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G9" i="7" s="1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H31" i="8" l="1"/>
  <c r="AG31" i="8"/>
  <c r="AH9" i="14"/>
  <c r="AI9" i="14"/>
  <c r="AG9" i="14"/>
  <c r="AH15" i="12"/>
  <c r="AG15" i="12"/>
  <c r="AH25" i="15"/>
  <c r="AG25" i="15"/>
  <c r="AI26" i="14"/>
  <c r="AH26" i="14"/>
  <c r="AG26" i="14"/>
  <c r="AH15" i="6"/>
  <c r="AG15" i="6"/>
  <c r="AG7" i="9"/>
  <c r="AH7" i="9"/>
  <c r="AI35" i="14"/>
  <c r="AH35" i="14"/>
  <c r="AG35" i="14"/>
  <c r="AH31" i="5"/>
  <c r="AG31" i="5"/>
  <c r="AG25" i="7"/>
  <c r="AH35" i="8"/>
  <c r="AG35" i="8"/>
  <c r="AH26" i="9"/>
  <c r="AG26" i="9"/>
  <c r="AH38" i="9"/>
  <c r="AG38" i="9"/>
  <c r="AH15" i="15"/>
  <c r="AG15" i="15"/>
  <c r="AH7" i="8"/>
  <c r="AG7" i="8"/>
  <c r="AH26" i="8"/>
  <c r="AG26" i="8"/>
  <c r="AH38" i="8"/>
  <c r="AG38" i="8"/>
  <c r="AH7" i="5"/>
  <c r="AG7" i="5"/>
  <c r="AH26" i="5"/>
  <c r="AG26" i="5"/>
  <c r="AH38" i="5"/>
  <c r="AG38" i="5"/>
  <c r="AI25" i="14"/>
  <c r="AH25" i="14"/>
  <c r="AG25" i="14"/>
  <c r="AG35" i="7"/>
  <c r="AG15" i="7"/>
  <c r="AH25" i="8"/>
  <c r="AG25" i="8"/>
  <c r="AG7" i="12"/>
  <c r="AH7" i="12"/>
  <c r="AH31" i="12"/>
  <c r="AG31" i="12"/>
  <c r="AH35" i="15"/>
  <c r="AG35" i="15"/>
  <c r="AH25" i="6"/>
  <c r="AG25" i="6"/>
  <c r="AG7" i="6"/>
  <c r="AH7" i="6"/>
  <c r="AH31" i="6"/>
  <c r="AG31" i="6"/>
  <c r="AH35" i="9"/>
  <c r="AG35" i="9"/>
  <c r="AH26" i="12"/>
  <c r="AG26" i="12"/>
  <c r="AG38" i="12"/>
  <c r="AH38" i="12"/>
  <c r="AI15" i="14"/>
  <c r="AH15" i="14"/>
  <c r="AG15" i="14"/>
  <c r="AH25" i="12"/>
  <c r="AG25" i="12"/>
  <c r="AI38" i="14"/>
  <c r="AH38" i="14"/>
  <c r="AG38" i="14"/>
  <c r="AH35" i="5"/>
  <c r="AG35" i="5"/>
  <c r="AH26" i="6"/>
  <c r="AG26" i="6"/>
  <c r="AH38" i="6"/>
  <c r="AG38" i="6"/>
  <c r="AH15" i="8"/>
  <c r="AG15" i="8"/>
  <c r="AH9" i="12"/>
  <c r="AG9" i="12"/>
  <c r="AG7" i="15"/>
  <c r="AH7" i="15"/>
  <c r="AH31" i="15"/>
  <c r="AG31" i="15"/>
  <c r="AG31" i="7"/>
  <c r="AH25" i="9"/>
  <c r="AG25" i="9"/>
  <c r="AG26" i="15"/>
  <c r="AH26" i="15"/>
  <c r="AH38" i="15"/>
  <c r="AG38" i="15"/>
  <c r="AG25" i="5"/>
  <c r="AH25" i="5"/>
  <c r="AG7" i="7"/>
  <c r="AG26" i="7"/>
  <c r="AG38" i="7"/>
  <c r="AH35" i="12"/>
  <c r="AG35" i="12"/>
  <c r="AH15" i="5"/>
  <c r="AG15" i="5"/>
  <c r="AG35" i="6"/>
  <c r="AH35" i="6"/>
  <c r="AG15" i="9"/>
  <c r="AH15" i="9"/>
  <c r="AI7" i="14"/>
  <c r="AH7" i="14"/>
  <c r="AG7" i="14"/>
  <c r="AI31" i="14"/>
  <c r="AH31" i="14"/>
  <c r="AG31" i="14"/>
  <c r="AG14" i="7"/>
  <c r="AG14" i="6"/>
  <c r="AH14" i="6"/>
  <c r="AH14" i="9"/>
  <c r="AG14" i="9"/>
  <c r="AI14" i="14"/>
  <c r="AH14" i="14"/>
  <c r="AG14" i="14"/>
  <c r="AH14" i="5"/>
  <c r="AG14" i="5"/>
  <c r="AH14" i="8"/>
  <c r="AG14" i="8"/>
  <c r="AI20" i="14"/>
  <c r="AI27" i="14"/>
  <c r="AG37" i="14"/>
  <c r="AI37" i="14"/>
  <c r="AH37" i="1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8" i="4" s="1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G26" i="4" s="1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5" i="4" l="1"/>
  <c r="AG25" i="4"/>
  <c r="AG15" i="4"/>
  <c r="AG9" i="4"/>
  <c r="AG7" i="4"/>
  <c r="AG31" i="4"/>
  <c r="AG14" i="4"/>
  <c r="AH41" i="8"/>
  <c r="AG43" i="7"/>
  <c r="AI45" i="14"/>
  <c r="AH45" i="6"/>
  <c r="AG45" i="14"/>
  <c r="AH43" i="9"/>
  <c r="AG41" i="4"/>
  <c r="AH41" i="12"/>
  <c r="AG41" i="14"/>
  <c r="AG43" i="4"/>
  <c r="AH41" i="5"/>
  <c r="AG45" i="7"/>
  <c r="AH43" i="8"/>
  <c r="AH45" i="9"/>
  <c r="AH43" i="12"/>
  <c r="AG43" i="14"/>
  <c r="AH45" i="15"/>
  <c r="AH45" i="5"/>
  <c r="AH43" i="6"/>
  <c r="AG41" i="7"/>
  <c r="AH41" i="9"/>
  <c r="AH43" i="15"/>
  <c r="AI41" i="14"/>
  <c r="AH43" i="14"/>
  <c r="AG45" i="4"/>
  <c r="AH43" i="5"/>
  <c r="AH41" i="6"/>
  <c r="AH45" i="8"/>
  <c r="AH45" i="12"/>
  <c r="AH41" i="15"/>
  <c r="AI43" i="14"/>
  <c r="AH45" i="14"/>
  <c r="AH41" i="14"/>
  <c r="AG45" i="15"/>
  <c r="AG43" i="15"/>
  <c r="AG41" i="15"/>
  <c r="AG45" i="12"/>
  <c r="AG43" i="12"/>
  <c r="AG41" i="12"/>
  <c r="AG45" i="9"/>
  <c r="AG43" i="9"/>
  <c r="AG41" i="9"/>
  <c r="AG45" i="8"/>
  <c r="AG43" i="8"/>
  <c r="AG41" i="8"/>
  <c r="AG45" i="6"/>
  <c r="AG43" i="6"/>
  <c r="AG41" i="6"/>
  <c r="AG45" i="5"/>
  <c r="AG43" i="5"/>
  <c r="AG41" i="5"/>
  <c r="AI47" i="14" l="1"/>
  <c r="AG46" i="6" l="1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G27" i="5"/>
  <c r="AG29" i="5"/>
  <c r="AH32" i="5"/>
  <c r="AH39" i="5"/>
  <c r="AG46" i="5"/>
  <c r="AG48" i="5"/>
  <c r="AH27" i="6"/>
  <c r="AH32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H49" i="6"/>
  <c r="AG19" i="7"/>
  <c r="AG30" i="7"/>
  <c r="AG44" i="7"/>
  <c r="AG49" i="7"/>
  <c r="AG47" i="14"/>
  <c r="AH49" i="14"/>
  <c r="AH8" i="5"/>
  <c r="AH19" i="5"/>
  <c r="AH19" i="6"/>
  <c r="AH23" i="6"/>
  <c r="AG28" i="6"/>
  <c r="AH28" i="8"/>
  <c r="AG32" i="8"/>
  <c r="AH33" i="8"/>
  <c r="AH40" i="8"/>
  <c r="AH47" i="8"/>
  <c r="AH28" i="9"/>
  <c r="AG32" i="9"/>
  <c r="AG11" i="12"/>
  <c r="AH17" i="12"/>
  <c r="AH28" i="12"/>
  <c r="AH33" i="12"/>
  <c r="AH47" i="12"/>
  <c r="AG11" i="15"/>
  <c r="AH17" i="15"/>
  <c r="AH21" i="15"/>
  <c r="AH28" i="15"/>
  <c r="AG32" i="15"/>
  <c r="AH33" i="15"/>
  <c r="AH40" i="15"/>
  <c r="AH47" i="15"/>
  <c r="AI8" i="14"/>
  <c r="AI17" i="14"/>
  <c r="AH21" i="14"/>
  <c r="AG27" i="14"/>
  <c r="AH28" i="14"/>
  <c r="AI29" i="14"/>
  <c r="AG30" i="14"/>
  <c r="AG32" i="14"/>
  <c r="AH34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49" i="5"/>
  <c r="AH11" i="6"/>
  <c r="AG30" i="6"/>
  <c r="AH37" i="6"/>
  <c r="AG11" i="9"/>
  <c r="AH17" i="9"/>
  <c r="AH21" i="9"/>
  <c r="AH33" i="9"/>
  <c r="AH40" i="9"/>
  <c r="AH47" i="9"/>
  <c r="AH21" i="12"/>
  <c r="AG32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18" i="9"/>
  <c r="AG20" i="9"/>
  <c r="AG22" i="9"/>
  <c r="AG27" i="9"/>
  <c r="AG29" i="9"/>
  <c r="AH32" i="9"/>
  <c r="AH39" i="9"/>
  <c r="AG46" i="9"/>
  <c r="AG48" i="9"/>
  <c r="AH12" i="12"/>
  <c r="AG18" i="12"/>
  <c r="AG20" i="12"/>
  <c r="AG22" i="12"/>
  <c r="AG27" i="12"/>
  <c r="AG29" i="12"/>
  <c r="AH32" i="12"/>
  <c r="AH39" i="12"/>
  <c r="AG46" i="12"/>
  <c r="AG48" i="12"/>
  <c r="AH12" i="15"/>
  <c r="AG18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G28" i="14"/>
  <c r="AG33" i="14"/>
  <c r="AI34" i="14"/>
  <c r="AH40" i="14"/>
  <c r="AI42" i="14"/>
  <c r="AG48" i="14"/>
  <c r="AI49" i="14"/>
  <c r="AH21" i="5"/>
  <c r="AH28" i="5"/>
  <c r="AG32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49" i="8"/>
  <c r="AH11" i="9"/>
  <c r="AH19" i="9"/>
  <c r="AH23" i="9"/>
  <c r="AH30" i="9"/>
  <c r="AG33" i="9"/>
  <c r="AH37" i="9"/>
  <c r="AH44" i="9"/>
  <c r="AH49" i="9"/>
  <c r="AH11" i="12"/>
  <c r="AH19" i="12"/>
  <c r="AH23" i="12"/>
  <c r="AH30" i="12"/>
  <c r="AG33" i="12"/>
  <c r="AH37" i="12"/>
  <c r="AH44" i="12"/>
  <c r="AH49" i="12"/>
  <c r="AH11" i="15"/>
  <c r="AH19" i="15"/>
  <c r="AH23" i="15"/>
  <c r="AH30" i="15"/>
  <c r="AG33" i="15"/>
  <c r="AH37" i="15"/>
  <c r="AH44" i="15"/>
  <c r="AH49" i="15"/>
  <c r="AG11" i="14"/>
  <c r="AI12" i="14"/>
  <c r="AI19" i="14"/>
  <c r="AI23" i="14"/>
  <c r="AH32" i="14"/>
  <c r="AG34" i="14"/>
  <c r="AG39" i="14"/>
  <c r="AI40" i="14"/>
  <c r="AG42" i="14"/>
  <c r="AH47" i="14"/>
  <c r="AG49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9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9" i="12"/>
  <c r="AG44" i="12"/>
  <c r="AG42" i="12"/>
  <c r="AG40" i="12"/>
  <c r="AG37" i="12"/>
  <c r="AG34" i="12"/>
  <c r="AH27" i="12"/>
  <c r="AG30" i="12"/>
  <c r="AH20" i="12"/>
  <c r="AG19" i="12"/>
  <c r="AG23" i="12"/>
  <c r="AG12" i="12"/>
  <c r="AG8" i="12"/>
  <c r="AG6" i="12"/>
  <c r="AG49" i="9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9" i="8"/>
  <c r="AG42" i="8"/>
  <c r="AG40" i="8"/>
  <c r="AG37" i="8"/>
  <c r="AG34" i="8"/>
  <c r="AG30" i="8"/>
  <c r="AH27" i="8"/>
  <c r="AG12" i="8"/>
  <c r="AG8" i="8"/>
  <c r="AG6" i="8"/>
  <c r="AG49" i="6"/>
  <c r="AH46" i="6"/>
  <c r="AG42" i="6"/>
  <c r="AG37" i="6"/>
  <c r="AH34" i="6"/>
  <c r="AG29" i="6"/>
  <c r="AH30" i="6"/>
  <c r="AG18" i="6"/>
  <c r="AG22" i="6"/>
  <c r="AH20" i="6"/>
  <c r="AG12" i="6"/>
  <c r="AG8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<sst xmlns="http://schemas.openxmlformats.org/spreadsheetml/2006/main" count="1726" uniqueCount="238">
  <si>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</si>
  <si>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</si>
  <si>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</si>
  <si>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</si>
  <si>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</si>
  <si>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</si>
  <si>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</si>
  <si>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</si>
  <si>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</si>
  <si>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</si>
  <si>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</si>
  <si>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</si>
  <si>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</si>
  <si>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</si>
  <si>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</si>
  <si>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</si>
  <si>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</si>
  <si>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</si>
  <si>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</si>
  <si>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</si>
  <si>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</si>
  <si>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</si>
  <si>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</si>
  <si>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</si>
  <si>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</si>
  <si>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</si>
  <si>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</si>
  <si>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</si>
  <si>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</si>
  <si>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</si>
  <si>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</si>
  <si>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</si>
  <si>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</si>
  <si>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</si>
  <si>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</si>
  <si>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</si>
  <si>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</si>
  <si>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</si>
  <si>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</si>
  <si>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</si>
  <si>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</si>
  <si>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</si>
  <si>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</si>
  <si>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</si>
  <si>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</si>
  <si>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</si>
  <si>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</si>
  <si>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</si>
  <si>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</si>
  <si>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</si>
  <si>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</si>
  <si>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</si>
  <si>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</si>
  <si>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</si>
  <si>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</si>
  <si>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</si>
  <si>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</si>
  <si>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</si>
  <si>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</si>
  <si>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</si>
  <si>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</si>
  <si>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</si>
  <si>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</si>
  <si>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</si>
  <si>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</si>
  <si>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</si>
  <si>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</si>
  <si>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</si>
  <si>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</si>
  <si>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</si>
  <si>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</si>
  <si>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</si>
  <si>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</si>
  <si>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</si>
  <si>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</si>
  <si>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</si>
  <si>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</si>
  <si>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</si>
  <si>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</si>
  <si>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</si>
  <si>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</si>
  <si>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</si>
  <si>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</si>
  <si>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</si>
  <si>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</si>
  <si>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</si>
  <si>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</si>
  <si>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</si>
  <si>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</si>
  <si>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</si>
  <si>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</si>
  <si>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</si>
  <si>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</si>
  <si>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</si>
  <si>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</si>
  <si>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</si>
  <si>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</si>
  <si>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</si>
  <si>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</si>
  <si>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</si>
  <si>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</si>
  <si>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</si>
  <si>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</si>
  <si>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</si>
  <si>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</si>
  <si>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</si>
  <si>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</si>
  <si>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</si>
  <si>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</si>
  <si>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</si>
  <si>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</si>
  <si>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</si>
  <si>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</si>
  <si>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</si>
  <si>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</si>
  <si>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</si>
  <si>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</si>
  <si>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</si>
  <si>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</si>
  <si>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</si>
  <si>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</si>
  <si>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</si>
  <si>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</si>
  <si>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</si>
  <si>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</si>
  <si>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</si>
  <si>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</si>
  <si>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</si>
  <si>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</si>
  <si>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</si>
  <si>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</si>
  <si>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</si>
  <si>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</si>
  <si>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</si>
  <si>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</si>
  <si>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</si>
  <si>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</si>
  <si>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</si>
  <si>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</si>
  <si>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</si>
  <si>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</si>
  <si>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</si>
  <si>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</si>
  <si>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</si>
  <si>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</si>
  <si>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</si>
  <si>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</si>
  <si>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</si>
  <si>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</si>
  <si>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</si>
  <si>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</si>
  <si>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</si>
  <si>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</si>
  <si>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</si>
  <si>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</si>
  <si>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</si>
  <si>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</si>
  <si>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</si>
  <si>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</si>
  <si>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</si>
  <si>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</si>
  <si>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</si>
  <si>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</si>
  <si>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</si>
  <si>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</si>
  <si>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</si>
  <si>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</si>
  <si>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</si>
  <si>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</si>
  <si>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</si>
  <si>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</si>
  <si>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</si>
  <si>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</si>
  <si>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</si>
  <si>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</si>
  <si>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</si>
  <si>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</si>
  <si>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</si>
  <si>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</si>
  <si>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</si>
  <si>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</si>
  <si>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</si>
  <si>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</si>
  <si>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</si>
  <si>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</si>
  <si>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</si>
  <si>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</si>
  <si>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</si>
  <si>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</si>
  <si>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</si>
  <si>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</si>
  <si>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</si>
  <si>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</si>
  <si>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</si>
  <si>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</si>
  <si>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</si>
  <si>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</si>
  <si>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</si>
  <si>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</si>
  <si>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</si>
  <si>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</si>
  <si>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</si>
  <si>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</si>
  <si>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</si>
  <si>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</si>
  <si>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</si>
  <si>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</si>
  <si>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</si>
  <si>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</si>
  <si>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</si>
  <si>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</si>
  <si>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</si>
  <si>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</si>
  <si>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</si>
  <si>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</si>
  <si>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</si>
  <si>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</si>
  <si>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</si>
  <si>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</si>
  <si>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</si>
  <si>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</si>
  <si>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</si>
  <si>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</si>
  <si>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</si>
  <si>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</si>
  <si>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</si>
  <si>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</si>
  <si>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</si>
  <si>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</si>
  <si>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</si>
  <si>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Maio/2019</t>
  </si>
  <si>
    <t>S</t>
  </si>
  <si>
    <t>NE</t>
  </si>
  <si>
    <t>N</t>
  </si>
  <si>
    <t>L</t>
  </si>
  <si>
    <t>SE</t>
  </si>
  <si>
    <t>SO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</si>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</sst>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21.870833333333334</v>
          </cell>
          <cell r="C5">
            <v>25.6</v>
          </cell>
          <cell r="D5">
            <v>20.2</v>
          </cell>
          <cell r="E5">
            <v>96.458333333333329</v>
          </cell>
          <cell r="F5">
            <v>100</v>
          </cell>
          <cell r="G5">
            <v>84</v>
          </cell>
          <cell r="H5">
            <v>9.7200000000000006</v>
          </cell>
          <cell r="I5" t="str">
            <v>SO</v>
          </cell>
          <cell r="J5">
            <v>21.240000000000002</v>
          </cell>
          <cell r="K5">
            <v>26.199999999999996</v>
          </cell>
        </row>
        <row r="6">
          <cell r="B6">
            <v>23.224999999999998</v>
          </cell>
          <cell r="C6">
            <v>29.3</v>
          </cell>
          <cell r="D6">
            <v>19.899999999999999</v>
          </cell>
          <cell r="E6">
            <v>88.958333333333329</v>
          </cell>
          <cell r="F6">
            <v>100</v>
          </cell>
          <cell r="G6">
            <v>62</v>
          </cell>
          <cell r="H6">
            <v>6.48</v>
          </cell>
          <cell r="I6" t="str">
            <v>SO</v>
          </cell>
          <cell r="J6">
            <v>14.76</v>
          </cell>
          <cell r="K6">
            <v>0.2</v>
          </cell>
        </row>
        <row r="7">
          <cell r="B7">
            <v>23.637499999999992</v>
          </cell>
          <cell r="C7">
            <v>33.299999999999997</v>
          </cell>
          <cell r="D7">
            <v>21.3</v>
          </cell>
          <cell r="E7">
            <v>92.625</v>
          </cell>
          <cell r="F7">
            <v>100</v>
          </cell>
          <cell r="G7">
            <v>53</v>
          </cell>
          <cell r="H7">
            <v>10.44</v>
          </cell>
          <cell r="I7" t="str">
            <v>SO</v>
          </cell>
          <cell r="J7">
            <v>39.96</v>
          </cell>
          <cell r="K7">
            <v>10.799999999999999</v>
          </cell>
        </row>
        <row r="8">
          <cell r="B8">
            <v>24.095833333333331</v>
          </cell>
          <cell r="C8">
            <v>30</v>
          </cell>
          <cell r="D8">
            <v>20.8</v>
          </cell>
          <cell r="E8">
            <v>84.75</v>
          </cell>
          <cell r="F8">
            <v>100</v>
          </cell>
          <cell r="G8">
            <v>57</v>
          </cell>
          <cell r="H8">
            <v>14.4</v>
          </cell>
          <cell r="I8" t="str">
            <v>SO</v>
          </cell>
          <cell r="J8">
            <v>29.52</v>
          </cell>
          <cell r="K8">
            <v>11.599999999999998</v>
          </cell>
        </row>
        <row r="9">
          <cell r="B9">
            <v>25.233333333333338</v>
          </cell>
          <cell r="C9">
            <v>32.799999999999997</v>
          </cell>
          <cell r="D9">
            <v>19.8</v>
          </cell>
          <cell r="E9">
            <v>84.333333333333329</v>
          </cell>
          <cell r="F9">
            <v>100</v>
          </cell>
          <cell r="G9">
            <v>53</v>
          </cell>
          <cell r="H9">
            <v>11.16</v>
          </cell>
          <cell r="I9" t="str">
            <v>SO</v>
          </cell>
          <cell r="J9">
            <v>25.2</v>
          </cell>
          <cell r="K9">
            <v>0</v>
          </cell>
        </row>
        <row r="10">
          <cell r="B10">
            <v>26.162499999999998</v>
          </cell>
          <cell r="C10">
            <v>33.6</v>
          </cell>
          <cell r="D10">
            <v>20.8</v>
          </cell>
          <cell r="E10">
            <v>82.541666666666671</v>
          </cell>
          <cell r="F10">
            <v>100</v>
          </cell>
          <cell r="G10">
            <v>44</v>
          </cell>
          <cell r="H10">
            <v>7.5600000000000005</v>
          </cell>
          <cell r="I10" t="str">
            <v>SO</v>
          </cell>
          <cell r="J10">
            <v>16.920000000000002</v>
          </cell>
          <cell r="K10">
            <v>0</v>
          </cell>
        </row>
        <row r="11">
          <cell r="B11">
            <v>26.283333333333331</v>
          </cell>
          <cell r="C11">
            <v>33.799999999999997</v>
          </cell>
          <cell r="D11">
            <v>21.4</v>
          </cell>
          <cell r="E11">
            <v>82.75</v>
          </cell>
          <cell r="F11">
            <v>100</v>
          </cell>
          <cell r="G11">
            <v>48</v>
          </cell>
          <cell r="H11">
            <v>11.16</v>
          </cell>
          <cell r="I11" t="str">
            <v>SO</v>
          </cell>
          <cell r="J11">
            <v>25.56</v>
          </cell>
          <cell r="K11">
            <v>0</v>
          </cell>
        </row>
        <row r="12">
          <cell r="B12">
            <v>26.087500000000006</v>
          </cell>
          <cell r="C12">
            <v>32.4</v>
          </cell>
          <cell r="D12">
            <v>21.2</v>
          </cell>
          <cell r="E12">
            <v>81.416666666666671</v>
          </cell>
          <cell r="F12">
            <v>99</v>
          </cell>
          <cell r="G12">
            <v>53</v>
          </cell>
          <cell r="H12">
            <v>10.8</v>
          </cell>
          <cell r="I12" t="str">
            <v>SO</v>
          </cell>
          <cell r="J12">
            <v>23.040000000000003</v>
          </cell>
          <cell r="K12">
            <v>0</v>
          </cell>
        </row>
        <row r="13">
          <cell r="B13">
            <v>26.145833333333329</v>
          </cell>
          <cell r="C13">
            <v>33.5</v>
          </cell>
          <cell r="D13">
            <v>20.5</v>
          </cell>
          <cell r="E13">
            <v>78.25</v>
          </cell>
          <cell r="F13">
            <v>98</v>
          </cell>
          <cell r="G13">
            <v>45</v>
          </cell>
          <cell r="H13">
            <v>11.520000000000001</v>
          </cell>
          <cell r="I13" t="str">
            <v>SO</v>
          </cell>
          <cell r="J13">
            <v>23.400000000000002</v>
          </cell>
          <cell r="K13">
            <v>0</v>
          </cell>
        </row>
        <row r="14">
          <cell r="B14">
            <v>26.108333333333338</v>
          </cell>
          <cell r="C14">
            <v>33.9</v>
          </cell>
          <cell r="D14">
            <v>21.2</v>
          </cell>
          <cell r="E14">
            <v>81.291666666666671</v>
          </cell>
          <cell r="F14">
            <v>100</v>
          </cell>
          <cell r="G14">
            <v>50</v>
          </cell>
          <cell r="H14">
            <v>7.2</v>
          </cell>
          <cell r="I14" t="str">
            <v>SO</v>
          </cell>
          <cell r="J14">
            <v>32.04</v>
          </cell>
          <cell r="K14">
            <v>1.8</v>
          </cell>
        </row>
        <row r="15">
          <cell r="B15">
            <v>25.775000000000006</v>
          </cell>
          <cell r="C15">
            <v>33.200000000000003</v>
          </cell>
          <cell r="D15">
            <v>20.5</v>
          </cell>
          <cell r="E15">
            <v>84.083333333333329</v>
          </cell>
          <cell r="F15">
            <v>100</v>
          </cell>
          <cell r="G15">
            <v>48</v>
          </cell>
          <cell r="H15">
            <v>13.68</v>
          </cell>
          <cell r="I15" t="str">
            <v>SO</v>
          </cell>
          <cell r="J15">
            <v>29.880000000000003</v>
          </cell>
          <cell r="K15">
            <v>0</v>
          </cell>
        </row>
        <row r="16">
          <cell r="B16">
            <v>26.237500000000001</v>
          </cell>
          <cell r="C16">
            <v>32.299999999999997</v>
          </cell>
          <cell r="D16">
            <v>21.5</v>
          </cell>
          <cell r="E16">
            <v>81.166666666666671</v>
          </cell>
          <cell r="F16">
            <v>100</v>
          </cell>
          <cell r="G16">
            <v>48</v>
          </cell>
          <cell r="H16">
            <v>6.48</v>
          </cell>
          <cell r="I16" t="str">
            <v>SO</v>
          </cell>
          <cell r="J16">
            <v>14.04</v>
          </cell>
          <cell r="K16">
            <v>0.60000000000000009</v>
          </cell>
        </row>
        <row r="17">
          <cell r="B17">
            <v>25.075000000000003</v>
          </cell>
          <cell r="C17">
            <v>30.3</v>
          </cell>
          <cell r="D17">
            <v>21</v>
          </cell>
          <cell r="E17">
            <v>82.875</v>
          </cell>
          <cell r="F17">
            <v>100</v>
          </cell>
          <cell r="G17">
            <v>60</v>
          </cell>
          <cell r="H17">
            <v>16.559999999999999</v>
          </cell>
          <cell r="I17" t="str">
            <v>SO</v>
          </cell>
          <cell r="J17">
            <v>32.76</v>
          </cell>
          <cell r="K17">
            <v>0</v>
          </cell>
        </row>
        <row r="18">
          <cell r="B18">
            <v>19.929166666666671</v>
          </cell>
          <cell r="C18">
            <v>24</v>
          </cell>
          <cell r="D18">
            <v>16.100000000000001</v>
          </cell>
          <cell r="E18">
            <v>72.541666666666671</v>
          </cell>
          <cell r="F18">
            <v>89</v>
          </cell>
          <cell r="G18">
            <v>45</v>
          </cell>
          <cell r="H18">
            <v>12.24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16.420833333333334</v>
          </cell>
          <cell r="C19">
            <v>22.6</v>
          </cell>
          <cell r="D19">
            <v>12.8</v>
          </cell>
          <cell r="E19">
            <v>84.083333333333329</v>
          </cell>
          <cell r="F19">
            <v>96</v>
          </cell>
          <cell r="G19">
            <v>63</v>
          </cell>
          <cell r="H19">
            <v>7.5600000000000005</v>
          </cell>
          <cell r="I19" t="str">
            <v>SO</v>
          </cell>
          <cell r="J19">
            <v>23.400000000000002</v>
          </cell>
          <cell r="K19">
            <v>0</v>
          </cell>
        </row>
        <row r="20">
          <cell r="B20">
            <v>19.337499999999999</v>
          </cell>
          <cell r="C20">
            <v>27.8</v>
          </cell>
          <cell r="D20">
            <v>13.3</v>
          </cell>
          <cell r="E20">
            <v>83.875</v>
          </cell>
          <cell r="F20">
            <v>100</v>
          </cell>
          <cell r="G20">
            <v>50</v>
          </cell>
          <cell r="H20">
            <v>10.8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21.041666666666668</v>
          </cell>
          <cell r="C21">
            <v>28.9</v>
          </cell>
          <cell r="D21">
            <v>16</v>
          </cell>
          <cell r="E21">
            <v>82.25</v>
          </cell>
          <cell r="F21">
            <v>100</v>
          </cell>
          <cell r="G21">
            <v>47</v>
          </cell>
          <cell r="H21">
            <v>9.3600000000000012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20.991666666666667</v>
          </cell>
          <cell r="C22">
            <v>28.6</v>
          </cell>
          <cell r="D22">
            <v>15.5</v>
          </cell>
          <cell r="E22">
            <v>84.083333333333329</v>
          </cell>
          <cell r="F22">
            <v>100</v>
          </cell>
          <cell r="G22">
            <v>52</v>
          </cell>
          <cell r="H22">
            <v>7.9200000000000008</v>
          </cell>
          <cell r="I22" t="str">
            <v>SO</v>
          </cell>
          <cell r="J22">
            <v>25.2</v>
          </cell>
          <cell r="K22">
            <v>0.2</v>
          </cell>
        </row>
        <row r="23">
          <cell r="B23">
            <v>20.583333333333329</v>
          </cell>
          <cell r="C23">
            <v>29.8</v>
          </cell>
          <cell r="D23">
            <v>15.2</v>
          </cell>
          <cell r="E23">
            <v>85.125</v>
          </cell>
          <cell r="F23">
            <v>100</v>
          </cell>
          <cell r="G23">
            <v>43</v>
          </cell>
          <cell r="H23">
            <v>7.9200000000000008</v>
          </cell>
          <cell r="I23" t="str">
            <v>SO</v>
          </cell>
          <cell r="J23">
            <v>18</v>
          </cell>
          <cell r="K23">
            <v>0.2</v>
          </cell>
        </row>
        <row r="24">
          <cell r="B24">
            <v>21.058333333333334</v>
          </cell>
          <cell r="C24">
            <v>30.6</v>
          </cell>
          <cell r="D24">
            <v>14.3</v>
          </cell>
          <cell r="E24">
            <v>77.625</v>
          </cell>
          <cell r="F24">
            <v>100</v>
          </cell>
          <cell r="G24">
            <v>33</v>
          </cell>
          <cell r="H24">
            <v>8.64</v>
          </cell>
          <cell r="I24" t="str">
            <v>SO</v>
          </cell>
          <cell r="J24">
            <v>19.8</v>
          </cell>
          <cell r="K24">
            <v>0</v>
          </cell>
        </row>
        <row r="25">
          <cell r="B25">
            <v>20.9</v>
          </cell>
          <cell r="C25">
            <v>31.5</v>
          </cell>
          <cell r="D25">
            <v>13.1</v>
          </cell>
          <cell r="E25">
            <v>73.833333333333329</v>
          </cell>
          <cell r="F25">
            <v>100</v>
          </cell>
          <cell r="G25">
            <v>29</v>
          </cell>
          <cell r="H25">
            <v>9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21.137499999999999</v>
          </cell>
          <cell r="C26">
            <v>31.8</v>
          </cell>
          <cell r="D26">
            <v>13</v>
          </cell>
          <cell r="E26">
            <v>74.25</v>
          </cell>
          <cell r="F26">
            <v>100</v>
          </cell>
          <cell r="G26">
            <v>30</v>
          </cell>
          <cell r="H26">
            <v>6.48</v>
          </cell>
          <cell r="I26" t="str">
            <v>SO</v>
          </cell>
          <cell r="J26">
            <v>14.04</v>
          </cell>
          <cell r="K26">
            <v>0.2</v>
          </cell>
        </row>
        <row r="27">
          <cell r="B27">
            <v>22.962500000000006</v>
          </cell>
          <cell r="C27">
            <v>32.9</v>
          </cell>
          <cell r="D27">
            <v>16.2</v>
          </cell>
          <cell r="E27">
            <v>74.25</v>
          </cell>
          <cell r="F27">
            <v>99</v>
          </cell>
          <cell r="G27">
            <v>33</v>
          </cell>
          <cell r="H27">
            <v>11.16</v>
          </cell>
          <cell r="I27" t="str">
            <v>SO</v>
          </cell>
          <cell r="J27">
            <v>32.76</v>
          </cell>
          <cell r="K27">
            <v>0</v>
          </cell>
        </row>
        <row r="28">
          <cell r="B28">
            <v>20.304166666666664</v>
          </cell>
          <cell r="C28">
            <v>26.2</v>
          </cell>
          <cell r="D28">
            <v>15.4</v>
          </cell>
          <cell r="E28">
            <v>76.083333333333329</v>
          </cell>
          <cell r="F28">
            <v>95</v>
          </cell>
          <cell r="G28">
            <v>45</v>
          </cell>
          <cell r="H28">
            <v>16.559999999999999</v>
          </cell>
          <cell r="I28" t="str">
            <v>SO</v>
          </cell>
          <cell r="J28">
            <v>33.119999999999997</v>
          </cell>
          <cell r="K28">
            <v>0.2</v>
          </cell>
        </row>
        <row r="29">
          <cell r="B29">
            <v>15.195833333333335</v>
          </cell>
          <cell r="C29">
            <v>24.3</v>
          </cell>
          <cell r="D29">
            <v>7.5</v>
          </cell>
          <cell r="E29">
            <v>77.791666666666671</v>
          </cell>
          <cell r="F29">
            <v>100</v>
          </cell>
          <cell r="G29">
            <v>41</v>
          </cell>
          <cell r="H29">
            <v>7.5600000000000005</v>
          </cell>
          <cell r="I29" t="str">
            <v>SO</v>
          </cell>
          <cell r="J29">
            <v>16.2</v>
          </cell>
          <cell r="K29">
            <v>0</v>
          </cell>
        </row>
        <row r="30">
          <cell r="B30">
            <v>17.366666666666667</v>
          </cell>
          <cell r="C30">
            <v>29.1</v>
          </cell>
          <cell r="D30">
            <v>8.3000000000000007</v>
          </cell>
          <cell r="E30">
            <v>77.708333333333329</v>
          </cell>
          <cell r="F30">
            <v>100</v>
          </cell>
          <cell r="G30">
            <v>40</v>
          </cell>
          <cell r="H30">
            <v>12.24</v>
          </cell>
          <cell r="I30" t="str">
            <v>SO</v>
          </cell>
          <cell r="J30">
            <v>23.400000000000002</v>
          </cell>
          <cell r="K30">
            <v>0</v>
          </cell>
        </row>
        <row r="31">
          <cell r="B31">
            <v>22.708333333333339</v>
          </cell>
          <cell r="C31">
            <v>33.799999999999997</v>
          </cell>
          <cell r="D31">
            <v>14.5</v>
          </cell>
          <cell r="E31">
            <v>73.666666666666671</v>
          </cell>
          <cell r="F31">
            <v>100</v>
          </cell>
          <cell r="G31">
            <v>35</v>
          </cell>
          <cell r="H31">
            <v>10.44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25.341666666666669</v>
          </cell>
          <cell r="C32">
            <v>34.6</v>
          </cell>
          <cell r="D32">
            <v>18</v>
          </cell>
          <cell r="E32">
            <v>73.208333333333329</v>
          </cell>
          <cell r="F32">
            <v>99</v>
          </cell>
          <cell r="G32">
            <v>39</v>
          </cell>
          <cell r="H32">
            <v>12.6</v>
          </cell>
          <cell r="I32" t="str">
            <v>SO</v>
          </cell>
          <cell r="J32">
            <v>30.96</v>
          </cell>
          <cell r="K32">
            <v>0</v>
          </cell>
        </row>
        <row r="33">
          <cell r="B33">
            <v>25.566666666666666</v>
          </cell>
          <cell r="C33">
            <v>33.5</v>
          </cell>
          <cell r="D33">
            <v>19.899999999999999</v>
          </cell>
          <cell r="E33">
            <v>81.291666666666671</v>
          </cell>
          <cell r="F33">
            <v>100</v>
          </cell>
          <cell r="G33">
            <v>46</v>
          </cell>
          <cell r="H33">
            <v>6.12</v>
          </cell>
          <cell r="I33" t="str">
            <v>SO</v>
          </cell>
          <cell r="J33">
            <v>19.079999999999998</v>
          </cell>
          <cell r="K33">
            <v>0.60000000000000009</v>
          </cell>
        </row>
        <row r="34">
          <cell r="B34">
            <v>26.287500000000005</v>
          </cell>
          <cell r="C34">
            <v>34.700000000000003</v>
          </cell>
          <cell r="D34">
            <v>19.899999999999999</v>
          </cell>
          <cell r="E34">
            <v>73.375</v>
          </cell>
          <cell r="F34">
            <v>100</v>
          </cell>
          <cell r="G34">
            <v>31</v>
          </cell>
          <cell r="H34">
            <v>14.76</v>
          </cell>
          <cell r="I34" t="str">
            <v>SO</v>
          </cell>
          <cell r="J34">
            <v>32.04</v>
          </cell>
          <cell r="K34">
            <v>0</v>
          </cell>
        </row>
        <row r="35">
          <cell r="B35">
            <v>25.362500000000001</v>
          </cell>
          <cell r="C35">
            <v>34.200000000000003</v>
          </cell>
          <cell r="D35">
            <v>19.7</v>
          </cell>
          <cell r="E35">
            <v>68.875</v>
          </cell>
          <cell r="F35">
            <v>93</v>
          </cell>
          <cell r="G35">
            <v>30</v>
          </cell>
          <cell r="H35">
            <v>15.840000000000002</v>
          </cell>
          <cell r="I35" t="str">
            <v>SO</v>
          </cell>
          <cell r="J35">
            <v>38.519999999999996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22.495833333333334</v>
          </cell>
          <cell r="C5">
            <v>24.6</v>
          </cell>
          <cell r="D5">
            <v>20.6</v>
          </cell>
          <cell r="E5">
            <v>87.916666666666671</v>
          </cell>
          <cell r="F5">
            <v>97</v>
          </cell>
          <cell r="G5">
            <v>73</v>
          </cell>
          <cell r="H5" t="str">
            <v>*</v>
          </cell>
          <cell r="I5" t="str">
            <v>N</v>
          </cell>
          <cell r="J5" t="str">
            <v>*</v>
          </cell>
          <cell r="K5">
            <v>2</v>
          </cell>
        </row>
        <row r="6">
          <cell r="B6">
            <v>22.420833333333334</v>
          </cell>
          <cell r="C6">
            <v>28.7</v>
          </cell>
          <cell r="D6">
            <v>18.2</v>
          </cell>
          <cell r="E6">
            <v>87.041666666666671</v>
          </cell>
          <cell r="F6">
            <v>99</v>
          </cell>
          <cell r="G6">
            <v>63</v>
          </cell>
          <cell r="H6" t="str">
            <v>*</v>
          </cell>
          <cell r="I6" t="str">
            <v>N</v>
          </cell>
          <cell r="J6" t="str">
            <v>*</v>
          </cell>
          <cell r="K6">
            <v>0.2</v>
          </cell>
        </row>
        <row r="7">
          <cell r="B7">
            <v>24.166666666666668</v>
          </cell>
          <cell r="C7">
            <v>33.4</v>
          </cell>
          <cell r="D7">
            <v>20.100000000000001</v>
          </cell>
          <cell r="E7">
            <v>84</v>
          </cell>
          <cell r="F7">
            <v>99</v>
          </cell>
          <cell r="G7">
            <v>48</v>
          </cell>
          <cell r="H7" t="str">
            <v>*</v>
          </cell>
          <cell r="I7" t="str">
            <v>N</v>
          </cell>
          <cell r="J7" t="str">
            <v>*</v>
          </cell>
          <cell r="K7">
            <v>9.3999999999999986</v>
          </cell>
        </row>
        <row r="8">
          <cell r="B8">
            <v>23.579166666666666</v>
          </cell>
          <cell r="C8">
            <v>30.5</v>
          </cell>
          <cell r="D8">
            <v>20.7</v>
          </cell>
          <cell r="E8">
            <v>83.458333333333329</v>
          </cell>
          <cell r="F8">
            <v>97</v>
          </cell>
          <cell r="G8">
            <v>55</v>
          </cell>
          <cell r="H8" t="str">
            <v>*</v>
          </cell>
          <cell r="I8" t="str">
            <v>N</v>
          </cell>
          <cell r="J8" t="str">
            <v>*</v>
          </cell>
          <cell r="K8">
            <v>8</v>
          </cell>
        </row>
        <row r="9">
          <cell r="B9">
            <v>24.887499999999999</v>
          </cell>
          <cell r="C9">
            <v>33</v>
          </cell>
          <cell r="D9">
            <v>20.3</v>
          </cell>
          <cell r="E9">
            <v>81.958333333333329</v>
          </cell>
          <cell r="F9">
            <v>98</v>
          </cell>
          <cell r="G9">
            <v>50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25.779166666666669</v>
          </cell>
          <cell r="C10">
            <v>34.1</v>
          </cell>
          <cell r="D10">
            <v>20.8</v>
          </cell>
          <cell r="E10">
            <v>80.625</v>
          </cell>
          <cell r="F10">
            <v>98</v>
          </cell>
          <cell r="G10">
            <v>48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26.2</v>
          </cell>
          <cell r="C11">
            <v>33.799999999999997</v>
          </cell>
          <cell r="D11">
            <v>21.7</v>
          </cell>
          <cell r="E11">
            <v>80.375</v>
          </cell>
          <cell r="F11">
            <v>98</v>
          </cell>
          <cell r="G11">
            <v>46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25.008333333333326</v>
          </cell>
          <cell r="C12">
            <v>31.7</v>
          </cell>
          <cell r="D12">
            <v>20.399999999999999</v>
          </cell>
          <cell r="E12">
            <v>79.166666666666671</v>
          </cell>
          <cell r="F12">
            <v>96</v>
          </cell>
          <cell r="G12">
            <v>54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24.533333333333335</v>
          </cell>
          <cell r="C13">
            <v>31.8</v>
          </cell>
          <cell r="D13">
            <v>19</v>
          </cell>
          <cell r="E13">
            <v>76</v>
          </cell>
          <cell r="F13">
            <v>94</v>
          </cell>
          <cell r="G13">
            <v>54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26.087499999999995</v>
          </cell>
          <cell r="C14">
            <v>33.9</v>
          </cell>
          <cell r="D14">
            <v>20.3</v>
          </cell>
          <cell r="E14">
            <v>76.708333333333329</v>
          </cell>
          <cell r="F14">
            <v>98</v>
          </cell>
          <cell r="G14">
            <v>49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26.295833333333331</v>
          </cell>
          <cell r="C15">
            <v>34</v>
          </cell>
          <cell r="D15">
            <v>21.5</v>
          </cell>
          <cell r="E15">
            <v>77.791666666666671</v>
          </cell>
          <cell r="F15">
            <v>97</v>
          </cell>
          <cell r="G15">
            <v>45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25.508333333333336</v>
          </cell>
          <cell r="C16">
            <v>31.9</v>
          </cell>
          <cell r="D16">
            <v>19.7</v>
          </cell>
          <cell r="E16">
            <v>79.708333333333329</v>
          </cell>
          <cell r="F16">
            <v>99</v>
          </cell>
          <cell r="G16">
            <v>48</v>
          </cell>
          <cell r="H16" t="str">
            <v>*</v>
          </cell>
          <cell r="I16" t="str">
            <v>N</v>
          </cell>
          <cell r="J16" t="str">
            <v>*</v>
          </cell>
          <cell r="K16">
            <v>8.3999999999999986</v>
          </cell>
        </row>
        <row r="17">
          <cell r="B17">
            <v>23.758333333333329</v>
          </cell>
          <cell r="C17">
            <v>29.7</v>
          </cell>
          <cell r="D17">
            <v>20.3</v>
          </cell>
          <cell r="E17">
            <v>86.083333333333329</v>
          </cell>
          <cell r="F17">
            <v>98</v>
          </cell>
          <cell r="G17">
            <v>62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19.212499999999999</v>
          </cell>
          <cell r="C18">
            <v>24.6</v>
          </cell>
          <cell r="D18">
            <v>15.1</v>
          </cell>
          <cell r="E18">
            <v>71.208333333333329</v>
          </cell>
          <cell r="F18">
            <v>90</v>
          </cell>
          <cell r="G18">
            <v>40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17.975000000000001</v>
          </cell>
          <cell r="C19">
            <v>26</v>
          </cell>
          <cell r="D19">
            <v>12.2</v>
          </cell>
          <cell r="E19">
            <v>79.875</v>
          </cell>
          <cell r="F19">
            <v>98</v>
          </cell>
          <cell r="G19">
            <v>54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21.841666666666669</v>
          </cell>
          <cell r="C20">
            <v>28</v>
          </cell>
          <cell r="D20">
            <v>17.399999999999999</v>
          </cell>
          <cell r="E20">
            <v>74.666666666666671</v>
          </cell>
          <cell r="F20">
            <v>90</v>
          </cell>
          <cell r="G20">
            <v>51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21.754166666666666</v>
          </cell>
          <cell r="C21">
            <v>29.1</v>
          </cell>
          <cell r="D21">
            <v>16.399999999999999</v>
          </cell>
          <cell r="E21">
            <v>74.375</v>
          </cell>
          <cell r="F21">
            <v>94</v>
          </cell>
          <cell r="G21">
            <v>48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20.166666666666664</v>
          </cell>
          <cell r="C22">
            <v>26.7</v>
          </cell>
          <cell r="D22">
            <v>15.7</v>
          </cell>
          <cell r="E22">
            <v>83.125</v>
          </cell>
          <cell r="F22">
            <v>98</v>
          </cell>
          <cell r="G22">
            <v>58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20.829166666666666</v>
          </cell>
          <cell r="C23">
            <v>29.7</v>
          </cell>
          <cell r="D23">
            <v>14.1</v>
          </cell>
          <cell r="E23">
            <v>78.166666666666671</v>
          </cell>
          <cell r="F23">
            <v>99</v>
          </cell>
          <cell r="G23">
            <v>39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21.412500000000005</v>
          </cell>
          <cell r="C24">
            <v>30.4</v>
          </cell>
          <cell r="D24">
            <v>13.6</v>
          </cell>
          <cell r="E24">
            <v>71.833333333333329</v>
          </cell>
          <cell r="F24">
            <v>98</v>
          </cell>
          <cell r="G24">
            <v>34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21.125000000000004</v>
          </cell>
          <cell r="C25">
            <v>30.4</v>
          </cell>
          <cell r="D25">
            <v>13.5</v>
          </cell>
          <cell r="E25">
            <v>69</v>
          </cell>
          <cell r="F25">
            <v>96</v>
          </cell>
          <cell r="G25">
            <v>34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21.525000000000002</v>
          </cell>
          <cell r="C26">
            <v>32.200000000000003</v>
          </cell>
          <cell r="D26">
            <v>13.3</v>
          </cell>
          <cell r="E26">
            <v>67.625</v>
          </cell>
          <cell r="F26">
            <v>96</v>
          </cell>
          <cell r="G26">
            <v>31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22.866666666666671</v>
          </cell>
          <cell r="C27">
            <v>31.9</v>
          </cell>
          <cell r="D27">
            <v>15.6</v>
          </cell>
          <cell r="E27">
            <v>67</v>
          </cell>
          <cell r="F27">
            <v>93</v>
          </cell>
          <cell r="G27">
            <v>38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19.191666666666663</v>
          </cell>
          <cell r="C28">
            <v>23.7</v>
          </cell>
          <cell r="D28">
            <v>13.4</v>
          </cell>
          <cell r="E28">
            <v>79.625</v>
          </cell>
          <cell r="F28">
            <v>96</v>
          </cell>
          <cell r="G28">
            <v>45</v>
          </cell>
          <cell r="H28" t="str">
            <v>*</v>
          </cell>
          <cell r="I28" t="str">
            <v>N</v>
          </cell>
          <cell r="J28" t="str">
            <v>*</v>
          </cell>
          <cell r="K28">
            <v>3.6</v>
          </cell>
        </row>
        <row r="29">
          <cell r="B29">
            <v>14.720833333333333</v>
          </cell>
          <cell r="C29">
            <v>23.1</v>
          </cell>
          <cell r="D29">
            <v>8.9</v>
          </cell>
          <cell r="E29">
            <v>80.541666666666671</v>
          </cell>
          <cell r="F29">
            <v>98</v>
          </cell>
          <cell r="G29">
            <v>50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17.25</v>
          </cell>
          <cell r="C30">
            <v>27.5</v>
          </cell>
          <cell r="D30">
            <v>9</v>
          </cell>
          <cell r="E30">
            <v>73.833333333333329</v>
          </cell>
          <cell r="F30">
            <v>99</v>
          </cell>
          <cell r="G30">
            <v>39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0.2</v>
          </cell>
        </row>
        <row r="31">
          <cell r="B31">
            <v>21.537500000000005</v>
          </cell>
          <cell r="C31">
            <v>31.9</v>
          </cell>
          <cell r="D31">
            <v>13.8</v>
          </cell>
          <cell r="E31">
            <v>62.125</v>
          </cell>
          <cell r="F31">
            <v>84</v>
          </cell>
          <cell r="G31">
            <v>38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24.920833333333334</v>
          </cell>
          <cell r="C32">
            <v>34.5</v>
          </cell>
          <cell r="D32">
            <v>16.8</v>
          </cell>
          <cell r="E32">
            <v>64.083333333333329</v>
          </cell>
          <cell r="F32">
            <v>89</v>
          </cell>
          <cell r="G32">
            <v>40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24.349999999999998</v>
          </cell>
          <cell r="C33">
            <v>31.9</v>
          </cell>
          <cell r="D33">
            <v>19</v>
          </cell>
          <cell r="E33">
            <v>82.666666666666671</v>
          </cell>
          <cell r="F33">
            <v>99</v>
          </cell>
          <cell r="G33">
            <v>52</v>
          </cell>
          <cell r="H33" t="str">
            <v>*</v>
          </cell>
          <cell r="I33" t="str">
            <v>N</v>
          </cell>
          <cell r="J33" t="str">
            <v>*</v>
          </cell>
          <cell r="K33">
            <v>9.1999999999999993</v>
          </cell>
        </row>
        <row r="34">
          <cell r="B34">
            <v>25.762500000000003</v>
          </cell>
          <cell r="C34">
            <v>34</v>
          </cell>
          <cell r="D34">
            <v>19.8</v>
          </cell>
          <cell r="E34">
            <v>72.708333333333329</v>
          </cell>
          <cell r="F34">
            <v>96</v>
          </cell>
          <cell r="G34">
            <v>40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26.229166666666668</v>
          </cell>
          <cell r="C35">
            <v>33.4</v>
          </cell>
          <cell r="D35">
            <v>20.6</v>
          </cell>
          <cell r="E35">
            <v>60.916666666666664</v>
          </cell>
          <cell r="F35">
            <v>84</v>
          </cell>
          <cell r="G35">
            <v>34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23.218181818181822</v>
          </cell>
          <cell r="C5">
            <v>26.4</v>
          </cell>
          <cell r="D5">
            <v>20.7</v>
          </cell>
          <cell r="E5">
            <v>81.454545454545453</v>
          </cell>
          <cell r="F5">
            <v>94</v>
          </cell>
          <cell r="G5">
            <v>68</v>
          </cell>
          <cell r="H5">
            <v>16.2</v>
          </cell>
          <cell r="I5" t="str">
            <v>NO</v>
          </cell>
          <cell r="J5">
            <v>37.800000000000004</v>
          </cell>
          <cell r="K5">
            <v>0</v>
          </cell>
        </row>
        <row r="6">
          <cell r="B6">
            <v>25.222222222222225</v>
          </cell>
          <cell r="C6">
            <v>28.1</v>
          </cell>
          <cell r="D6">
            <v>20.100000000000001</v>
          </cell>
          <cell r="E6">
            <v>76.444444444444443</v>
          </cell>
          <cell r="F6">
            <v>98</v>
          </cell>
          <cell r="G6">
            <v>65</v>
          </cell>
          <cell r="H6">
            <v>13.32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23.642857142857142</v>
          </cell>
          <cell r="C7">
            <v>25.7</v>
          </cell>
          <cell r="D7">
            <v>20.9</v>
          </cell>
          <cell r="E7">
            <v>88.285714285714292</v>
          </cell>
          <cell r="F7">
            <v>96</v>
          </cell>
          <cell r="G7">
            <v>76</v>
          </cell>
          <cell r="H7">
            <v>14.04</v>
          </cell>
          <cell r="I7" t="str">
            <v>NE</v>
          </cell>
          <cell r="J7">
            <v>30.96</v>
          </cell>
          <cell r="K7">
            <v>1.4000000000000001</v>
          </cell>
        </row>
        <row r="8">
          <cell r="B8">
            <v>25.841666666666665</v>
          </cell>
          <cell r="C8">
            <v>30.2</v>
          </cell>
          <cell r="D8">
            <v>20.100000000000001</v>
          </cell>
          <cell r="E8">
            <v>75.75</v>
          </cell>
          <cell r="F8">
            <v>94</v>
          </cell>
          <cell r="G8">
            <v>61</v>
          </cell>
          <cell r="H8">
            <v>15.120000000000001</v>
          </cell>
          <cell r="I8" t="str">
            <v>NE</v>
          </cell>
          <cell r="J8">
            <v>32.76</v>
          </cell>
          <cell r="K8">
            <v>0</v>
          </cell>
        </row>
        <row r="9">
          <cell r="B9">
            <v>27.650000000000002</v>
          </cell>
          <cell r="C9">
            <v>31.3</v>
          </cell>
          <cell r="D9">
            <v>21</v>
          </cell>
          <cell r="E9">
            <v>69.416666666666671</v>
          </cell>
          <cell r="F9">
            <v>93</v>
          </cell>
          <cell r="G9">
            <v>53</v>
          </cell>
          <cell r="H9">
            <v>18</v>
          </cell>
          <cell r="I9" t="str">
            <v>NE</v>
          </cell>
          <cell r="J9">
            <v>33.119999999999997</v>
          </cell>
          <cell r="K9">
            <v>0</v>
          </cell>
        </row>
        <row r="10">
          <cell r="B10">
            <v>27.09090909090909</v>
          </cell>
          <cell r="C10">
            <v>30.8</v>
          </cell>
          <cell r="D10">
            <v>20.8</v>
          </cell>
          <cell r="E10">
            <v>72.545454545454547</v>
          </cell>
          <cell r="F10">
            <v>97</v>
          </cell>
          <cell r="G10">
            <v>56</v>
          </cell>
          <cell r="H10">
            <v>20.88</v>
          </cell>
          <cell r="I10" t="str">
            <v>N</v>
          </cell>
          <cell r="J10">
            <v>34.92</v>
          </cell>
          <cell r="K10">
            <v>0</v>
          </cell>
        </row>
        <row r="11">
          <cell r="B11">
            <v>27.541666666666671</v>
          </cell>
          <cell r="C11">
            <v>31.3</v>
          </cell>
          <cell r="D11">
            <v>19.3</v>
          </cell>
          <cell r="E11">
            <v>69</v>
          </cell>
          <cell r="F11">
            <v>98</v>
          </cell>
          <cell r="G11">
            <v>53</v>
          </cell>
          <cell r="H11">
            <v>8.2799999999999994</v>
          </cell>
          <cell r="I11" t="str">
            <v>NE</v>
          </cell>
          <cell r="J11">
            <v>17.64</v>
          </cell>
          <cell r="K11">
            <v>0</v>
          </cell>
        </row>
        <row r="12">
          <cell r="B12">
            <v>27.258333333333336</v>
          </cell>
          <cell r="C12">
            <v>30.3</v>
          </cell>
          <cell r="D12">
            <v>21.8</v>
          </cell>
          <cell r="E12">
            <v>70.166666666666671</v>
          </cell>
          <cell r="F12">
            <v>90</v>
          </cell>
          <cell r="G12">
            <v>60</v>
          </cell>
          <cell r="H12">
            <v>17.64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26.633333333333336</v>
          </cell>
          <cell r="C13">
            <v>30.1</v>
          </cell>
          <cell r="D13">
            <v>19.899999999999999</v>
          </cell>
          <cell r="E13">
            <v>70</v>
          </cell>
          <cell r="F13">
            <v>92</v>
          </cell>
          <cell r="G13">
            <v>61</v>
          </cell>
          <cell r="H13">
            <v>19.440000000000001</v>
          </cell>
          <cell r="I13" t="str">
            <v>NE</v>
          </cell>
          <cell r="J13">
            <v>37.080000000000005</v>
          </cell>
          <cell r="K13">
            <v>0</v>
          </cell>
        </row>
        <row r="14">
          <cell r="B14">
            <v>28.066666666666666</v>
          </cell>
          <cell r="C14">
            <v>31.9</v>
          </cell>
          <cell r="D14">
            <v>20.9</v>
          </cell>
          <cell r="E14">
            <v>66.416666666666671</v>
          </cell>
          <cell r="F14">
            <v>94</v>
          </cell>
          <cell r="G14">
            <v>51</v>
          </cell>
          <cell r="H14">
            <v>15.840000000000002</v>
          </cell>
          <cell r="I14" t="str">
            <v>N</v>
          </cell>
          <cell r="J14">
            <v>33.119999999999997</v>
          </cell>
          <cell r="K14">
            <v>0</v>
          </cell>
        </row>
        <row r="15">
          <cell r="B15">
            <v>25.016666666666669</v>
          </cell>
          <cell r="C15">
            <v>30.5</v>
          </cell>
          <cell r="D15">
            <v>21.1</v>
          </cell>
          <cell r="E15">
            <v>78.5</v>
          </cell>
          <cell r="F15">
            <v>98</v>
          </cell>
          <cell r="G15">
            <v>50</v>
          </cell>
          <cell r="H15">
            <v>23.040000000000003</v>
          </cell>
          <cell r="I15" t="str">
            <v>N</v>
          </cell>
          <cell r="J15">
            <v>45.72</v>
          </cell>
          <cell r="K15">
            <v>14.6</v>
          </cell>
        </row>
        <row r="16">
          <cell r="B16">
            <v>21.691666666666666</v>
          </cell>
          <cell r="C16">
            <v>25.6</v>
          </cell>
          <cell r="D16">
            <v>18.100000000000001</v>
          </cell>
          <cell r="E16">
            <v>86.166666666666671</v>
          </cell>
          <cell r="F16">
            <v>98</v>
          </cell>
          <cell r="G16">
            <v>67</v>
          </cell>
          <cell r="H16">
            <v>11.520000000000001</v>
          </cell>
          <cell r="I16" t="str">
            <v>SO</v>
          </cell>
          <cell r="J16">
            <v>23.759999999999998</v>
          </cell>
          <cell r="K16">
            <v>0.2</v>
          </cell>
        </row>
        <row r="17">
          <cell r="B17">
            <v>16.23076923076923</v>
          </cell>
          <cell r="C17">
            <v>18.899999999999999</v>
          </cell>
          <cell r="D17">
            <v>14.6</v>
          </cell>
          <cell r="E17">
            <v>87.230769230769226</v>
          </cell>
          <cell r="F17">
            <v>96</v>
          </cell>
          <cell r="G17">
            <v>75</v>
          </cell>
          <cell r="H17">
            <v>13.32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17.250000000000004</v>
          </cell>
          <cell r="C18">
            <v>21.6</v>
          </cell>
          <cell r="D18">
            <v>10.1</v>
          </cell>
          <cell r="E18">
            <v>72.916666666666671</v>
          </cell>
          <cell r="F18">
            <v>97</v>
          </cell>
          <cell r="G18">
            <v>57</v>
          </cell>
          <cell r="H18">
            <v>14.76</v>
          </cell>
          <cell r="I18" t="str">
            <v>S</v>
          </cell>
          <cell r="J18">
            <v>31.680000000000003</v>
          </cell>
          <cell r="K18">
            <v>0.2</v>
          </cell>
        </row>
        <row r="19">
          <cell r="B19">
            <v>19.263636363636365</v>
          </cell>
          <cell r="C19">
            <v>23.8</v>
          </cell>
          <cell r="D19">
            <v>13.6</v>
          </cell>
          <cell r="E19">
            <v>73.181818181818187</v>
          </cell>
          <cell r="F19">
            <v>97</v>
          </cell>
          <cell r="G19">
            <v>55</v>
          </cell>
          <cell r="H19">
            <v>11.879999999999999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20.483333333333334</v>
          </cell>
          <cell r="C20">
            <v>23.6</v>
          </cell>
          <cell r="D20">
            <v>14.3</v>
          </cell>
          <cell r="E20">
            <v>74.083333333333329</v>
          </cell>
          <cell r="F20">
            <v>98</v>
          </cell>
          <cell r="G20">
            <v>62</v>
          </cell>
          <cell r="H20">
            <v>18.720000000000002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22.608333333333334</v>
          </cell>
          <cell r="C21">
            <v>26.4</v>
          </cell>
          <cell r="D21">
            <v>16.3</v>
          </cell>
          <cell r="E21">
            <v>71.25</v>
          </cell>
          <cell r="F21">
            <v>91</v>
          </cell>
          <cell r="G21">
            <v>57</v>
          </cell>
          <cell r="H21">
            <v>20.16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23.45</v>
          </cell>
          <cell r="C22">
            <v>27.4</v>
          </cell>
          <cell r="D22">
            <v>16.600000000000001</v>
          </cell>
          <cell r="E22">
            <v>71.416666666666671</v>
          </cell>
          <cell r="F22">
            <v>94</v>
          </cell>
          <cell r="G22">
            <v>57</v>
          </cell>
          <cell r="H22">
            <v>19.8</v>
          </cell>
          <cell r="I22" t="str">
            <v>NE</v>
          </cell>
          <cell r="J22">
            <v>35.64</v>
          </cell>
          <cell r="K22">
            <v>0</v>
          </cell>
        </row>
        <row r="23">
          <cell r="B23">
            <v>23.349999999999998</v>
          </cell>
          <cell r="C23">
            <v>27.6</v>
          </cell>
          <cell r="D23">
            <v>16.3</v>
          </cell>
          <cell r="E23">
            <v>68.916666666666671</v>
          </cell>
          <cell r="F23">
            <v>95</v>
          </cell>
          <cell r="G23">
            <v>48</v>
          </cell>
          <cell r="H23">
            <v>14.4</v>
          </cell>
          <cell r="I23" t="str">
            <v>NE</v>
          </cell>
          <cell r="J23">
            <v>26.28</v>
          </cell>
          <cell r="K23">
            <v>0</v>
          </cell>
        </row>
        <row r="24">
          <cell r="B24">
            <v>25.5</v>
          </cell>
          <cell r="C24">
            <v>28.8</v>
          </cell>
          <cell r="D24">
            <v>27.1</v>
          </cell>
          <cell r="E24">
            <v>58</v>
          </cell>
          <cell r="F24">
            <v>51</v>
          </cell>
          <cell r="G24">
            <v>44</v>
          </cell>
          <cell r="H24">
            <v>13.32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25.711111111111112</v>
          </cell>
          <cell r="C25">
            <v>29.6</v>
          </cell>
          <cell r="D25">
            <v>18.7</v>
          </cell>
          <cell r="E25">
            <v>54.444444444444443</v>
          </cell>
          <cell r="F25">
            <v>78</v>
          </cell>
          <cell r="G25">
            <v>40</v>
          </cell>
          <cell r="H25">
            <v>18.36</v>
          </cell>
          <cell r="I25" t="str">
            <v>N</v>
          </cell>
          <cell r="J25">
            <v>37.800000000000004</v>
          </cell>
          <cell r="K25">
            <v>0</v>
          </cell>
        </row>
        <row r="26">
          <cell r="B26">
            <v>24.322222222222223</v>
          </cell>
          <cell r="C26">
            <v>26.4</v>
          </cell>
          <cell r="D26">
            <v>20.399999999999999</v>
          </cell>
          <cell r="E26">
            <v>75</v>
          </cell>
          <cell r="F26">
            <v>88</v>
          </cell>
          <cell r="G26">
            <v>69</v>
          </cell>
          <cell r="H26">
            <v>9.3600000000000012</v>
          </cell>
          <cell r="I26" t="str">
            <v>O</v>
          </cell>
          <cell r="J26">
            <v>19.079999999999998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16.09090909090909</v>
          </cell>
          <cell r="C28">
            <v>18.7</v>
          </cell>
          <cell r="D28">
            <v>13.5</v>
          </cell>
          <cell r="E28">
            <v>68.454545454545453</v>
          </cell>
          <cell r="F28">
            <v>93</v>
          </cell>
          <cell r="G28">
            <v>56</v>
          </cell>
          <cell r="H28">
            <v>28.44</v>
          </cell>
          <cell r="I28" t="str">
            <v>O</v>
          </cell>
          <cell r="J28">
            <v>42.480000000000004</v>
          </cell>
          <cell r="K28">
            <v>0</v>
          </cell>
        </row>
        <row r="29">
          <cell r="B29">
            <v>17.649999999999999</v>
          </cell>
          <cell r="C29">
            <v>21.2</v>
          </cell>
          <cell r="D29">
            <v>12</v>
          </cell>
          <cell r="E29">
            <v>73.666666666666671</v>
          </cell>
          <cell r="F29">
            <v>97</v>
          </cell>
          <cell r="G29">
            <v>58</v>
          </cell>
          <cell r="H29">
            <v>10.44</v>
          </cell>
          <cell r="I29" t="str">
            <v>SE</v>
          </cell>
          <cell r="J29">
            <v>25.2</v>
          </cell>
          <cell r="K29">
            <v>0</v>
          </cell>
        </row>
        <row r="30">
          <cell r="B30">
            <v>21.008333333333329</v>
          </cell>
          <cell r="C30">
            <v>25.7</v>
          </cell>
          <cell r="D30">
            <v>12.5</v>
          </cell>
          <cell r="E30">
            <v>62.416666666666664</v>
          </cell>
          <cell r="F30">
            <v>90</v>
          </cell>
          <cell r="G30">
            <v>48</v>
          </cell>
          <cell r="H30">
            <v>22.68</v>
          </cell>
          <cell r="I30" t="str">
            <v>NE</v>
          </cell>
          <cell r="J30">
            <v>41.04</v>
          </cell>
          <cell r="K30">
            <v>0</v>
          </cell>
        </row>
        <row r="31">
          <cell r="B31">
            <v>25.616666666666664</v>
          </cell>
          <cell r="C31">
            <v>29.9</v>
          </cell>
          <cell r="D31">
            <v>16.7</v>
          </cell>
          <cell r="E31">
            <v>65.5</v>
          </cell>
          <cell r="F31">
            <v>84</v>
          </cell>
          <cell r="G31">
            <v>54</v>
          </cell>
          <cell r="H31">
            <v>17.28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26.775000000000002</v>
          </cell>
          <cell r="C32">
            <v>30.7</v>
          </cell>
          <cell r="D32">
            <v>19.899999999999999</v>
          </cell>
          <cell r="E32">
            <v>71.5</v>
          </cell>
          <cell r="F32">
            <v>95</v>
          </cell>
          <cell r="G32">
            <v>56</v>
          </cell>
          <cell r="H32">
            <v>24.48</v>
          </cell>
          <cell r="I32" t="str">
            <v>O</v>
          </cell>
          <cell r="J32">
            <v>42.84</v>
          </cell>
          <cell r="K32">
            <v>0</v>
          </cell>
        </row>
        <row r="33">
          <cell r="B33">
            <v>25.491666666666664</v>
          </cell>
          <cell r="C33">
            <v>29.9</v>
          </cell>
          <cell r="D33">
            <v>20.6</v>
          </cell>
          <cell r="E33">
            <v>79.833333333333329</v>
          </cell>
          <cell r="F33">
            <v>98</v>
          </cell>
          <cell r="G33">
            <v>61</v>
          </cell>
          <cell r="H33">
            <v>15.120000000000001</v>
          </cell>
          <cell r="I33" t="str">
            <v>NE</v>
          </cell>
          <cell r="J33">
            <v>30.6</v>
          </cell>
          <cell r="K33">
            <v>0</v>
          </cell>
        </row>
        <row r="34">
          <cell r="B34">
            <v>27.724999999999998</v>
          </cell>
          <cell r="C34">
            <v>31.1</v>
          </cell>
          <cell r="D34">
            <v>21.6</v>
          </cell>
          <cell r="E34">
            <v>68.75</v>
          </cell>
          <cell r="F34">
            <v>93</v>
          </cell>
          <cell r="G34">
            <v>53</v>
          </cell>
          <cell r="H34">
            <v>19.440000000000001</v>
          </cell>
          <cell r="I34" t="str">
            <v>N</v>
          </cell>
          <cell r="J34">
            <v>39.24</v>
          </cell>
          <cell r="K34">
            <v>0</v>
          </cell>
        </row>
        <row r="35">
          <cell r="B35">
            <v>26.349999999999998</v>
          </cell>
          <cell r="C35">
            <v>30.8</v>
          </cell>
          <cell r="D35">
            <v>21.8</v>
          </cell>
          <cell r="E35">
            <v>70.083333333333329</v>
          </cell>
          <cell r="F35">
            <v>97</v>
          </cell>
          <cell r="G35">
            <v>50</v>
          </cell>
          <cell r="H35">
            <v>24.840000000000003</v>
          </cell>
          <cell r="I35" t="str">
            <v>NO</v>
          </cell>
          <cell r="J35">
            <v>45.72</v>
          </cell>
          <cell r="K35">
            <v>3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20.612500000000001</v>
          </cell>
          <cell r="C5">
            <v>24.4</v>
          </cell>
          <cell r="D5">
            <v>18.5</v>
          </cell>
          <cell r="E5">
            <v>93.583333333333329</v>
          </cell>
          <cell r="F5">
            <v>98</v>
          </cell>
          <cell r="G5">
            <v>82</v>
          </cell>
          <cell r="H5">
            <v>20.88</v>
          </cell>
          <cell r="I5" t="str">
            <v>SE</v>
          </cell>
          <cell r="J5">
            <v>40.32</v>
          </cell>
          <cell r="K5">
            <v>52.4</v>
          </cell>
        </row>
        <row r="6">
          <cell r="B6">
            <v>22.166666666666668</v>
          </cell>
          <cell r="C6">
            <v>28.1</v>
          </cell>
          <cell r="D6">
            <v>17.7</v>
          </cell>
          <cell r="E6">
            <v>84.875</v>
          </cell>
          <cell r="F6">
            <v>98</v>
          </cell>
          <cell r="G6">
            <v>59</v>
          </cell>
          <cell r="H6">
            <v>9</v>
          </cell>
          <cell r="I6" t="str">
            <v>N</v>
          </cell>
          <cell r="J6">
            <v>20.52</v>
          </cell>
          <cell r="K6">
            <v>0</v>
          </cell>
        </row>
        <row r="7">
          <cell r="B7">
            <v>23.316666666666666</v>
          </cell>
          <cell r="C7">
            <v>28.5</v>
          </cell>
          <cell r="D7">
            <v>21</v>
          </cell>
          <cell r="E7">
            <v>84.833333333333329</v>
          </cell>
          <cell r="F7">
            <v>95</v>
          </cell>
          <cell r="G7">
            <v>66</v>
          </cell>
          <cell r="H7">
            <v>16.559999999999999</v>
          </cell>
          <cell r="I7" t="str">
            <v>L</v>
          </cell>
          <cell r="J7">
            <v>39.24</v>
          </cell>
          <cell r="K7">
            <v>8.6</v>
          </cell>
        </row>
        <row r="8">
          <cell r="B8">
            <v>23.204166666666666</v>
          </cell>
          <cell r="C8">
            <v>30.9</v>
          </cell>
          <cell r="D8">
            <v>19.5</v>
          </cell>
          <cell r="E8">
            <v>83.291666666666671</v>
          </cell>
          <cell r="F8">
            <v>95</v>
          </cell>
          <cell r="G8">
            <v>49</v>
          </cell>
          <cell r="H8">
            <v>23.400000000000002</v>
          </cell>
          <cell r="I8" t="str">
            <v>L</v>
          </cell>
          <cell r="J8">
            <v>40.680000000000007</v>
          </cell>
          <cell r="K8">
            <v>6.6</v>
          </cell>
        </row>
        <row r="9">
          <cell r="B9">
            <v>24.974999999999998</v>
          </cell>
          <cell r="C9">
            <v>30.9</v>
          </cell>
          <cell r="D9">
            <v>21.3</v>
          </cell>
          <cell r="E9">
            <v>76.541666666666671</v>
          </cell>
          <cell r="F9">
            <v>93</v>
          </cell>
          <cell r="G9">
            <v>53</v>
          </cell>
          <cell r="H9">
            <v>17.64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25.354166666666668</v>
          </cell>
          <cell r="C10">
            <v>31.6</v>
          </cell>
          <cell r="D10">
            <v>21.8</v>
          </cell>
          <cell r="E10">
            <v>77.333333333333329</v>
          </cell>
          <cell r="F10">
            <v>92</v>
          </cell>
          <cell r="G10">
            <v>52</v>
          </cell>
          <cell r="H10">
            <v>13.32</v>
          </cell>
          <cell r="I10" t="str">
            <v>L</v>
          </cell>
          <cell r="J10">
            <v>29.52</v>
          </cell>
          <cell r="K10">
            <v>0</v>
          </cell>
        </row>
        <row r="11">
          <cell r="B11">
            <v>25.045833333333334</v>
          </cell>
          <cell r="C11">
            <v>31</v>
          </cell>
          <cell r="D11">
            <v>20.9</v>
          </cell>
          <cell r="E11">
            <v>76.625</v>
          </cell>
          <cell r="F11">
            <v>89</v>
          </cell>
          <cell r="G11">
            <v>53</v>
          </cell>
          <cell r="H11">
            <v>12.24</v>
          </cell>
          <cell r="I11" t="str">
            <v>SE</v>
          </cell>
          <cell r="J11">
            <v>30.96</v>
          </cell>
          <cell r="K11">
            <v>6.4</v>
          </cell>
        </row>
        <row r="12">
          <cell r="B12">
            <v>25.337500000000002</v>
          </cell>
          <cell r="C12">
            <v>31.6</v>
          </cell>
          <cell r="D12">
            <v>21.3</v>
          </cell>
          <cell r="E12">
            <v>76.416666666666671</v>
          </cell>
          <cell r="F12">
            <v>92</v>
          </cell>
          <cell r="G12">
            <v>52</v>
          </cell>
          <cell r="H12">
            <v>16.920000000000002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25.683333333333337</v>
          </cell>
          <cell r="C13">
            <v>31</v>
          </cell>
          <cell r="D13">
            <v>22</v>
          </cell>
          <cell r="E13">
            <v>72.541666666666671</v>
          </cell>
          <cell r="F13">
            <v>88</v>
          </cell>
          <cell r="G13">
            <v>52</v>
          </cell>
          <cell r="H13">
            <v>23.040000000000003</v>
          </cell>
          <cell r="I13" t="str">
            <v>L</v>
          </cell>
          <cell r="J13">
            <v>42.480000000000004</v>
          </cell>
          <cell r="K13">
            <v>0</v>
          </cell>
        </row>
        <row r="14">
          <cell r="B14">
            <v>25.650000000000002</v>
          </cell>
          <cell r="C14">
            <v>30.7</v>
          </cell>
          <cell r="D14">
            <v>21.9</v>
          </cell>
          <cell r="E14">
            <v>74.583333333333329</v>
          </cell>
          <cell r="F14">
            <v>89</v>
          </cell>
          <cell r="G14">
            <v>54</v>
          </cell>
          <cell r="H14">
            <v>17.28</v>
          </cell>
          <cell r="I14" t="str">
            <v>N</v>
          </cell>
          <cell r="J14">
            <v>40.680000000000007</v>
          </cell>
          <cell r="K14">
            <v>0</v>
          </cell>
        </row>
        <row r="15">
          <cell r="B15">
            <v>25.262499999999992</v>
          </cell>
          <cell r="C15">
            <v>29.6</v>
          </cell>
          <cell r="D15">
            <v>21.9</v>
          </cell>
          <cell r="E15">
            <v>74.291666666666671</v>
          </cell>
          <cell r="F15">
            <v>87</v>
          </cell>
          <cell r="G15">
            <v>61</v>
          </cell>
          <cell r="H15">
            <v>16.920000000000002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21.779166666666665</v>
          </cell>
          <cell r="C16">
            <v>25.9</v>
          </cell>
          <cell r="D16">
            <v>19.2</v>
          </cell>
          <cell r="E16">
            <v>88.375</v>
          </cell>
          <cell r="F16">
            <v>97</v>
          </cell>
          <cell r="G16">
            <v>72</v>
          </cell>
          <cell r="H16">
            <v>9.7200000000000006</v>
          </cell>
          <cell r="I16" t="str">
            <v>N</v>
          </cell>
          <cell r="J16">
            <v>20.52</v>
          </cell>
          <cell r="K16">
            <v>0</v>
          </cell>
        </row>
        <row r="17">
          <cell r="B17">
            <v>20.266666666666669</v>
          </cell>
          <cell r="C17">
            <v>22.9</v>
          </cell>
          <cell r="D17">
            <v>18.600000000000001</v>
          </cell>
          <cell r="E17">
            <v>95.125</v>
          </cell>
          <cell r="F17">
            <v>98</v>
          </cell>
          <cell r="G17">
            <v>86</v>
          </cell>
          <cell r="H17">
            <v>13.68</v>
          </cell>
          <cell r="I17" t="str">
            <v>N</v>
          </cell>
          <cell r="J17">
            <v>25.2</v>
          </cell>
          <cell r="K17">
            <v>1</v>
          </cell>
        </row>
        <row r="18">
          <cell r="B18">
            <v>16.412500000000005</v>
          </cell>
          <cell r="C18">
            <v>20.9</v>
          </cell>
          <cell r="D18">
            <v>14</v>
          </cell>
          <cell r="E18">
            <v>78.25</v>
          </cell>
          <cell r="F18">
            <v>93</v>
          </cell>
          <cell r="G18">
            <v>52</v>
          </cell>
          <cell r="H18">
            <v>24.840000000000003</v>
          </cell>
          <cell r="I18" t="str">
            <v>NE</v>
          </cell>
          <cell r="J18">
            <v>43.2</v>
          </cell>
          <cell r="K18">
            <v>0.2</v>
          </cell>
        </row>
        <row r="19">
          <cell r="B19">
            <v>13.954166666666667</v>
          </cell>
          <cell r="C19">
            <v>19.399999999999999</v>
          </cell>
          <cell r="D19">
            <v>10.199999999999999</v>
          </cell>
          <cell r="E19">
            <v>86.125</v>
          </cell>
          <cell r="F19">
            <v>97</v>
          </cell>
          <cell r="G19">
            <v>65</v>
          </cell>
          <cell r="H19">
            <v>18.36</v>
          </cell>
          <cell r="I19" t="str">
            <v>N</v>
          </cell>
          <cell r="J19">
            <v>37.080000000000005</v>
          </cell>
          <cell r="K19">
            <v>0</v>
          </cell>
        </row>
        <row r="20">
          <cell r="B20">
            <v>17.750000000000004</v>
          </cell>
          <cell r="C20">
            <v>26.2</v>
          </cell>
          <cell r="D20">
            <v>12.3</v>
          </cell>
          <cell r="E20">
            <v>80.25</v>
          </cell>
          <cell r="F20">
            <v>95</v>
          </cell>
          <cell r="G20">
            <v>48</v>
          </cell>
          <cell r="H20">
            <v>18.36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21.795833333333334</v>
          </cell>
          <cell r="C21">
            <v>29.1</v>
          </cell>
          <cell r="D21">
            <v>17.8</v>
          </cell>
          <cell r="E21">
            <v>72.833333333333329</v>
          </cell>
          <cell r="F21">
            <v>90</v>
          </cell>
          <cell r="G21">
            <v>43</v>
          </cell>
          <cell r="H21">
            <v>23.040000000000003</v>
          </cell>
          <cell r="I21" t="str">
            <v>L</v>
          </cell>
          <cell r="J21">
            <v>41.4</v>
          </cell>
          <cell r="K21">
            <v>0</v>
          </cell>
        </row>
        <row r="22">
          <cell r="B22">
            <v>22.987499999999997</v>
          </cell>
          <cell r="C22">
            <v>29.7</v>
          </cell>
          <cell r="D22">
            <v>18</v>
          </cell>
          <cell r="E22">
            <v>68</v>
          </cell>
          <cell r="F22">
            <v>87</v>
          </cell>
          <cell r="G22">
            <v>32</v>
          </cell>
          <cell r="H22">
            <v>19.8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22.941666666666666</v>
          </cell>
          <cell r="C23">
            <v>29.3</v>
          </cell>
          <cell r="D23">
            <v>19</v>
          </cell>
          <cell r="E23">
            <v>68.333333333333329</v>
          </cell>
          <cell r="F23">
            <v>86</v>
          </cell>
          <cell r="G23">
            <v>39</v>
          </cell>
          <cell r="H23">
            <v>18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22.875</v>
          </cell>
          <cell r="C24">
            <v>29.2</v>
          </cell>
          <cell r="D24">
            <v>18.600000000000001</v>
          </cell>
          <cell r="E24">
            <v>63.583333333333336</v>
          </cell>
          <cell r="F24">
            <v>83</v>
          </cell>
          <cell r="G24">
            <v>39</v>
          </cell>
          <cell r="H24">
            <v>16.920000000000002</v>
          </cell>
          <cell r="I24" t="str">
            <v>L</v>
          </cell>
          <cell r="J24">
            <v>30.240000000000002</v>
          </cell>
          <cell r="K24">
            <v>0</v>
          </cell>
        </row>
        <row r="25">
          <cell r="B25">
            <v>23.512500000000003</v>
          </cell>
          <cell r="C25">
            <v>29.9</v>
          </cell>
          <cell r="D25">
            <v>18.899999999999999</v>
          </cell>
          <cell r="E25">
            <v>53.708333333333336</v>
          </cell>
          <cell r="F25">
            <v>74</v>
          </cell>
          <cell r="G25">
            <v>31</v>
          </cell>
          <cell r="H25">
            <v>12.96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23.495833333333334</v>
          </cell>
          <cell r="C26">
            <v>29.4</v>
          </cell>
          <cell r="D26">
            <v>18.600000000000001</v>
          </cell>
          <cell r="E26">
            <v>60.416666666666664</v>
          </cell>
          <cell r="F26">
            <v>76</v>
          </cell>
          <cell r="G26">
            <v>42</v>
          </cell>
          <cell r="H26">
            <v>10.44</v>
          </cell>
          <cell r="I26" t="str">
            <v>N</v>
          </cell>
          <cell r="J26">
            <v>22.68</v>
          </cell>
          <cell r="K26">
            <v>0</v>
          </cell>
        </row>
        <row r="27">
          <cell r="B27">
            <v>21.266666666666666</v>
          </cell>
          <cell r="C27">
            <v>24.6</v>
          </cell>
          <cell r="D27">
            <v>16.5</v>
          </cell>
          <cell r="E27">
            <v>86.125</v>
          </cell>
          <cell r="F27">
            <v>97</v>
          </cell>
          <cell r="G27">
            <v>71</v>
          </cell>
          <cell r="H27">
            <v>14.04</v>
          </cell>
          <cell r="I27" t="str">
            <v>N</v>
          </cell>
          <cell r="J27">
            <v>28.44</v>
          </cell>
          <cell r="K27">
            <v>0.2</v>
          </cell>
        </row>
        <row r="28">
          <cell r="B28">
            <v>15.708333333333337</v>
          </cell>
          <cell r="C28">
            <v>20.100000000000001</v>
          </cell>
          <cell r="D28">
            <v>13.4</v>
          </cell>
          <cell r="E28">
            <v>84.583333333333329</v>
          </cell>
          <cell r="F28">
            <v>99</v>
          </cell>
          <cell r="G28">
            <v>51</v>
          </cell>
          <cell r="H28">
            <v>12.96</v>
          </cell>
          <cell r="I28" t="str">
            <v>N</v>
          </cell>
          <cell r="J28">
            <v>30.96</v>
          </cell>
          <cell r="K28">
            <v>1</v>
          </cell>
        </row>
        <row r="29">
          <cell r="B29">
            <v>15.116666666666665</v>
          </cell>
          <cell r="C29">
            <v>24.1</v>
          </cell>
          <cell r="D29">
            <v>9.4</v>
          </cell>
          <cell r="E29">
            <v>70.875</v>
          </cell>
          <cell r="F29">
            <v>93</v>
          </cell>
          <cell r="G29">
            <v>34</v>
          </cell>
          <cell r="H29">
            <v>15.48</v>
          </cell>
          <cell r="I29" t="str">
            <v>SE</v>
          </cell>
          <cell r="J29">
            <v>30.6</v>
          </cell>
          <cell r="K29">
            <v>0</v>
          </cell>
        </row>
        <row r="30">
          <cell r="B30">
            <v>20.408333333333331</v>
          </cell>
          <cell r="C30">
            <v>28.7</v>
          </cell>
          <cell r="D30">
            <v>13.9</v>
          </cell>
          <cell r="E30">
            <v>62.25</v>
          </cell>
          <cell r="F30">
            <v>77</v>
          </cell>
          <cell r="G30">
            <v>43</v>
          </cell>
          <cell r="H30">
            <v>25.2</v>
          </cell>
          <cell r="I30" t="str">
            <v>L</v>
          </cell>
          <cell r="J30">
            <v>41.04</v>
          </cell>
          <cell r="K30">
            <v>0</v>
          </cell>
        </row>
        <row r="31">
          <cell r="B31">
            <v>24.204166666666662</v>
          </cell>
          <cell r="C31">
            <v>31.1</v>
          </cell>
          <cell r="D31">
            <v>18.399999999999999</v>
          </cell>
          <cell r="E31">
            <v>67.5</v>
          </cell>
          <cell r="F31">
            <v>87</v>
          </cell>
          <cell r="G31">
            <v>47</v>
          </cell>
          <cell r="H31">
            <v>16.920000000000002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25.233333333333331</v>
          </cell>
          <cell r="C32">
            <v>30.8</v>
          </cell>
          <cell r="D32">
            <v>21.6</v>
          </cell>
          <cell r="E32">
            <v>72.666666666666671</v>
          </cell>
          <cell r="F32">
            <v>85</v>
          </cell>
          <cell r="G32">
            <v>52</v>
          </cell>
          <cell r="H32">
            <v>16.559999999999999</v>
          </cell>
          <cell r="I32" t="str">
            <v>N</v>
          </cell>
          <cell r="J32">
            <v>40.32</v>
          </cell>
          <cell r="K32">
            <v>0</v>
          </cell>
        </row>
        <row r="33">
          <cell r="B33">
            <v>24.741666666666671</v>
          </cell>
          <cell r="C33">
            <v>31.3</v>
          </cell>
          <cell r="D33">
            <v>18.899999999999999</v>
          </cell>
          <cell r="E33">
            <v>77.5</v>
          </cell>
          <cell r="F33">
            <v>96</v>
          </cell>
          <cell r="G33">
            <v>47</v>
          </cell>
          <cell r="H33">
            <v>13.68</v>
          </cell>
          <cell r="I33" t="str">
            <v>N</v>
          </cell>
          <cell r="J33">
            <v>23.759999999999998</v>
          </cell>
          <cell r="K33">
            <v>0</v>
          </cell>
        </row>
        <row r="34">
          <cell r="B34">
            <v>25.445833333333336</v>
          </cell>
          <cell r="C34">
            <v>31.7</v>
          </cell>
          <cell r="D34">
            <v>20.8</v>
          </cell>
          <cell r="E34">
            <v>69.166666666666671</v>
          </cell>
          <cell r="F34">
            <v>89</v>
          </cell>
          <cell r="G34">
            <v>36</v>
          </cell>
          <cell r="H34">
            <v>18.36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B35">
            <v>24.183333333333326</v>
          </cell>
          <cell r="C35">
            <v>29.7</v>
          </cell>
          <cell r="D35">
            <v>19</v>
          </cell>
          <cell r="E35">
            <v>66.791666666666671</v>
          </cell>
          <cell r="F35">
            <v>85</v>
          </cell>
          <cell r="G35">
            <v>44</v>
          </cell>
          <cell r="H35">
            <v>17.64</v>
          </cell>
          <cell r="I35" t="str">
            <v>N</v>
          </cell>
          <cell r="J35">
            <v>44.28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24.8125</v>
          </cell>
          <cell r="C5">
            <v>31.5</v>
          </cell>
          <cell r="D5">
            <v>21.3</v>
          </cell>
          <cell r="E5">
            <v>79.958333333333329</v>
          </cell>
          <cell r="F5">
            <v>100</v>
          </cell>
          <cell r="G5">
            <v>43</v>
          </cell>
          <cell r="H5">
            <v>10.44</v>
          </cell>
          <cell r="I5" t="str">
            <v>NO</v>
          </cell>
          <cell r="J5">
            <v>46.800000000000004</v>
          </cell>
          <cell r="K5">
            <v>45.4</v>
          </cell>
        </row>
        <row r="6">
          <cell r="B6">
            <v>23.420833333333334</v>
          </cell>
          <cell r="C6">
            <v>29.4</v>
          </cell>
          <cell r="D6">
            <v>20</v>
          </cell>
          <cell r="E6">
            <v>86.125</v>
          </cell>
          <cell r="F6">
            <v>100</v>
          </cell>
          <cell r="G6">
            <v>56</v>
          </cell>
          <cell r="H6">
            <v>6.12</v>
          </cell>
          <cell r="I6" t="str">
            <v>O</v>
          </cell>
          <cell r="J6">
            <v>14.04</v>
          </cell>
          <cell r="K6">
            <v>0</v>
          </cell>
        </row>
        <row r="7">
          <cell r="B7">
            <v>25.541666666666668</v>
          </cell>
          <cell r="C7">
            <v>31.2</v>
          </cell>
          <cell r="D7">
            <v>21.2</v>
          </cell>
          <cell r="E7">
            <v>78.541666666666671</v>
          </cell>
          <cell r="F7">
            <v>98</v>
          </cell>
          <cell r="G7">
            <v>50</v>
          </cell>
          <cell r="H7">
            <v>10.44</v>
          </cell>
          <cell r="I7" t="str">
            <v>NO</v>
          </cell>
          <cell r="J7">
            <v>22.68</v>
          </cell>
          <cell r="K7">
            <v>0</v>
          </cell>
        </row>
        <row r="8">
          <cell r="B8">
            <v>22.258333333333329</v>
          </cell>
          <cell r="C8">
            <v>26.1</v>
          </cell>
          <cell r="D8">
            <v>20.399999999999999</v>
          </cell>
          <cell r="E8">
            <v>90.583333333333329</v>
          </cell>
          <cell r="F8">
            <v>98</v>
          </cell>
          <cell r="G8">
            <v>73</v>
          </cell>
          <cell r="H8">
            <v>8.2799999999999994</v>
          </cell>
          <cell r="I8" t="str">
            <v>SO</v>
          </cell>
          <cell r="J8">
            <v>30.96</v>
          </cell>
          <cell r="K8">
            <v>87.4</v>
          </cell>
        </row>
        <row r="9">
          <cell r="B9">
            <v>24.104166666666671</v>
          </cell>
          <cell r="C9">
            <v>31</v>
          </cell>
          <cell r="D9">
            <v>19.5</v>
          </cell>
          <cell r="E9">
            <v>82.791666666666671</v>
          </cell>
          <cell r="F9">
            <v>100</v>
          </cell>
          <cell r="G9">
            <v>52</v>
          </cell>
          <cell r="H9">
            <v>10.44</v>
          </cell>
          <cell r="I9" t="str">
            <v>O</v>
          </cell>
          <cell r="J9">
            <v>23.040000000000003</v>
          </cell>
          <cell r="K9">
            <v>0</v>
          </cell>
        </row>
        <row r="10">
          <cell r="B10">
            <v>25.354166666666668</v>
          </cell>
          <cell r="C10">
            <v>32.9</v>
          </cell>
          <cell r="D10">
            <v>19.600000000000001</v>
          </cell>
          <cell r="E10">
            <v>73.708333333333329</v>
          </cell>
          <cell r="F10">
            <v>97</v>
          </cell>
          <cell r="G10">
            <v>44</v>
          </cell>
          <cell r="H10">
            <v>8.64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25.779166666666665</v>
          </cell>
          <cell r="C11">
            <v>32.799999999999997</v>
          </cell>
          <cell r="D11">
            <v>20.2</v>
          </cell>
          <cell r="E11">
            <v>75.041666666666671</v>
          </cell>
          <cell r="F11">
            <v>98</v>
          </cell>
          <cell r="G11">
            <v>43</v>
          </cell>
          <cell r="H11">
            <v>7.5600000000000005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25.450000000000003</v>
          </cell>
          <cell r="C12">
            <v>31.7</v>
          </cell>
          <cell r="D12">
            <v>20.7</v>
          </cell>
          <cell r="E12">
            <v>75.458333333333329</v>
          </cell>
          <cell r="F12">
            <v>98</v>
          </cell>
          <cell r="G12">
            <v>45</v>
          </cell>
          <cell r="H12">
            <v>10.44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25.854166666666668</v>
          </cell>
          <cell r="C13">
            <v>32.200000000000003</v>
          </cell>
          <cell r="D13">
            <v>20.9</v>
          </cell>
          <cell r="E13">
            <v>72.458333333333329</v>
          </cell>
          <cell r="F13">
            <v>90</v>
          </cell>
          <cell r="G13">
            <v>46</v>
          </cell>
          <cell r="H13">
            <v>12.6</v>
          </cell>
          <cell r="I13" t="str">
            <v>NO</v>
          </cell>
          <cell r="J13">
            <v>25.2</v>
          </cell>
          <cell r="K13">
            <v>0</v>
          </cell>
        </row>
        <row r="14">
          <cell r="B14">
            <v>25.983333333333338</v>
          </cell>
          <cell r="C14">
            <v>33.1</v>
          </cell>
          <cell r="D14">
            <v>20.399999999999999</v>
          </cell>
          <cell r="E14">
            <v>73.625</v>
          </cell>
          <cell r="F14">
            <v>98</v>
          </cell>
          <cell r="G14">
            <v>39</v>
          </cell>
          <cell r="H14">
            <v>12.24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25.691666666666663</v>
          </cell>
          <cell r="C15">
            <v>32.4</v>
          </cell>
          <cell r="D15">
            <v>20.3</v>
          </cell>
          <cell r="E15">
            <v>72.875</v>
          </cell>
          <cell r="F15">
            <v>95</v>
          </cell>
          <cell r="G15">
            <v>44</v>
          </cell>
          <cell r="H15">
            <v>10.8</v>
          </cell>
          <cell r="I15" t="str">
            <v>O</v>
          </cell>
          <cell r="J15">
            <v>19.079999999999998</v>
          </cell>
          <cell r="K15">
            <v>0</v>
          </cell>
        </row>
        <row r="16">
          <cell r="B16">
            <v>25.579166666666669</v>
          </cell>
          <cell r="C16">
            <v>31.2</v>
          </cell>
          <cell r="D16">
            <v>21.1</v>
          </cell>
          <cell r="E16">
            <v>73.583333333333329</v>
          </cell>
          <cell r="F16">
            <v>92</v>
          </cell>
          <cell r="G16">
            <v>51</v>
          </cell>
          <cell r="H16">
            <v>10.08</v>
          </cell>
          <cell r="I16" t="str">
            <v>O</v>
          </cell>
          <cell r="J16">
            <v>21.6</v>
          </cell>
          <cell r="K16">
            <v>0</v>
          </cell>
        </row>
        <row r="17">
          <cell r="B17">
            <v>24.841666666666669</v>
          </cell>
          <cell r="C17">
            <v>31.3</v>
          </cell>
          <cell r="D17">
            <v>20.6</v>
          </cell>
          <cell r="E17">
            <v>78.583333333333329</v>
          </cell>
          <cell r="F17">
            <v>97</v>
          </cell>
          <cell r="G17">
            <v>51</v>
          </cell>
          <cell r="H17">
            <v>11.879999999999999</v>
          </cell>
          <cell r="I17" t="str">
            <v>O</v>
          </cell>
          <cell r="J17">
            <v>33.480000000000004</v>
          </cell>
          <cell r="K17">
            <v>0</v>
          </cell>
        </row>
        <row r="18">
          <cell r="B18">
            <v>22.741666666666664</v>
          </cell>
          <cell r="C18">
            <v>26.7</v>
          </cell>
          <cell r="D18">
            <v>18.8</v>
          </cell>
          <cell r="E18">
            <v>70.625</v>
          </cell>
          <cell r="F18">
            <v>88</v>
          </cell>
          <cell r="G18">
            <v>52</v>
          </cell>
          <cell r="H18">
            <v>13.32</v>
          </cell>
          <cell r="I18" t="str">
            <v>SO</v>
          </cell>
          <cell r="J18">
            <v>27</v>
          </cell>
          <cell r="K18">
            <v>0</v>
          </cell>
        </row>
        <row r="19">
          <cell r="B19">
            <v>18.574999999999999</v>
          </cell>
          <cell r="C19">
            <v>25.3</v>
          </cell>
          <cell r="D19">
            <v>14</v>
          </cell>
          <cell r="E19">
            <v>71.583333333333329</v>
          </cell>
          <cell r="F19">
            <v>91</v>
          </cell>
          <cell r="G19">
            <v>41</v>
          </cell>
          <cell r="H19">
            <v>9</v>
          </cell>
          <cell r="I19" t="str">
            <v>SO</v>
          </cell>
          <cell r="J19">
            <v>19.079999999999998</v>
          </cell>
          <cell r="K19">
            <v>0</v>
          </cell>
        </row>
        <row r="20">
          <cell r="B20">
            <v>20.079166666666666</v>
          </cell>
          <cell r="C20">
            <v>28.2</v>
          </cell>
          <cell r="D20">
            <v>13.9</v>
          </cell>
          <cell r="E20">
            <v>75.625</v>
          </cell>
          <cell r="F20">
            <v>98</v>
          </cell>
          <cell r="G20">
            <v>46</v>
          </cell>
          <cell r="H20">
            <v>13.68</v>
          </cell>
          <cell r="I20" t="str">
            <v>O</v>
          </cell>
          <cell r="J20">
            <v>23.759999999999998</v>
          </cell>
          <cell r="K20">
            <v>0</v>
          </cell>
        </row>
        <row r="21">
          <cell r="B21">
            <v>21.441666666666666</v>
          </cell>
          <cell r="C21">
            <v>27.6</v>
          </cell>
          <cell r="D21">
            <v>16.399999999999999</v>
          </cell>
          <cell r="E21">
            <v>75.75</v>
          </cell>
          <cell r="F21">
            <v>99</v>
          </cell>
          <cell r="G21">
            <v>49</v>
          </cell>
          <cell r="H21">
            <v>12.6</v>
          </cell>
          <cell r="I21" t="str">
            <v>O</v>
          </cell>
          <cell r="J21">
            <v>25.56</v>
          </cell>
          <cell r="K21">
            <v>0</v>
          </cell>
        </row>
        <row r="22">
          <cell r="B22">
            <v>20.8125</v>
          </cell>
          <cell r="C22">
            <v>28</v>
          </cell>
          <cell r="D22">
            <v>14.6</v>
          </cell>
          <cell r="E22">
            <v>76.291666666666671</v>
          </cell>
          <cell r="F22">
            <v>98</v>
          </cell>
          <cell r="G22">
            <v>43</v>
          </cell>
          <cell r="H22">
            <v>11.16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21.162500000000001</v>
          </cell>
          <cell r="C23">
            <v>28.8</v>
          </cell>
          <cell r="D23">
            <v>15.2</v>
          </cell>
          <cell r="E23">
            <v>73.083333333333329</v>
          </cell>
          <cell r="F23">
            <v>98</v>
          </cell>
          <cell r="G23">
            <v>38</v>
          </cell>
          <cell r="H23">
            <v>8.2799999999999994</v>
          </cell>
          <cell r="I23" t="str">
            <v>SO</v>
          </cell>
          <cell r="J23">
            <v>15.48</v>
          </cell>
          <cell r="K23">
            <v>0</v>
          </cell>
        </row>
        <row r="24">
          <cell r="B24">
            <v>20.283333333333335</v>
          </cell>
          <cell r="C24">
            <v>29</v>
          </cell>
          <cell r="D24">
            <v>12.8</v>
          </cell>
          <cell r="E24">
            <v>67.208333333333329</v>
          </cell>
          <cell r="F24">
            <v>92</v>
          </cell>
          <cell r="G24">
            <v>29</v>
          </cell>
          <cell r="H24">
            <v>11.16</v>
          </cell>
          <cell r="I24" t="str">
            <v>SO</v>
          </cell>
          <cell r="J24">
            <v>20.88</v>
          </cell>
          <cell r="K24">
            <v>0</v>
          </cell>
        </row>
        <row r="25">
          <cell r="B25">
            <v>20.087499999999999</v>
          </cell>
          <cell r="C25">
            <v>31.5</v>
          </cell>
          <cell r="D25">
            <v>11.1</v>
          </cell>
          <cell r="E25">
            <v>65.583333333333329</v>
          </cell>
          <cell r="F25">
            <v>94</v>
          </cell>
          <cell r="G25">
            <v>26</v>
          </cell>
          <cell r="H25">
            <v>8.2799999999999994</v>
          </cell>
          <cell r="I25" t="str">
            <v>SO</v>
          </cell>
          <cell r="J25">
            <v>24.12</v>
          </cell>
          <cell r="K25">
            <v>0</v>
          </cell>
        </row>
        <row r="26">
          <cell r="B26">
            <v>21.079166666666662</v>
          </cell>
          <cell r="C26">
            <v>31.3</v>
          </cell>
          <cell r="D26">
            <v>12.7</v>
          </cell>
          <cell r="E26">
            <v>65.375</v>
          </cell>
          <cell r="F26">
            <v>92</v>
          </cell>
          <cell r="G26">
            <v>30</v>
          </cell>
          <cell r="H26">
            <v>7.2</v>
          </cell>
          <cell r="I26" t="str">
            <v>O</v>
          </cell>
          <cell r="J26">
            <v>15.840000000000002</v>
          </cell>
          <cell r="K26">
            <v>0</v>
          </cell>
        </row>
        <row r="27">
          <cell r="B27">
            <v>21.529166666666669</v>
          </cell>
          <cell r="C27">
            <v>31.5</v>
          </cell>
          <cell r="D27">
            <v>13.9</v>
          </cell>
          <cell r="E27">
            <v>67.375</v>
          </cell>
          <cell r="F27">
            <v>92</v>
          </cell>
          <cell r="G27">
            <v>32</v>
          </cell>
          <cell r="H27">
            <v>9</v>
          </cell>
          <cell r="I27" t="str">
            <v>O</v>
          </cell>
          <cell r="J27">
            <v>21.6</v>
          </cell>
          <cell r="K27">
            <v>0</v>
          </cell>
        </row>
        <row r="28">
          <cell r="B28">
            <v>20.945833333333336</v>
          </cell>
          <cell r="C28">
            <v>23.6</v>
          </cell>
          <cell r="D28">
            <v>17.899999999999999</v>
          </cell>
          <cell r="E28">
            <v>75.916666666666671</v>
          </cell>
          <cell r="F28">
            <v>86</v>
          </cell>
          <cell r="G28">
            <v>64</v>
          </cell>
          <cell r="H28">
            <v>15.120000000000001</v>
          </cell>
          <cell r="I28" t="str">
            <v>SO</v>
          </cell>
          <cell r="J28">
            <v>33.119999999999997</v>
          </cell>
          <cell r="K28">
            <v>0</v>
          </cell>
        </row>
        <row r="29">
          <cell r="B29">
            <v>16.662499999999998</v>
          </cell>
          <cell r="C29">
            <v>23.2</v>
          </cell>
          <cell r="D29">
            <v>11</v>
          </cell>
          <cell r="E29">
            <v>72.625</v>
          </cell>
          <cell r="F29">
            <v>96</v>
          </cell>
          <cell r="G29">
            <v>41</v>
          </cell>
          <cell r="H29">
            <v>10.08</v>
          </cell>
          <cell r="I29" t="str">
            <v>O</v>
          </cell>
          <cell r="J29">
            <v>23.400000000000002</v>
          </cell>
          <cell r="K29">
            <v>0</v>
          </cell>
        </row>
        <row r="30">
          <cell r="B30">
            <v>18.249999999999996</v>
          </cell>
          <cell r="C30">
            <v>28.7</v>
          </cell>
          <cell r="D30">
            <v>11.2</v>
          </cell>
          <cell r="E30">
            <v>69.583333333333329</v>
          </cell>
          <cell r="F30">
            <v>90</v>
          </cell>
          <cell r="G30">
            <v>41</v>
          </cell>
          <cell r="H30">
            <v>8.2799999999999994</v>
          </cell>
          <cell r="I30" t="str">
            <v>SO</v>
          </cell>
          <cell r="J30">
            <v>17.64</v>
          </cell>
          <cell r="K30">
            <v>0</v>
          </cell>
        </row>
        <row r="31">
          <cell r="B31">
            <v>22.725000000000005</v>
          </cell>
          <cell r="C31">
            <v>31.8</v>
          </cell>
          <cell r="D31">
            <v>14.6</v>
          </cell>
          <cell r="E31">
            <v>67.125</v>
          </cell>
          <cell r="F31">
            <v>92</v>
          </cell>
          <cell r="G31">
            <v>38</v>
          </cell>
          <cell r="H31">
            <v>7.5600000000000005</v>
          </cell>
          <cell r="I31" t="str">
            <v>SO</v>
          </cell>
          <cell r="J31">
            <v>19.440000000000001</v>
          </cell>
          <cell r="K31">
            <v>0</v>
          </cell>
        </row>
        <row r="32">
          <cell r="B32">
            <v>24.258333333333336</v>
          </cell>
          <cell r="C32">
            <v>33.799999999999997</v>
          </cell>
          <cell r="D32">
            <v>16.3</v>
          </cell>
          <cell r="E32">
            <v>67.208333333333329</v>
          </cell>
          <cell r="F32">
            <v>96</v>
          </cell>
          <cell r="G32">
            <v>32</v>
          </cell>
          <cell r="H32">
            <v>12.24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25.133333333333336</v>
          </cell>
          <cell r="C33">
            <v>32.5</v>
          </cell>
          <cell r="D33">
            <v>19.600000000000001</v>
          </cell>
          <cell r="E33">
            <v>68.875</v>
          </cell>
          <cell r="F33">
            <v>90</v>
          </cell>
          <cell r="G33">
            <v>40</v>
          </cell>
          <cell r="H33">
            <v>8.64</v>
          </cell>
          <cell r="I33" t="str">
            <v>NO</v>
          </cell>
          <cell r="J33">
            <v>20.52</v>
          </cell>
          <cell r="K33">
            <v>0</v>
          </cell>
        </row>
        <row r="34">
          <cell r="B34">
            <v>24.45</v>
          </cell>
          <cell r="C34">
            <v>32.6</v>
          </cell>
          <cell r="D34">
            <v>17.600000000000001</v>
          </cell>
          <cell r="E34">
            <v>68.166666666666671</v>
          </cell>
          <cell r="F34">
            <v>97</v>
          </cell>
          <cell r="G34">
            <v>32</v>
          </cell>
          <cell r="H34">
            <v>12.96</v>
          </cell>
          <cell r="I34" t="str">
            <v>SO</v>
          </cell>
          <cell r="J34">
            <v>27</v>
          </cell>
          <cell r="K34">
            <v>0</v>
          </cell>
        </row>
        <row r="35">
          <cell r="B35">
            <v>24.204166666666666</v>
          </cell>
          <cell r="C35">
            <v>33.4</v>
          </cell>
          <cell r="D35">
            <v>16.7</v>
          </cell>
          <cell r="E35">
            <v>63.666666666666664</v>
          </cell>
          <cell r="F35">
            <v>90</v>
          </cell>
          <cell r="G35">
            <v>28</v>
          </cell>
          <cell r="H35">
            <v>19.079999999999998</v>
          </cell>
          <cell r="I35" t="str">
            <v>SO</v>
          </cell>
          <cell r="J35">
            <v>36.72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22.400000000000002</v>
          </cell>
          <cell r="C5">
            <v>27.6</v>
          </cell>
          <cell r="D5">
            <v>19.3</v>
          </cell>
          <cell r="E5">
            <v>81.375</v>
          </cell>
          <cell r="F5">
            <v>95</v>
          </cell>
          <cell r="G5">
            <v>55</v>
          </cell>
          <cell r="H5">
            <v>13.32</v>
          </cell>
          <cell r="I5" t="str">
            <v>N</v>
          </cell>
          <cell r="J5">
            <v>46.800000000000004</v>
          </cell>
          <cell r="K5">
            <v>4.5999999999999996</v>
          </cell>
        </row>
        <row r="6">
          <cell r="B6">
            <v>22.333333333333332</v>
          </cell>
          <cell r="C6">
            <v>28</v>
          </cell>
          <cell r="D6">
            <v>18.3</v>
          </cell>
          <cell r="E6">
            <v>78.958333333333329</v>
          </cell>
          <cell r="F6">
            <v>95</v>
          </cell>
          <cell r="G6">
            <v>49</v>
          </cell>
          <cell r="H6">
            <v>7.9200000000000008</v>
          </cell>
          <cell r="I6" t="str">
            <v>N</v>
          </cell>
          <cell r="J6">
            <v>16.2</v>
          </cell>
          <cell r="K6">
            <v>0.2</v>
          </cell>
        </row>
        <row r="7">
          <cell r="B7">
            <v>22.929166666666671</v>
          </cell>
          <cell r="C7">
            <v>27.9</v>
          </cell>
          <cell r="D7">
            <v>19.7</v>
          </cell>
          <cell r="E7">
            <v>80.458333333333329</v>
          </cell>
          <cell r="F7">
            <v>91</v>
          </cell>
          <cell r="G7">
            <v>57</v>
          </cell>
          <cell r="H7">
            <v>16.920000000000002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20.612500000000001</v>
          </cell>
          <cell r="C8">
            <v>24.8</v>
          </cell>
          <cell r="D8">
            <v>18.3</v>
          </cell>
          <cell r="E8">
            <v>87.666666666666671</v>
          </cell>
          <cell r="F8">
            <v>94</v>
          </cell>
          <cell r="G8">
            <v>69</v>
          </cell>
          <cell r="H8">
            <v>13.68</v>
          </cell>
          <cell r="I8" t="str">
            <v>N</v>
          </cell>
          <cell r="J8">
            <v>37.800000000000004</v>
          </cell>
          <cell r="K8">
            <v>8.6</v>
          </cell>
        </row>
        <row r="9">
          <cell r="B9">
            <v>22.974999999999998</v>
          </cell>
          <cell r="C9">
            <v>29.5</v>
          </cell>
          <cell r="D9">
            <v>18.8</v>
          </cell>
          <cell r="E9">
            <v>82.916666666666671</v>
          </cell>
          <cell r="F9">
            <v>95</v>
          </cell>
          <cell r="G9">
            <v>52</v>
          </cell>
          <cell r="H9">
            <v>14.04</v>
          </cell>
          <cell r="I9" t="str">
            <v>N</v>
          </cell>
          <cell r="J9">
            <v>27.720000000000002</v>
          </cell>
          <cell r="K9">
            <v>0.2</v>
          </cell>
        </row>
        <row r="10">
          <cell r="B10">
            <v>23.816666666666674</v>
          </cell>
          <cell r="C10">
            <v>30.8</v>
          </cell>
          <cell r="D10">
            <v>19.100000000000001</v>
          </cell>
          <cell r="E10">
            <v>75.375</v>
          </cell>
          <cell r="F10">
            <v>90</v>
          </cell>
          <cell r="G10">
            <v>47</v>
          </cell>
          <cell r="H10">
            <v>13.68</v>
          </cell>
          <cell r="I10" t="str">
            <v>N</v>
          </cell>
          <cell r="J10">
            <v>29.880000000000003</v>
          </cell>
          <cell r="K10">
            <v>3.6</v>
          </cell>
        </row>
        <row r="11">
          <cell r="B11">
            <v>24.100000000000005</v>
          </cell>
          <cell r="C11">
            <v>30.2</v>
          </cell>
          <cell r="D11">
            <v>19.600000000000001</v>
          </cell>
          <cell r="E11">
            <v>74.833333333333329</v>
          </cell>
          <cell r="F11">
            <v>93</v>
          </cell>
          <cell r="G11">
            <v>48</v>
          </cell>
          <cell r="H11">
            <v>9.3600000000000012</v>
          </cell>
          <cell r="I11" t="str">
            <v>N</v>
          </cell>
          <cell r="J11">
            <v>19.079999999999998</v>
          </cell>
          <cell r="K11">
            <v>0</v>
          </cell>
        </row>
        <row r="12">
          <cell r="B12">
            <v>24.174999999999997</v>
          </cell>
          <cell r="C12">
            <v>29.7</v>
          </cell>
          <cell r="D12">
            <v>20.8</v>
          </cell>
          <cell r="E12">
            <v>72.416666666666671</v>
          </cell>
          <cell r="F12">
            <v>87</v>
          </cell>
          <cell r="G12">
            <v>46</v>
          </cell>
          <cell r="H12">
            <v>13.32</v>
          </cell>
          <cell r="I12" t="str">
            <v>N</v>
          </cell>
          <cell r="J12">
            <v>29.52</v>
          </cell>
          <cell r="K12">
            <v>0.6</v>
          </cell>
        </row>
        <row r="13">
          <cell r="B13">
            <v>24.179166666666671</v>
          </cell>
          <cell r="C13">
            <v>29.7</v>
          </cell>
          <cell r="D13">
            <v>19.899999999999999</v>
          </cell>
          <cell r="E13">
            <v>73.291666666666671</v>
          </cell>
          <cell r="F13">
            <v>90</v>
          </cell>
          <cell r="G13">
            <v>48</v>
          </cell>
          <cell r="H13">
            <v>15.120000000000001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24.470833333333328</v>
          </cell>
          <cell r="C14">
            <v>30.4</v>
          </cell>
          <cell r="D14">
            <v>20.6</v>
          </cell>
          <cell r="E14">
            <v>69.666666666666671</v>
          </cell>
          <cell r="F14">
            <v>83</v>
          </cell>
          <cell r="G14">
            <v>46</v>
          </cell>
          <cell r="H14">
            <v>16.920000000000002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23.650000000000006</v>
          </cell>
          <cell r="C15">
            <v>29.8</v>
          </cell>
          <cell r="D15">
            <v>20</v>
          </cell>
          <cell r="E15">
            <v>72.5</v>
          </cell>
          <cell r="F15">
            <v>88</v>
          </cell>
          <cell r="G15">
            <v>45</v>
          </cell>
          <cell r="H15">
            <v>18</v>
          </cell>
          <cell r="I15" t="str">
            <v>N</v>
          </cell>
          <cell r="J15">
            <v>39.24</v>
          </cell>
          <cell r="K15">
            <v>9.4</v>
          </cell>
        </row>
        <row r="16">
          <cell r="B16">
            <v>23.012499999999999</v>
          </cell>
          <cell r="C16">
            <v>28.5</v>
          </cell>
          <cell r="D16">
            <v>19</v>
          </cell>
          <cell r="E16">
            <v>79.458333333333329</v>
          </cell>
          <cell r="F16">
            <v>92</v>
          </cell>
          <cell r="G16">
            <v>53</v>
          </cell>
          <cell r="H16">
            <v>9.3600000000000012</v>
          </cell>
          <cell r="I16" t="str">
            <v>N</v>
          </cell>
          <cell r="J16">
            <v>20.16</v>
          </cell>
          <cell r="K16">
            <v>0</v>
          </cell>
        </row>
        <row r="17">
          <cell r="B17">
            <v>22.291666666666661</v>
          </cell>
          <cell r="C17">
            <v>27.2</v>
          </cell>
          <cell r="D17">
            <v>19.3</v>
          </cell>
          <cell r="E17">
            <v>85.625</v>
          </cell>
          <cell r="F17">
            <v>95</v>
          </cell>
          <cell r="G17">
            <v>64</v>
          </cell>
          <cell r="H17">
            <v>11.520000000000001</v>
          </cell>
          <cell r="I17" t="str">
            <v>N</v>
          </cell>
          <cell r="J17">
            <v>23.040000000000003</v>
          </cell>
          <cell r="K17">
            <v>0.2</v>
          </cell>
        </row>
        <row r="18">
          <cell r="B18">
            <v>19.066666666666666</v>
          </cell>
          <cell r="C18">
            <v>23.1</v>
          </cell>
          <cell r="D18">
            <v>15.3</v>
          </cell>
          <cell r="E18">
            <v>81.5</v>
          </cell>
          <cell r="F18">
            <v>96</v>
          </cell>
          <cell r="G18">
            <v>55</v>
          </cell>
          <cell r="H18">
            <v>14.76</v>
          </cell>
          <cell r="I18" t="str">
            <v>N</v>
          </cell>
          <cell r="J18">
            <v>30.6</v>
          </cell>
          <cell r="K18">
            <v>0.2</v>
          </cell>
        </row>
        <row r="19">
          <cell r="B19">
            <v>15.137500000000003</v>
          </cell>
          <cell r="C19">
            <v>19.399999999999999</v>
          </cell>
          <cell r="D19">
            <v>11.9</v>
          </cell>
          <cell r="E19">
            <v>83.541666666666671</v>
          </cell>
          <cell r="F19">
            <v>93</v>
          </cell>
          <cell r="G19">
            <v>65</v>
          </cell>
          <cell r="H19">
            <v>10.44</v>
          </cell>
          <cell r="I19" t="str">
            <v>N</v>
          </cell>
          <cell r="J19">
            <v>19.8</v>
          </cell>
          <cell r="K19">
            <v>0</v>
          </cell>
        </row>
        <row r="20">
          <cell r="B20">
            <v>18.150000000000002</v>
          </cell>
          <cell r="C20">
            <v>26</v>
          </cell>
          <cell r="D20">
            <v>12.9</v>
          </cell>
          <cell r="E20">
            <v>78.708333333333329</v>
          </cell>
          <cell r="F20">
            <v>93</v>
          </cell>
          <cell r="G20">
            <v>50</v>
          </cell>
          <cell r="H20">
            <v>12.6</v>
          </cell>
          <cell r="I20" t="str">
            <v>N</v>
          </cell>
          <cell r="J20">
            <v>27</v>
          </cell>
          <cell r="K20">
            <v>0</v>
          </cell>
        </row>
        <row r="21">
          <cell r="B21">
            <v>20.041666666666664</v>
          </cell>
          <cell r="C21">
            <v>26.9</v>
          </cell>
          <cell r="D21">
            <v>14.1</v>
          </cell>
          <cell r="E21">
            <v>71.666666666666671</v>
          </cell>
          <cell r="F21">
            <v>94</v>
          </cell>
          <cell r="G21">
            <v>41</v>
          </cell>
          <cell r="H21">
            <v>12.96</v>
          </cell>
          <cell r="I21" t="str">
            <v>N</v>
          </cell>
          <cell r="J21">
            <v>25.56</v>
          </cell>
          <cell r="K21">
            <v>0</v>
          </cell>
        </row>
        <row r="22">
          <cell r="B22">
            <v>20.229166666666668</v>
          </cell>
          <cell r="C22">
            <v>27.6</v>
          </cell>
          <cell r="D22">
            <v>15.3</v>
          </cell>
          <cell r="E22">
            <v>74.375</v>
          </cell>
          <cell r="F22">
            <v>93</v>
          </cell>
          <cell r="G22">
            <v>43</v>
          </cell>
          <cell r="H22">
            <v>12.96</v>
          </cell>
          <cell r="I22" t="str">
            <v>N</v>
          </cell>
          <cell r="J22">
            <v>21.96</v>
          </cell>
          <cell r="K22">
            <v>0</v>
          </cell>
        </row>
        <row r="23">
          <cell r="B23">
            <v>20.749999999999996</v>
          </cell>
          <cell r="C23">
            <v>26.6</v>
          </cell>
          <cell r="D23">
            <v>15.1</v>
          </cell>
          <cell r="E23">
            <v>68.625</v>
          </cell>
          <cell r="F23">
            <v>93</v>
          </cell>
          <cell r="G23">
            <v>39</v>
          </cell>
          <cell r="H23">
            <v>12.6</v>
          </cell>
          <cell r="I23" t="str">
            <v>N</v>
          </cell>
          <cell r="J23">
            <v>25.2</v>
          </cell>
          <cell r="K23">
            <v>0</v>
          </cell>
        </row>
        <row r="24">
          <cell r="B24">
            <v>21.075000000000003</v>
          </cell>
          <cell r="C24">
            <v>26.7</v>
          </cell>
          <cell r="D24">
            <v>16.2</v>
          </cell>
          <cell r="E24">
            <v>57.625</v>
          </cell>
          <cell r="F24">
            <v>78</v>
          </cell>
          <cell r="G24">
            <v>28</v>
          </cell>
          <cell r="H24">
            <v>10.8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21.170833333333331</v>
          </cell>
          <cell r="C25">
            <v>29</v>
          </cell>
          <cell r="D25">
            <v>15.5</v>
          </cell>
          <cell r="E25">
            <v>50.708333333333336</v>
          </cell>
          <cell r="F25">
            <v>66</v>
          </cell>
          <cell r="G25">
            <v>29</v>
          </cell>
          <cell r="H25">
            <v>15.120000000000001</v>
          </cell>
          <cell r="I25" t="str">
            <v>N</v>
          </cell>
          <cell r="J25">
            <v>29.16</v>
          </cell>
          <cell r="K25">
            <v>0</v>
          </cell>
        </row>
        <row r="26">
          <cell r="B26">
            <v>21.162500000000005</v>
          </cell>
          <cell r="C26">
            <v>28</v>
          </cell>
          <cell r="D26">
            <v>15.8</v>
          </cell>
          <cell r="E26">
            <v>56.25</v>
          </cell>
          <cell r="F26">
            <v>73</v>
          </cell>
          <cell r="G26">
            <v>33</v>
          </cell>
          <cell r="H26">
            <v>6.84</v>
          </cell>
          <cell r="I26" t="str">
            <v>N</v>
          </cell>
          <cell r="J26">
            <v>14.76</v>
          </cell>
          <cell r="K26">
            <v>0</v>
          </cell>
        </row>
        <row r="27">
          <cell r="B27">
            <v>21.600000000000005</v>
          </cell>
          <cell r="C27">
            <v>29.1</v>
          </cell>
          <cell r="D27">
            <v>16.2</v>
          </cell>
          <cell r="E27">
            <v>58.583333333333336</v>
          </cell>
          <cell r="F27">
            <v>75</v>
          </cell>
          <cell r="G27">
            <v>34</v>
          </cell>
          <cell r="H27">
            <v>18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18.5625</v>
          </cell>
          <cell r="C28">
            <v>20.9</v>
          </cell>
          <cell r="D28">
            <v>14.6</v>
          </cell>
          <cell r="E28">
            <v>82.958333333333329</v>
          </cell>
          <cell r="F28">
            <v>91</v>
          </cell>
          <cell r="G28">
            <v>70</v>
          </cell>
          <cell r="H28">
            <v>12.24</v>
          </cell>
          <cell r="I28" t="str">
            <v>N</v>
          </cell>
          <cell r="J28">
            <v>25.92</v>
          </cell>
          <cell r="K28">
            <v>0</v>
          </cell>
        </row>
        <row r="29">
          <cell r="B29">
            <v>14.5</v>
          </cell>
          <cell r="C29">
            <v>22.3</v>
          </cell>
          <cell r="D29">
            <v>9.1</v>
          </cell>
          <cell r="E29">
            <v>73.5</v>
          </cell>
          <cell r="F29">
            <v>94</v>
          </cell>
          <cell r="G29">
            <v>35</v>
          </cell>
          <cell r="H29">
            <v>13.32</v>
          </cell>
          <cell r="I29" t="str">
            <v>N</v>
          </cell>
          <cell r="J29">
            <v>22.68</v>
          </cell>
          <cell r="K29">
            <v>0</v>
          </cell>
        </row>
        <row r="30">
          <cell r="B30">
            <v>18.737500000000001</v>
          </cell>
          <cell r="C30">
            <v>29.1</v>
          </cell>
          <cell r="D30">
            <v>12</v>
          </cell>
          <cell r="E30">
            <v>68.791666666666671</v>
          </cell>
          <cell r="F30">
            <v>86</v>
          </cell>
          <cell r="G30">
            <v>43</v>
          </cell>
          <cell r="H30">
            <v>12.24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22.604166666666668</v>
          </cell>
          <cell r="C31">
            <v>30.1</v>
          </cell>
          <cell r="D31">
            <v>16.8</v>
          </cell>
          <cell r="E31">
            <v>65.041666666666671</v>
          </cell>
          <cell r="F31">
            <v>84</v>
          </cell>
          <cell r="G31">
            <v>37</v>
          </cell>
          <cell r="H31">
            <v>12.6</v>
          </cell>
          <cell r="I31" t="str">
            <v>N</v>
          </cell>
          <cell r="J31">
            <v>25.56</v>
          </cell>
          <cell r="K31">
            <v>0</v>
          </cell>
        </row>
        <row r="32">
          <cell r="B32">
            <v>23.999999999999996</v>
          </cell>
          <cell r="C32">
            <v>30.9</v>
          </cell>
          <cell r="D32">
            <v>18.7</v>
          </cell>
          <cell r="E32">
            <v>60.541666666666664</v>
          </cell>
          <cell r="F32">
            <v>79</v>
          </cell>
          <cell r="G32">
            <v>37</v>
          </cell>
          <cell r="H32">
            <v>16.559999999999999</v>
          </cell>
          <cell r="I32" t="str">
            <v>N</v>
          </cell>
          <cell r="J32">
            <v>36.36</v>
          </cell>
          <cell r="K32">
            <v>0</v>
          </cell>
        </row>
        <row r="33">
          <cell r="B33">
            <v>24.016666666666666</v>
          </cell>
          <cell r="C33">
            <v>30.6</v>
          </cell>
          <cell r="D33">
            <v>18.600000000000001</v>
          </cell>
          <cell r="E33">
            <v>67.958333333333329</v>
          </cell>
          <cell r="F33">
            <v>89</v>
          </cell>
          <cell r="G33">
            <v>41</v>
          </cell>
          <cell r="H33">
            <v>11.16</v>
          </cell>
          <cell r="I33" t="str">
            <v>N</v>
          </cell>
          <cell r="J33">
            <v>21.6</v>
          </cell>
          <cell r="K33">
            <v>0</v>
          </cell>
        </row>
        <row r="34">
          <cell r="B34">
            <v>24.045833333333331</v>
          </cell>
          <cell r="C34">
            <v>30</v>
          </cell>
          <cell r="D34">
            <v>18.600000000000001</v>
          </cell>
          <cell r="E34">
            <v>62.166666666666664</v>
          </cell>
          <cell r="F34">
            <v>84</v>
          </cell>
          <cell r="G34">
            <v>34</v>
          </cell>
          <cell r="H34">
            <v>17.28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23.462500000000006</v>
          </cell>
          <cell r="C35">
            <v>30.2</v>
          </cell>
          <cell r="D35">
            <v>18.600000000000001</v>
          </cell>
          <cell r="E35">
            <v>57.541666666666664</v>
          </cell>
          <cell r="F35">
            <v>77</v>
          </cell>
          <cell r="G35">
            <v>31</v>
          </cell>
          <cell r="H35">
            <v>18.36</v>
          </cell>
          <cell r="I35" t="str">
            <v>N</v>
          </cell>
          <cell r="J35">
            <v>42.84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24.066666666666666</v>
          </cell>
          <cell r="C5">
            <v>26.3</v>
          </cell>
          <cell r="D5">
            <v>22.8</v>
          </cell>
          <cell r="E5">
            <v>87.458333333333329</v>
          </cell>
          <cell r="F5">
            <v>93</v>
          </cell>
          <cell r="G5">
            <v>76</v>
          </cell>
          <cell r="H5">
            <v>12.96</v>
          </cell>
          <cell r="I5" t="str">
            <v>L</v>
          </cell>
          <cell r="J5">
            <v>24.840000000000003</v>
          </cell>
          <cell r="K5">
            <v>12.600000000000001</v>
          </cell>
        </row>
        <row r="6">
          <cell r="B6">
            <v>23.770833333333332</v>
          </cell>
          <cell r="C6">
            <v>28</v>
          </cell>
          <cell r="D6">
            <v>21.4</v>
          </cell>
          <cell r="E6">
            <v>86.625</v>
          </cell>
          <cell r="F6">
            <v>93</v>
          </cell>
          <cell r="G6">
            <v>72</v>
          </cell>
          <cell r="H6">
            <v>9.7200000000000006</v>
          </cell>
          <cell r="I6" t="str">
            <v>SO</v>
          </cell>
          <cell r="J6">
            <v>22.68</v>
          </cell>
          <cell r="K6">
            <v>7.4000000000000012</v>
          </cell>
        </row>
        <row r="7">
          <cell r="B7">
            <v>26.974999999999998</v>
          </cell>
          <cell r="C7">
            <v>30.7</v>
          </cell>
          <cell r="D7">
            <v>25.2</v>
          </cell>
          <cell r="E7">
            <v>80.416666666666671</v>
          </cell>
          <cell r="F7">
            <v>87</v>
          </cell>
          <cell r="G7">
            <v>70</v>
          </cell>
          <cell r="H7">
            <v>11.879999999999999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26.545833333333334</v>
          </cell>
          <cell r="C8">
            <v>30.7</v>
          </cell>
          <cell r="D8">
            <v>23.8</v>
          </cell>
          <cell r="E8">
            <v>79.666666666666671</v>
          </cell>
          <cell r="F8">
            <v>92</v>
          </cell>
          <cell r="G8">
            <v>61</v>
          </cell>
          <cell r="H8">
            <v>8.2799999999999994</v>
          </cell>
          <cell r="I8" t="str">
            <v>L</v>
          </cell>
          <cell r="J8">
            <v>29.16</v>
          </cell>
          <cell r="K8">
            <v>0.60000000000000009</v>
          </cell>
        </row>
        <row r="9">
          <cell r="B9">
            <v>28.629166666666663</v>
          </cell>
          <cell r="C9">
            <v>33.299999999999997</v>
          </cell>
          <cell r="D9">
            <v>25.5</v>
          </cell>
          <cell r="E9">
            <v>73.625</v>
          </cell>
          <cell r="F9">
            <v>83</v>
          </cell>
          <cell r="G9">
            <v>53</v>
          </cell>
          <cell r="H9">
            <v>0.36000000000000004</v>
          </cell>
          <cell r="I9" t="str">
            <v>L</v>
          </cell>
          <cell r="J9">
            <v>15.120000000000001</v>
          </cell>
          <cell r="K9">
            <v>0</v>
          </cell>
        </row>
        <row r="10">
          <cell r="B10">
            <v>29.629166666666666</v>
          </cell>
          <cell r="C10">
            <v>34.200000000000003</v>
          </cell>
          <cell r="D10">
            <v>25.9</v>
          </cell>
          <cell r="E10">
            <v>69.333333333333329</v>
          </cell>
          <cell r="F10">
            <v>86</v>
          </cell>
          <cell r="G10">
            <v>47</v>
          </cell>
          <cell r="H10">
            <v>0</v>
          </cell>
          <cell r="I10" t="str">
            <v>L</v>
          </cell>
          <cell r="J10">
            <v>0</v>
          </cell>
          <cell r="K10">
            <v>0</v>
          </cell>
        </row>
        <row r="11">
          <cell r="B11">
            <v>27.720833333333335</v>
          </cell>
          <cell r="C11">
            <v>32.200000000000003</v>
          </cell>
          <cell r="D11">
            <v>24.6</v>
          </cell>
          <cell r="E11">
            <v>78.375</v>
          </cell>
          <cell r="F11">
            <v>92</v>
          </cell>
          <cell r="G11">
            <v>59</v>
          </cell>
          <cell r="H11">
            <v>5.7600000000000007</v>
          </cell>
          <cell r="I11" t="str">
            <v>O</v>
          </cell>
          <cell r="J11">
            <v>32.04</v>
          </cell>
          <cell r="K11">
            <v>7.2000000000000011</v>
          </cell>
        </row>
        <row r="12">
          <cell r="B12">
            <v>28.395833333333329</v>
          </cell>
          <cell r="C12">
            <v>33.799999999999997</v>
          </cell>
          <cell r="D12">
            <v>24.7</v>
          </cell>
          <cell r="E12">
            <v>76.958333333333329</v>
          </cell>
          <cell r="F12">
            <v>92</v>
          </cell>
          <cell r="G12">
            <v>52</v>
          </cell>
          <cell r="H12">
            <v>0</v>
          </cell>
          <cell r="I12" t="str">
            <v>L</v>
          </cell>
          <cell r="J12">
            <v>16.920000000000002</v>
          </cell>
          <cell r="K12">
            <v>0</v>
          </cell>
        </row>
        <row r="13">
          <cell r="B13">
            <v>29.11666666666666</v>
          </cell>
          <cell r="C13">
            <v>33</v>
          </cell>
          <cell r="D13">
            <v>26.3</v>
          </cell>
          <cell r="E13">
            <v>72.083333333333329</v>
          </cell>
          <cell r="F13">
            <v>83</v>
          </cell>
          <cell r="G13">
            <v>55</v>
          </cell>
          <cell r="H13">
            <v>12.6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28.691666666666663</v>
          </cell>
          <cell r="C14">
            <v>33.4</v>
          </cell>
          <cell r="D14">
            <v>25.7</v>
          </cell>
          <cell r="E14">
            <v>73.583333333333329</v>
          </cell>
          <cell r="F14">
            <v>88</v>
          </cell>
          <cell r="G14">
            <v>48</v>
          </cell>
          <cell r="H14">
            <v>4.6800000000000006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26.220833333333328</v>
          </cell>
          <cell r="C15">
            <v>29.8</v>
          </cell>
          <cell r="D15">
            <v>21.9</v>
          </cell>
          <cell r="E15">
            <v>76.083333333333329</v>
          </cell>
          <cell r="F15">
            <v>87</v>
          </cell>
          <cell r="G15">
            <v>60</v>
          </cell>
          <cell r="H15">
            <v>6.12</v>
          </cell>
          <cell r="I15" t="str">
            <v>O</v>
          </cell>
          <cell r="J15">
            <v>36</v>
          </cell>
          <cell r="K15">
            <v>0</v>
          </cell>
        </row>
        <row r="16">
          <cell r="B16">
            <v>18.854166666666664</v>
          </cell>
          <cell r="C16">
            <v>21.9</v>
          </cell>
          <cell r="D16">
            <v>16.899999999999999</v>
          </cell>
          <cell r="E16">
            <v>80.833333333333329</v>
          </cell>
          <cell r="F16">
            <v>89</v>
          </cell>
          <cell r="G16">
            <v>75</v>
          </cell>
          <cell r="H16">
            <v>1.4400000000000002</v>
          </cell>
          <cell r="I16" t="str">
            <v>SO</v>
          </cell>
          <cell r="J16">
            <v>29.16</v>
          </cell>
          <cell r="K16">
            <v>0.2</v>
          </cell>
        </row>
        <row r="17">
          <cell r="B17">
            <v>18.212500000000002</v>
          </cell>
          <cell r="C17">
            <v>21.2</v>
          </cell>
          <cell r="D17">
            <v>16.8</v>
          </cell>
          <cell r="E17">
            <v>83.416666666666671</v>
          </cell>
          <cell r="F17">
            <v>90</v>
          </cell>
          <cell r="G17">
            <v>73</v>
          </cell>
          <cell r="H17">
            <v>12.96</v>
          </cell>
          <cell r="I17" t="str">
            <v>SO</v>
          </cell>
          <cell r="J17">
            <v>33.119999999999997</v>
          </cell>
          <cell r="K17">
            <v>2</v>
          </cell>
        </row>
        <row r="18">
          <cell r="B18">
            <v>19.029166666666665</v>
          </cell>
          <cell r="C18">
            <v>23.1</v>
          </cell>
          <cell r="D18">
            <v>16.399999999999999</v>
          </cell>
          <cell r="E18">
            <v>71.958333333333329</v>
          </cell>
          <cell r="F18">
            <v>86</v>
          </cell>
          <cell r="G18">
            <v>46</v>
          </cell>
          <cell r="H18">
            <v>3.24</v>
          </cell>
          <cell r="I18" t="str">
            <v>S</v>
          </cell>
          <cell r="J18">
            <v>33.119999999999997</v>
          </cell>
          <cell r="K18">
            <v>0.8</v>
          </cell>
        </row>
        <row r="19">
          <cell r="B19">
            <v>19.620833333333334</v>
          </cell>
          <cell r="C19">
            <v>23.5</v>
          </cell>
          <cell r="D19">
            <v>15.6</v>
          </cell>
          <cell r="E19">
            <v>63.041666666666664</v>
          </cell>
          <cell r="F19">
            <v>80</v>
          </cell>
          <cell r="G19">
            <v>51</v>
          </cell>
          <cell r="H19">
            <v>3.9600000000000004</v>
          </cell>
          <cell r="I19" t="str">
            <v>S</v>
          </cell>
          <cell r="J19">
            <v>29.52</v>
          </cell>
          <cell r="K19">
            <v>0</v>
          </cell>
        </row>
        <row r="20">
          <cell r="B20">
            <v>20.033333333333331</v>
          </cell>
          <cell r="C20">
            <v>25.1</v>
          </cell>
          <cell r="D20">
            <v>15.5</v>
          </cell>
          <cell r="E20">
            <v>67.416666666666671</v>
          </cell>
          <cell r="F20">
            <v>88</v>
          </cell>
          <cell r="G20">
            <v>51</v>
          </cell>
          <cell r="H20">
            <v>2.16</v>
          </cell>
          <cell r="I20" t="str">
            <v>S</v>
          </cell>
          <cell r="J20">
            <v>19.8</v>
          </cell>
          <cell r="K20">
            <v>0</v>
          </cell>
        </row>
        <row r="21">
          <cell r="B21">
            <v>21.266666666666666</v>
          </cell>
          <cell r="C21">
            <v>28.2</v>
          </cell>
          <cell r="D21">
            <v>16.100000000000001</v>
          </cell>
          <cell r="E21">
            <v>71.875</v>
          </cell>
          <cell r="F21">
            <v>89</v>
          </cell>
          <cell r="G21">
            <v>45</v>
          </cell>
          <cell r="H21">
            <v>0</v>
          </cell>
          <cell r="I21" t="str">
            <v>SO</v>
          </cell>
          <cell r="J21">
            <v>22.68</v>
          </cell>
          <cell r="K21">
            <v>0</v>
          </cell>
        </row>
        <row r="22">
          <cell r="B22">
            <v>24.779166666666669</v>
          </cell>
          <cell r="C22">
            <v>30.1</v>
          </cell>
          <cell r="D22">
            <v>20.5</v>
          </cell>
          <cell r="E22">
            <v>69.041666666666671</v>
          </cell>
          <cell r="F22">
            <v>82</v>
          </cell>
          <cell r="G22">
            <v>52</v>
          </cell>
          <cell r="H22">
            <v>0.72000000000000008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26.058333333333337</v>
          </cell>
          <cell r="C23">
            <v>31.5</v>
          </cell>
          <cell r="D23">
            <v>21.3</v>
          </cell>
          <cell r="E23">
            <v>70</v>
          </cell>
          <cell r="F23">
            <v>92</v>
          </cell>
          <cell r="G23">
            <v>46</v>
          </cell>
          <cell r="H23">
            <v>0</v>
          </cell>
          <cell r="I23" t="str">
            <v>L</v>
          </cell>
          <cell r="J23">
            <v>25.56</v>
          </cell>
          <cell r="K23">
            <v>0</v>
          </cell>
        </row>
        <row r="24">
          <cell r="B24">
            <v>26.291666666666668</v>
          </cell>
          <cell r="C24">
            <v>31.6</v>
          </cell>
          <cell r="D24">
            <v>21.4</v>
          </cell>
          <cell r="E24">
            <v>68.041666666666671</v>
          </cell>
          <cell r="F24">
            <v>90</v>
          </cell>
          <cell r="G24">
            <v>46</v>
          </cell>
          <cell r="H24">
            <v>0.72000000000000008</v>
          </cell>
          <cell r="I24" t="str">
            <v>L</v>
          </cell>
          <cell r="J24">
            <v>20.88</v>
          </cell>
          <cell r="K24">
            <v>0</v>
          </cell>
        </row>
        <row r="25">
          <cell r="B25">
            <v>26.787500000000009</v>
          </cell>
          <cell r="C25">
            <v>32.5</v>
          </cell>
          <cell r="D25">
            <v>23</v>
          </cell>
          <cell r="E25">
            <v>65.583333333333329</v>
          </cell>
          <cell r="F25">
            <v>81</v>
          </cell>
          <cell r="G25">
            <v>41</v>
          </cell>
          <cell r="H25">
            <v>1.08</v>
          </cell>
          <cell r="I25" t="str">
            <v>L</v>
          </cell>
          <cell r="J25">
            <v>26.28</v>
          </cell>
          <cell r="K25">
            <v>0</v>
          </cell>
        </row>
        <row r="26">
          <cell r="B26">
            <v>23.524999999999995</v>
          </cell>
          <cell r="C26">
            <v>26.9</v>
          </cell>
          <cell r="D26">
            <v>19.8</v>
          </cell>
          <cell r="E26">
            <v>78</v>
          </cell>
          <cell r="F26">
            <v>88</v>
          </cell>
          <cell r="G26">
            <v>59</v>
          </cell>
          <cell r="H26">
            <v>11.520000000000001</v>
          </cell>
          <cell r="I26" t="str">
            <v>SO</v>
          </cell>
          <cell r="J26">
            <v>32.04</v>
          </cell>
          <cell r="K26">
            <v>0</v>
          </cell>
        </row>
        <row r="27">
          <cell r="B27">
            <v>16.504166666666666</v>
          </cell>
          <cell r="C27">
            <v>19.8</v>
          </cell>
          <cell r="D27">
            <v>14.2</v>
          </cell>
          <cell r="E27">
            <v>83.375</v>
          </cell>
          <cell r="F27">
            <v>90</v>
          </cell>
          <cell r="G27">
            <v>74</v>
          </cell>
          <cell r="H27">
            <v>15.48</v>
          </cell>
          <cell r="I27" t="str">
            <v>SO</v>
          </cell>
          <cell r="J27">
            <v>37.800000000000004</v>
          </cell>
          <cell r="K27">
            <v>0</v>
          </cell>
        </row>
        <row r="28">
          <cell r="B28">
            <v>16.166666666666668</v>
          </cell>
          <cell r="C28">
            <v>21.7</v>
          </cell>
          <cell r="D28">
            <v>13.6</v>
          </cell>
          <cell r="E28">
            <v>76.041666666666671</v>
          </cell>
          <cell r="F28">
            <v>91</v>
          </cell>
          <cell r="G28">
            <v>47</v>
          </cell>
          <cell r="H28">
            <v>6.12</v>
          </cell>
          <cell r="I28" t="str">
            <v>SO</v>
          </cell>
          <cell r="J28">
            <v>34.200000000000003</v>
          </cell>
          <cell r="K28">
            <v>0.4</v>
          </cell>
        </row>
        <row r="29">
          <cell r="B29">
            <v>18.095833333333335</v>
          </cell>
          <cell r="C29">
            <v>24.7</v>
          </cell>
          <cell r="D29">
            <v>12.6</v>
          </cell>
          <cell r="E29">
            <v>65.75</v>
          </cell>
          <cell r="F29">
            <v>90</v>
          </cell>
          <cell r="G29">
            <v>40</v>
          </cell>
          <cell r="H29">
            <v>7.2</v>
          </cell>
          <cell r="I29" t="str">
            <v>L</v>
          </cell>
          <cell r="J29">
            <v>30.240000000000002</v>
          </cell>
          <cell r="K29">
            <v>0</v>
          </cell>
        </row>
        <row r="30">
          <cell r="B30">
            <v>22.995833333333334</v>
          </cell>
          <cell r="C30">
            <v>30.1</v>
          </cell>
          <cell r="D30">
            <v>18.600000000000001</v>
          </cell>
          <cell r="E30">
            <v>61.875</v>
          </cell>
          <cell r="F30">
            <v>78</v>
          </cell>
          <cell r="G30">
            <v>48</v>
          </cell>
          <cell r="H30">
            <v>5.04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26.741666666666671</v>
          </cell>
          <cell r="C31">
            <v>32.5</v>
          </cell>
          <cell r="D31">
            <v>23.7</v>
          </cell>
          <cell r="E31">
            <v>72.541666666666671</v>
          </cell>
          <cell r="F31">
            <v>82</v>
          </cell>
          <cell r="G31">
            <v>52</v>
          </cell>
          <cell r="H31">
            <v>0</v>
          </cell>
          <cell r="I31" t="str">
            <v>L</v>
          </cell>
          <cell r="J31">
            <v>19.440000000000001</v>
          </cell>
          <cell r="K31">
            <v>0</v>
          </cell>
        </row>
        <row r="32">
          <cell r="B32">
            <v>28.200000000000003</v>
          </cell>
          <cell r="C32">
            <v>34.1</v>
          </cell>
          <cell r="D32">
            <v>24.5</v>
          </cell>
          <cell r="E32">
            <v>68.041666666666671</v>
          </cell>
          <cell r="F32">
            <v>81</v>
          </cell>
          <cell r="G32">
            <v>41</v>
          </cell>
          <cell r="H32">
            <v>0.36000000000000004</v>
          </cell>
          <cell r="I32" t="str">
            <v>L</v>
          </cell>
          <cell r="J32">
            <v>19.440000000000001</v>
          </cell>
          <cell r="K32">
            <v>0</v>
          </cell>
        </row>
        <row r="33">
          <cell r="B33">
            <v>26.891666666666666</v>
          </cell>
          <cell r="C33">
            <v>31.8</v>
          </cell>
          <cell r="D33">
            <v>22.5</v>
          </cell>
          <cell r="E33">
            <v>73.416666666666671</v>
          </cell>
          <cell r="F33">
            <v>91</v>
          </cell>
          <cell r="G33">
            <v>57</v>
          </cell>
          <cell r="H33">
            <v>4.32</v>
          </cell>
          <cell r="I33" t="str">
            <v>L</v>
          </cell>
          <cell r="J33">
            <v>24.48</v>
          </cell>
          <cell r="K33">
            <v>0</v>
          </cell>
        </row>
        <row r="34">
          <cell r="B34">
            <v>28.224999999999998</v>
          </cell>
          <cell r="C34">
            <v>33.9</v>
          </cell>
          <cell r="D34">
            <v>25.6</v>
          </cell>
          <cell r="E34">
            <v>73.291666666666671</v>
          </cell>
          <cell r="F34">
            <v>85</v>
          </cell>
          <cell r="G34">
            <v>49</v>
          </cell>
          <cell r="H34">
            <v>2.52</v>
          </cell>
          <cell r="I34" t="str">
            <v>L</v>
          </cell>
          <cell r="J34">
            <v>23.040000000000003</v>
          </cell>
          <cell r="K34">
            <v>0</v>
          </cell>
        </row>
        <row r="35">
          <cell r="B35">
            <v>27.745833333333323</v>
          </cell>
          <cell r="C35">
            <v>32.799999999999997</v>
          </cell>
          <cell r="D35">
            <v>24.2</v>
          </cell>
          <cell r="E35">
            <v>66.333333333333329</v>
          </cell>
          <cell r="F35">
            <v>81</v>
          </cell>
          <cell r="G35">
            <v>48</v>
          </cell>
          <cell r="H35">
            <v>0</v>
          </cell>
          <cell r="I35" t="str">
            <v>NE</v>
          </cell>
          <cell r="J35">
            <v>0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22.054166666666671</v>
          </cell>
          <cell r="C5">
            <v>28.9</v>
          </cell>
          <cell r="D5">
            <v>19.8</v>
          </cell>
          <cell r="E5">
            <v>88.916666666666671</v>
          </cell>
          <cell r="F5">
            <v>99</v>
          </cell>
          <cell r="G5">
            <v>58</v>
          </cell>
          <cell r="H5">
            <v>19.440000000000001</v>
          </cell>
          <cell r="I5" t="str">
            <v>L</v>
          </cell>
          <cell r="J5">
            <v>53.64</v>
          </cell>
          <cell r="K5">
            <v>2</v>
          </cell>
        </row>
        <row r="6">
          <cell r="B6">
            <v>23.033333333333331</v>
          </cell>
          <cell r="C6">
            <v>30</v>
          </cell>
          <cell r="D6">
            <v>18.5</v>
          </cell>
          <cell r="E6">
            <v>80.75</v>
          </cell>
          <cell r="F6">
            <v>99</v>
          </cell>
          <cell r="G6">
            <v>50</v>
          </cell>
          <cell r="H6">
            <v>12.96</v>
          </cell>
          <cell r="I6" t="str">
            <v>N</v>
          </cell>
          <cell r="J6">
            <v>20.16</v>
          </cell>
          <cell r="K6">
            <v>0.2</v>
          </cell>
        </row>
        <row r="7">
          <cell r="B7">
            <v>22.662499999999994</v>
          </cell>
          <cell r="C7">
            <v>27.7</v>
          </cell>
          <cell r="D7">
            <v>20.2</v>
          </cell>
          <cell r="E7">
            <v>87.791666666666671</v>
          </cell>
          <cell r="F7">
            <v>96</v>
          </cell>
          <cell r="G7">
            <v>61</v>
          </cell>
          <cell r="H7">
            <v>24.840000000000003</v>
          </cell>
          <cell r="I7" t="str">
            <v>NE</v>
          </cell>
          <cell r="J7">
            <v>35.28</v>
          </cell>
          <cell r="K7">
            <v>7</v>
          </cell>
        </row>
        <row r="8">
          <cell r="B8">
            <v>22.066666666666666</v>
          </cell>
          <cell r="C8">
            <v>27.4</v>
          </cell>
          <cell r="D8">
            <v>18.8</v>
          </cell>
          <cell r="E8">
            <v>87.958333333333329</v>
          </cell>
          <cell r="F8">
            <v>99</v>
          </cell>
          <cell r="G8">
            <v>62</v>
          </cell>
          <cell r="H8">
            <v>26.28</v>
          </cell>
          <cell r="I8" t="str">
            <v>NE</v>
          </cell>
          <cell r="J8">
            <v>38.880000000000003</v>
          </cell>
          <cell r="K8">
            <v>40.20000000000001</v>
          </cell>
        </row>
        <row r="9">
          <cell r="B9">
            <v>23.3125</v>
          </cell>
          <cell r="C9">
            <v>31.6</v>
          </cell>
          <cell r="D9">
            <v>19.600000000000001</v>
          </cell>
          <cell r="E9">
            <v>85.208333333333329</v>
          </cell>
          <cell r="F9">
            <v>99</v>
          </cell>
          <cell r="G9">
            <v>47</v>
          </cell>
          <cell r="H9">
            <v>20.16</v>
          </cell>
          <cell r="I9" t="str">
            <v>L</v>
          </cell>
          <cell r="J9">
            <v>36.72</v>
          </cell>
          <cell r="K9">
            <v>1</v>
          </cell>
        </row>
        <row r="10">
          <cell r="B10">
            <v>24.237500000000001</v>
          </cell>
          <cell r="C10">
            <v>32.299999999999997</v>
          </cell>
          <cell r="D10">
            <v>18.5</v>
          </cell>
          <cell r="E10">
            <v>76.791666666666671</v>
          </cell>
          <cell r="F10">
            <v>97</v>
          </cell>
          <cell r="G10">
            <v>36</v>
          </cell>
          <cell r="H10">
            <v>19.8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24.029166666666669</v>
          </cell>
          <cell r="C11">
            <v>30.9</v>
          </cell>
          <cell r="D11">
            <v>19.399999999999999</v>
          </cell>
          <cell r="E11">
            <v>78.125</v>
          </cell>
          <cell r="F11">
            <v>98</v>
          </cell>
          <cell r="G11">
            <v>46</v>
          </cell>
          <cell r="H11">
            <v>19.8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24.704166666666669</v>
          </cell>
          <cell r="C12">
            <v>31.3</v>
          </cell>
          <cell r="D12">
            <v>19.5</v>
          </cell>
          <cell r="E12">
            <v>73.333333333333329</v>
          </cell>
          <cell r="F12">
            <v>95</v>
          </cell>
          <cell r="G12">
            <v>44</v>
          </cell>
          <cell r="H12">
            <v>18.720000000000002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24.775000000000002</v>
          </cell>
          <cell r="C13">
            <v>31.7</v>
          </cell>
          <cell r="D13">
            <v>19.8</v>
          </cell>
          <cell r="E13">
            <v>73.666666666666671</v>
          </cell>
          <cell r="F13">
            <v>92</v>
          </cell>
          <cell r="G13">
            <v>44</v>
          </cell>
          <cell r="H13">
            <v>20.88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24.658333333333335</v>
          </cell>
          <cell r="C14">
            <v>31.8</v>
          </cell>
          <cell r="D14">
            <v>19.5</v>
          </cell>
          <cell r="E14">
            <v>74.458333333333329</v>
          </cell>
          <cell r="F14">
            <v>93</v>
          </cell>
          <cell r="G14">
            <v>43</v>
          </cell>
          <cell r="H14">
            <v>18.36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24.504166666666666</v>
          </cell>
          <cell r="C15">
            <v>32.299999999999997</v>
          </cell>
          <cell r="D15">
            <v>19.399999999999999</v>
          </cell>
          <cell r="E15">
            <v>72.5</v>
          </cell>
          <cell r="F15">
            <v>94</v>
          </cell>
          <cell r="G15">
            <v>39</v>
          </cell>
          <cell r="H15">
            <v>17.28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23.691666666666666</v>
          </cell>
          <cell r="C16">
            <v>31</v>
          </cell>
          <cell r="D16">
            <v>18.8</v>
          </cell>
          <cell r="E16">
            <v>78.708333333333329</v>
          </cell>
          <cell r="F16">
            <v>97</v>
          </cell>
          <cell r="G16">
            <v>48</v>
          </cell>
          <cell r="H16">
            <v>16.920000000000002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22.554166666666664</v>
          </cell>
          <cell r="C17">
            <v>29.9</v>
          </cell>
          <cell r="D17">
            <v>19.100000000000001</v>
          </cell>
          <cell r="E17">
            <v>86.25</v>
          </cell>
          <cell r="F17">
            <v>99</v>
          </cell>
          <cell r="G17">
            <v>56</v>
          </cell>
          <cell r="H17">
            <v>19.440000000000001</v>
          </cell>
          <cell r="I17" t="str">
            <v>S</v>
          </cell>
          <cell r="J17">
            <v>28.8</v>
          </cell>
          <cell r="K17">
            <v>0.4</v>
          </cell>
        </row>
        <row r="18">
          <cell r="B18">
            <v>20.587500000000002</v>
          </cell>
          <cell r="C18">
            <v>25.9</v>
          </cell>
          <cell r="D18">
            <v>16.7</v>
          </cell>
          <cell r="E18">
            <v>79.791666666666671</v>
          </cell>
          <cell r="F18">
            <v>100</v>
          </cell>
          <cell r="G18">
            <v>52</v>
          </cell>
          <cell r="H18">
            <v>16.920000000000002</v>
          </cell>
          <cell r="I18" t="str">
            <v>S</v>
          </cell>
          <cell r="J18">
            <v>29.880000000000003</v>
          </cell>
          <cell r="K18">
            <v>0</v>
          </cell>
        </row>
        <row r="19">
          <cell r="B19">
            <v>16.783333333333335</v>
          </cell>
          <cell r="C19">
            <v>23.1</v>
          </cell>
          <cell r="D19">
            <v>12.1</v>
          </cell>
          <cell r="E19">
            <v>77.166666666666671</v>
          </cell>
          <cell r="F19">
            <v>95</v>
          </cell>
          <cell r="G19">
            <v>49</v>
          </cell>
          <cell r="H19">
            <v>16.559999999999999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18.900000000000002</v>
          </cell>
          <cell r="C20">
            <v>28.4</v>
          </cell>
          <cell r="D20">
            <v>11.3</v>
          </cell>
          <cell r="E20">
            <v>75.666666666666671</v>
          </cell>
          <cell r="F20">
            <v>98</v>
          </cell>
          <cell r="G20">
            <v>44</v>
          </cell>
          <cell r="H20">
            <v>19.440000000000001</v>
          </cell>
          <cell r="I20" t="str">
            <v>L</v>
          </cell>
          <cell r="J20">
            <v>33.480000000000004</v>
          </cell>
          <cell r="K20">
            <v>0.2</v>
          </cell>
        </row>
        <row r="21">
          <cell r="B21">
            <v>20.362499999999997</v>
          </cell>
          <cell r="C21">
            <v>29.9</v>
          </cell>
          <cell r="D21">
            <v>14.5</v>
          </cell>
          <cell r="E21">
            <v>72.25</v>
          </cell>
          <cell r="F21">
            <v>97</v>
          </cell>
          <cell r="G21">
            <v>33</v>
          </cell>
          <cell r="H21">
            <v>19.440000000000001</v>
          </cell>
          <cell r="I21" t="str">
            <v>NE</v>
          </cell>
          <cell r="J21">
            <v>28.8</v>
          </cell>
          <cell r="K21">
            <v>0</v>
          </cell>
        </row>
        <row r="22">
          <cell r="B22">
            <v>21.420833333333334</v>
          </cell>
          <cell r="C22">
            <v>28.9</v>
          </cell>
          <cell r="D22">
            <v>15.6</v>
          </cell>
          <cell r="E22">
            <v>72.041666666666671</v>
          </cell>
          <cell r="F22">
            <v>97</v>
          </cell>
          <cell r="G22">
            <v>32</v>
          </cell>
          <cell r="H22">
            <v>19.440000000000001</v>
          </cell>
          <cell r="I22" t="str">
            <v>NE</v>
          </cell>
          <cell r="J22">
            <v>26.64</v>
          </cell>
          <cell r="K22">
            <v>0.2</v>
          </cell>
        </row>
        <row r="23">
          <cell r="B23">
            <v>21.795833333333334</v>
          </cell>
          <cell r="C23">
            <v>29.1</v>
          </cell>
          <cell r="D23">
            <v>16.3</v>
          </cell>
          <cell r="E23">
            <v>68.541666666666671</v>
          </cell>
          <cell r="F23">
            <v>91</v>
          </cell>
          <cell r="G23">
            <v>37</v>
          </cell>
          <cell r="H23">
            <v>21.240000000000002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21.595833333333331</v>
          </cell>
          <cell r="C24">
            <v>29.1</v>
          </cell>
          <cell r="D24">
            <v>15</v>
          </cell>
          <cell r="E24">
            <v>61.625</v>
          </cell>
          <cell r="F24">
            <v>88</v>
          </cell>
          <cell r="G24">
            <v>31</v>
          </cell>
          <cell r="H24">
            <v>16.559999999999999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20.979166666666661</v>
          </cell>
          <cell r="C25">
            <v>29.8</v>
          </cell>
          <cell r="D25">
            <v>14</v>
          </cell>
          <cell r="E25">
            <v>56.833333333333336</v>
          </cell>
          <cell r="F25">
            <v>80</v>
          </cell>
          <cell r="G25">
            <v>28</v>
          </cell>
          <cell r="H25">
            <v>18.36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20.612500000000001</v>
          </cell>
          <cell r="C26">
            <v>29.8</v>
          </cell>
          <cell r="D26">
            <v>11.9</v>
          </cell>
          <cell r="E26">
            <v>62.083333333333336</v>
          </cell>
          <cell r="F26">
            <v>90</v>
          </cell>
          <cell r="G26">
            <v>28</v>
          </cell>
          <cell r="H26">
            <v>17.64</v>
          </cell>
          <cell r="I26" t="str">
            <v>NE</v>
          </cell>
          <cell r="J26">
            <v>23.040000000000003</v>
          </cell>
          <cell r="K26">
            <v>0</v>
          </cell>
        </row>
        <row r="27">
          <cell r="B27">
            <v>21.512499999999999</v>
          </cell>
          <cell r="C27">
            <v>29.9</v>
          </cell>
          <cell r="D27">
            <v>14.4</v>
          </cell>
          <cell r="E27">
            <v>64.875</v>
          </cell>
          <cell r="F27">
            <v>88</v>
          </cell>
          <cell r="G27">
            <v>32</v>
          </cell>
          <cell r="H27">
            <v>20.52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17.445833333333333</v>
          </cell>
          <cell r="C28">
            <v>21.1</v>
          </cell>
          <cell r="D28">
            <v>15.4</v>
          </cell>
          <cell r="E28">
            <v>94.5</v>
          </cell>
          <cell r="F28">
            <v>99</v>
          </cell>
          <cell r="G28">
            <v>74</v>
          </cell>
          <cell r="H28">
            <v>16.920000000000002</v>
          </cell>
          <cell r="I28" t="str">
            <v>O</v>
          </cell>
          <cell r="J28">
            <v>28.08</v>
          </cell>
          <cell r="K28">
            <v>0.2</v>
          </cell>
        </row>
        <row r="29">
          <cell r="B29">
            <v>16.19166666666667</v>
          </cell>
          <cell r="C29">
            <v>26.2</v>
          </cell>
          <cell r="D29">
            <v>9.6999999999999993</v>
          </cell>
          <cell r="E29">
            <v>72.25</v>
          </cell>
          <cell r="F29">
            <v>98</v>
          </cell>
          <cell r="G29">
            <v>28</v>
          </cell>
          <cell r="H29">
            <v>15.48</v>
          </cell>
          <cell r="I29" t="str">
            <v>L</v>
          </cell>
          <cell r="J29">
            <v>27.36</v>
          </cell>
          <cell r="K29">
            <v>0.2</v>
          </cell>
        </row>
        <row r="30">
          <cell r="B30">
            <v>20.704166666666669</v>
          </cell>
          <cell r="C30">
            <v>30.8</v>
          </cell>
          <cell r="D30">
            <v>13.3</v>
          </cell>
          <cell r="E30">
            <v>67.166666666666671</v>
          </cell>
          <cell r="F30">
            <v>87</v>
          </cell>
          <cell r="G30">
            <v>38</v>
          </cell>
          <cell r="H30">
            <v>19.079999999999998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23.4375</v>
          </cell>
          <cell r="C31">
            <v>32.1</v>
          </cell>
          <cell r="D31">
            <v>16.3</v>
          </cell>
          <cell r="E31">
            <v>67.916666666666671</v>
          </cell>
          <cell r="F31">
            <v>92</v>
          </cell>
          <cell r="G31">
            <v>34</v>
          </cell>
          <cell r="H31">
            <v>19.8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23.937499999999996</v>
          </cell>
          <cell r="C32">
            <v>31.6</v>
          </cell>
          <cell r="D32">
            <v>17.399999999999999</v>
          </cell>
          <cell r="E32">
            <v>68.083333333333329</v>
          </cell>
          <cell r="F32">
            <v>92</v>
          </cell>
          <cell r="G32">
            <v>36</v>
          </cell>
          <cell r="H32">
            <v>21.240000000000002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23.995652173913044</v>
          </cell>
          <cell r="C33">
            <v>31.7</v>
          </cell>
          <cell r="D33">
            <v>18.600000000000001</v>
          </cell>
          <cell r="E33">
            <v>72.869565217391298</v>
          </cell>
          <cell r="F33">
            <v>92</v>
          </cell>
          <cell r="G33">
            <v>41</v>
          </cell>
          <cell r="H33">
            <v>14.4</v>
          </cell>
          <cell r="I33" t="str">
            <v>NE</v>
          </cell>
          <cell r="J33">
            <v>23.759999999999998</v>
          </cell>
          <cell r="K33">
            <v>0</v>
          </cell>
        </row>
        <row r="34">
          <cell r="B34">
            <v>23.720833333333331</v>
          </cell>
          <cell r="C34">
            <v>32.1</v>
          </cell>
          <cell r="D34">
            <v>17.5</v>
          </cell>
          <cell r="E34">
            <v>67.333333333333329</v>
          </cell>
          <cell r="F34">
            <v>93</v>
          </cell>
          <cell r="G34">
            <v>31</v>
          </cell>
          <cell r="H34">
            <v>18.36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B35">
            <v>23.841666666666669</v>
          </cell>
          <cell r="C35">
            <v>30.9</v>
          </cell>
          <cell r="D35">
            <v>17.100000000000001</v>
          </cell>
          <cell r="E35">
            <v>61.541666666666664</v>
          </cell>
          <cell r="F35">
            <v>88</v>
          </cell>
          <cell r="G35">
            <v>33</v>
          </cell>
          <cell r="H35">
            <v>22.32</v>
          </cell>
          <cell r="I35" t="str">
            <v>NO</v>
          </cell>
          <cell r="J35">
            <v>37.440000000000005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23.087500000000006</v>
          </cell>
          <cell r="C5">
            <v>27</v>
          </cell>
          <cell r="D5">
            <v>21.2</v>
          </cell>
          <cell r="E5">
            <v>85.791666666666671</v>
          </cell>
          <cell r="F5">
            <v>90</v>
          </cell>
          <cell r="G5">
            <v>79</v>
          </cell>
          <cell r="H5">
            <v>19.079999999999998</v>
          </cell>
          <cell r="I5" t="str">
            <v>S</v>
          </cell>
          <cell r="J5">
            <v>50.04</v>
          </cell>
          <cell r="K5" t="str">
            <v>*</v>
          </cell>
        </row>
        <row r="6">
          <cell r="B6">
            <v>24.195833333333336</v>
          </cell>
          <cell r="C6">
            <v>31</v>
          </cell>
          <cell r="D6">
            <v>20.5</v>
          </cell>
          <cell r="E6">
            <v>82.625</v>
          </cell>
          <cell r="F6">
            <v>91</v>
          </cell>
          <cell r="G6">
            <v>61</v>
          </cell>
          <cell r="H6">
            <v>4.32</v>
          </cell>
          <cell r="I6" t="str">
            <v>SE</v>
          </cell>
          <cell r="J6">
            <v>18.720000000000002</v>
          </cell>
          <cell r="K6" t="str">
            <v>*</v>
          </cell>
        </row>
        <row r="7">
          <cell r="B7">
            <v>25.429166666666664</v>
          </cell>
          <cell r="C7">
            <v>31.3</v>
          </cell>
          <cell r="D7">
            <v>22.1</v>
          </cell>
          <cell r="E7">
            <v>82.375</v>
          </cell>
          <cell r="F7">
            <v>90</v>
          </cell>
          <cell r="G7">
            <v>69</v>
          </cell>
          <cell r="H7">
            <v>7.9200000000000008</v>
          </cell>
          <cell r="I7" t="str">
            <v>L</v>
          </cell>
          <cell r="J7">
            <v>19.440000000000001</v>
          </cell>
          <cell r="K7" t="str">
            <v>*</v>
          </cell>
        </row>
        <row r="8">
          <cell r="B8">
            <v>24.970833333333331</v>
          </cell>
          <cell r="C8">
            <v>29.7</v>
          </cell>
          <cell r="D8">
            <v>22.3</v>
          </cell>
          <cell r="E8">
            <v>81.916666666666671</v>
          </cell>
          <cell r="F8">
            <v>89</v>
          </cell>
          <cell r="G8">
            <v>65</v>
          </cell>
          <cell r="H8">
            <v>7.5600000000000005</v>
          </cell>
          <cell r="I8" t="str">
            <v>L</v>
          </cell>
          <cell r="J8">
            <v>20.16</v>
          </cell>
          <cell r="K8" t="str">
            <v>*</v>
          </cell>
        </row>
        <row r="9">
          <cell r="B9">
            <v>25.579166666666669</v>
          </cell>
          <cell r="C9">
            <v>33</v>
          </cell>
          <cell r="D9">
            <v>20.7</v>
          </cell>
          <cell r="E9">
            <v>79.041666666666671</v>
          </cell>
          <cell r="F9">
            <v>90</v>
          </cell>
          <cell r="G9">
            <v>56</v>
          </cell>
          <cell r="H9">
            <v>5.4</v>
          </cell>
          <cell r="I9" t="str">
            <v>SE</v>
          </cell>
          <cell r="J9">
            <v>14.76</v>
          </cell>
          <cell r="K9" t="str">
            <v>*</v>
          </cell>
        </row>
        <row r="10">
          <cell r="B10">
            <v>26.483333333333331</v>
          </cell>
          <cell r="C10">
            <v>33.200000000000003</v>
          </cell>
          <cell r="D10">
            <v>22.2</v>
          </cell>
          <cell r="E10">
            <v>77.583333333333329</v>
          </cell>
          <cell r="F10">
            <v>89</v>
          </cell>
          <cell r="G10">
            <v>57</v>
          </cell>
          <cell r="H10">
            <v>9</v>
          </cell>
          <cell r="I10" t="str">
            <v>L</v>
          </cell>
          <cell r="J10">
            <v>33.480000000000004</v>
          </cell>
          <cell r="K10" t="str">
            <v>*</v>
          </cell>
        </row>
        <row r="11">
          <cell r="B11">
            <v>26.370833333333334</v>
          </cell>
          <cell r="C11">
            <v>33.299999999999997</v>
          </cell>
          <cell r="D11">
            <v>21.9</v>
          </cell>
          <cell r="E11">
            <v>78.416666666666671</v>
          </cell>
          <cell r="F11">
            <v>90</v>
          </cell>
          <cell r="G11">
            <v>55</v>
          </cell>
          <cell r="H11">
            <v>3.9600000000000004</v>
          </cell>
          <cell r="I11" t="str">
            <v>L</v>
          </cell>
          <cell r="J11">
            <v>12.6</v>
          </cell>
          <cell r="K11" t="str">
            <v>*</v>
          </cell>
        </row>
        <row r="12">
          <cell r="B12">
            <v>26.620833333333334</v>
          </cell>
          <cell r="C12">
            <v>33.5</v>
          </cell>
          <cell r="D12">
            <v>22</v>
          </cell>
          <cell r="E12">
            <v>76.791666666666671</v>
          </cell>
          <cell r="F12">
            <v>89</v>
          </cell>
          <cell r="G12">
            <v>52</v>
          </cell>
          <cell r="H12">
            <v>8.2799999999999994</v>
          </cell>
          <cell r="I12" t="str">
            <v>L</v>
          </cell>
          <cell r="J12">
            <v>19.440000000000001</v>
          </cell>
          <cell r="K12" t="str">
            <v>*</v>
          </cell>
        </row>
        <row r="13">
          <cell r="B13">
            <v>25.987500000000001</v>
          </cell>
          <cell r="C13">
            <v>33.700000000000003</v>
          </cell>
          <cell r="D13">
            <v>21.5</v>
          </cell>
          <cell r="E13">
            <v>76.166666666666671</v>
          </cell>
          <cell r="F13">
            <v>87</v>
          </cell>
          <cell r="G13">
            <v>53</v>
          </cell>
          <cell r="H13">
            <v>15.48</v>
          </cell>
          <cell r="I13" t="str">
            <v>SE</v>
          </cell>
          <cell r="J13">
            <v>52.2</v>
          </cell>
          <cell r="K13" t="str">
            <v>*</v>
          </cell>
        </row>
        <row r="14">
          <cell r="B14">
            <v>26.054166666666664</v>
          </cell>
          <cell r="C14">
            <v>33</v>
          </cell>
          <cell r="D14">
            <v>21.3</v>
          </cell>
          <cell r="E14">
            <v>77.666666666666671</v>
          </cell>
          <cell r="F14">
            <v>90</v>
          </cell>
          <cell r="G14">
            <v>53</v>
          </cell>
          <cell r="H14">
            <v>16.2</v>
          </cell>
          <cell r="I14" t="str">
            <v>S</v>
          </cell>
          <cell r="J14">
            <v>30.96</v>
          </cell>
          <cell r="K14" t="str">
            <v>*</v>
          </cell>
        </row>
        <row r="15">
          <cell r="B15">
            <v>25.862500000000001</v>
          </cell>
          <cell r="C15">
            <v>32.6</v>
          </cell>
          <cell r="D15">
            <v>21.1</v>
          </cell>
          <cell r="E15">
            <v>77.333333333333329</v>
          </cell>
          <cell r="F15">
            <v>89</v>
          </cell>
          <cell r="G15">
            <v>59</v>
          </cell>
          <cell r="H15">
            <v>15.120000000000001</v>
          </cell>
          <cell r="I15" t="str">
            <v>O</v>
          </cell>
          <cell r="J15">
            <v>28.8</v>
          </cell>
          <cell r="K15" t="str">
            <v>*</v>
          </cell>
        </row>
        <row r="16">
          <cell r="B16">
            <v>23.974999999999998</v>
          </cell>
          <cell r="C16">
            <v>26.7</v>
          </cell>
          <cell r="D16">
            <v>22.4</v>
          </cell>
          <cell r="E16">
            <v>82.333333333333329</v>
          </cell>
          <cell r="F16">
            <v>88</v>
          </cell>
          <cell r="G16">
            <v>70</v>
          </cell>
          <cell r="H16">
            <v>14.4</v>
          </cell>
          <cell r="I16" t="str">
            <v>O</v>
          </cell>
          <cell r="J16">
            <v>27</v>
          </cell>
          <cell r="K16" t="str">
            <v>*</v>
          </cell>
        </row>
        <row r="17">
          <cell r="B17">
            <v>23.125</v>
          </cell>
          <cell r="C17">
            <v>26.7</v>
          </cell>
          <cell r="D17">
            <v>21</v>
          </cell>
          <cell r="E17">
            <v>85</v>
          </cell>
          <cell r="F17">
            <v>90</v>
          </cell>
          <cell r="G17">
            <v>79</v>
          </cell>
          <cell r="H17">
            <v>11.520000000000001</v>
          </cell>
          <cell r="I17" t="str">
            <v>O</v>
          </cell>
          <cell r="J17">
            <v>24.12</v>
          </cell>
          <cell r="K17" t="str">
            <v>*</v>
          </cell>
        </row>
        <row r="18">
          <cell r="B18">
            <v>22.441666666666663</v>
          </cell>
          <cell r="C18">
            <v>27.2</v>
          </cell>
          <cell r="D18">
            <v>18.8</v>
          </cell>
          <cell r="E18">
            <v>74.375</v>
          </cell>
          <cell r="F18">
            <v>87</v>
          </cell>
          <cell r="G18">
            <v>52</v>
          </cell>
          <cell r="H18">
            <v>14.04</v>
          </cell>
          <cell r="I18" t="str">
            <v>SE</v>
          </cell>
          <cell r="J18">
            <v>26.28</v>
          </cell>
          <cell r="K18" t="str">
            <v>*</v>
          </cell>
        </row>
        <row r="19">
          <cell r="B19">
            <v>19.070833333333329</v>
          </cell>
          <cell r="C19">
            <v>25.1</v>
          </cell>
          <cell r="D19">
            <v>14.5</v>
          </cell>
          <cell r="E19">
            <v>70.5</v>
          </cell>
          <cell r="F19">
            <v>83</v>
          </cell>
          <cell r="G19">
            <v>54</v>
          </cell>
          <cell r="H19">
            <v>11.16</v>
          </cell>
          <cell r="I19" t="str">
            <v>S</v>
          </cell>
          <cell r="J19">
            <v>21.240000000000002</v>
          </cell>
          <cell r="K19" t="str">
            <v>*</v>
          </cell>
        </row>
        <row r="20">
          <cell r="B20">
            <v>19.06666666666667</v>
          </cell>
          <cell r="C20">
            <v>28.1</v>
          </cell>
          <cell r="D20">
            <v>11.9</v>
          </cell>
          <cell r="E20">
            <v>70.791666666666671</v>
          </cell>
          <cell r="F20">
            <v>87</v>
          </cell>
          <cell r="G20">
            <v>45</v>
          </cell>
          <cell r="H20">
            <v>7.2</v>
          </cell>
          <cell r="I20" t="str">
            <v>O</v>
          </cell>
          <cell r="J20">
            <v>19.440000000000001</v>
          </cell>
          <cell r="K20" t="str">
            <v>*</v>
          </cell>
        </row>
        <row r="21">
          <cell r="B21">
            <v>21.554166666666671</v>
          </cell>
          <cell r="C21">
            <v>31</v>
          </cell>
          <cell r="D21">
            <v>15.2</v>
          </cell>
          <cell r="E21">
            <v>69.708333333333329</v>
          </cell>
          <cell r="F21">
            <v>87</v>
          </cell>
          <cell r="G21">
            <v>42</v>
          </cell>
          <cell r="H21">
            <v>5.7600000000000007</v>
          </cell>
          <cell r="I21" t="str">
            <v>NO</v>
          </cell>
          <cell r="J21">
            <v>16.559999999999999</v>
          </cell>
          <cell r="K21" t="str">
            <v>*</v>
          </cell>
        </row>
        <row r="22">
          <cell r="B22">
            <v>22.899999999999995</v>
          </cell>
          <cell r="C22">
            <v>31.5</v>
          </cell>
          <cell r="D22">
            <v>17</v>
          </cell>
          <cell r="E22">
            <v>72.458333333333329</v>
          </cell>
          <cell r="F22">
            <v>88</v>
          </cell>
          <cell r="G22">
            <v>41</v>
          </cell>
          <cell r="H22">
            <v>6.48</v>
          </cell>
          <cell r="I22" t="str">
            <v>L</v>
          </cell>
          <cell r="J22">
            <v>17.28</v>
          </cell>
          <cell r="K22" t="str">
            <v>*</v>
          </cell>
        </row>
        <row r="23">
          <cell r="B23">
            <v>23.558333333333334</v>
          </cell>
          <cell r="C23">
            <v>31.6</v>
          </cell>
          <cell r="D23">
            <v>18.100000000000001</v>
          </cell>
          <cell r="E23">
            <v>71.208333333333329</v>
          </cell>
          <cell r="F23">
            <v>87</v>
          </cell>
          <cell r="G23">
            <v>41</v>
          </cell>
          <cell r="H23">
            <v>6.48</v>
          </cell>
          <cell r="I23" t="str">
            <v>SE</v>
          </cell>
          <cell r="J23">
            <v>21.240000000000002</v>
          </cell>
          <cell r="K23" t="str">
            <v>*</v>
          </cell>
        </row>
        <row r="24">
          <cell r="B24">
            <v>22.816666666666666</v>
          </cell>
          <cell r="C24">
            <v>31.9</v>
          </cell>
          <cell r="D24">
            <v>16.600000000000001</v>
          </cell>
          <cell r="E24">
            <v>69.625</v>
          </cell>
          <cell r="F24">
            <v>89</v>
          </cell>
          <cell r="G24">
            <v>36</v>
          </cell>
          <cell r="H24">
            <v>7.9200000000000008</v>
          </cell>
          <cell r="I24" t="str">
            <v>SE</v>
          </cell>
          <cell r="J24">
            <v>25.2</v>
          </cell>
          <cell r="K24" t="str">
            <v>*</v>
          </cell>
        </row>
        <row r="25">
          <cell r="B25">
            <v>22.349999999999998</v>
          </cell>
          <cell r="C25">
            <v>32.5</v>
          </cell>
          <cell r="D25">
            <v>15</v>
          </cell>
          <cell r="E25">
            <v>67.333333333333329</v>
          </cell>
          <cell r="F25">
            <v>88</v>
          </cell>
          <cell r="G25">
            <v>33</v>
          </cell>
          <cell r="H25">
            <v>7.9200000000000008</v>
          </cell>
          <cell r="I25" t="str">
            <v>SE</v>
          </cell>
          <cell r="J25">
            <v>22.68</v>
          </cell>
          <cell r="K25" t="str">
            <v>*</v>
          </cell>
        </row>
        <row r="26">
          <cell r="B26">
            <v>21.987499999999997</v>
          </cell>
          <cell r="C26">
            <v>31.6</v>
          </cell>
          <cell r="D26">
            <v>15</v>
          </cell>
          <cell r="E26">
            <v>69.458333333333329</v>
          </cell>
          <cell r="F26">
            <v>87</v>
          </cell>
          <cell r="G26">
            <v>41</v>
          </cell>
          <cell r="H26">
            <v>5.4</v>
          </cell>
          <cell r="I26" t="str">
            <v>NE</v>
          </cell>
          <cell r="J26">
            <v>12.6</v>
          </cell>
          <cell r="K26" t="str">
            <v>*</v>
          </cell>
        </row>
        <row r="27">
          <cell r="B27">
            <v>21.370833333333334</v>
          </cell>
          <cell r="C27">
            <v>27.2</v>
          </cell>
          <cell r="D27">
            <v>17.100000000000001</v>
          </cell>
          <cell r="E27">
            <v>79.166666666666671</v>
          </cell>
          <cell r="F27">
            <v>88</v>
          </cell>
          <cell r="G27">
            <v>64</v>
          </cell>
          <cell r="H27">
            <v>17.64</v>
          </cell>
          <cell r="I27" t="str">
            <v>O</v>
          </cell>
          <cell r="J27">
            <v>29.880000000000003</v>
          </cell>
          <cell r="K27" t="str">
            <v>*</v>
          </cell>
        </row>
        <row r="28">
          <cell r="B28">
            <v>18.045833333333331</v>
          </cell>
          <cell r="C28">
            <v>20.8</v>
          </cell>
          <cell r="D28">
            <v>15.6</v>
          </cell>
          <cell r="E28">
            <v>81.041666666666671</v>
          </cell>
          <cell r="F28">
            <v>87</v>
          </cell>
          <cell r="G28">
            <v>73</v>
          </cell>
          <cell r="H28">
            <v>15.840000000000002</v>
          </cell>
          <cell r="I28" t="str">
            <v>O</v>
          </cell>
          <cell r="J28">
            <v>32.4</v>
          </cell>
          <cell r="K28" t="str">
            <v>*</v>
          </cell>
        </row>
        <row r="29">
          <cell r="B29">
            <v>16.608333333333331</v>
          </cell>
          <cell r="C29">
            <v>26.2</v>
          </cell>
          <cell r="D29">
            <v>9.9</v>
          </cell>
          <cell r="E29">
            <v>74.208333333333329</v>
          </cell>
          <cell r="F29">
            <v>90</v>
          </cell>
          <cell r="G29">
            <v>41</v>
          </cell>
          <cell r="H29">
            <v>13.68</v>
          </cell>
          <cell r="I29" t="str">
            <v>SE</v>
          </cell>
          <cell r="J29">
            <v>27.36</v>
          </cell>
          <cell r="K29" t="str">
            <v>*</v>
          </cell>
        </row>
        <row r="30">
          <cell r="B30">
            <v>20.779166666666665</v>
          </cell>
          <cell r="C30">
            <v>32.6</v>
          </cell>
          <cell r="D30">
            <v>13.3</v>
          </cell>
          <cell r="E30">
            <v>66.833333333333329</v>
          </cell>
          <cell r="F30">
            <v>82</v>
          </cell>
          <cell r="G30">
            <v>43</v>
          </cell>
          <cell r="H30">
            <v>5.7600000000000007</v>
          </cell>
          <cell r="I30" t="str">
            <v>SE</v>
          </cell>
          <cell r="J30">
            <v>18.720000000000002</v>
          </cell>
          <cell r="K30" t="str">
            <v>*</v>
          </cell>
        </row>
        <row r="31">
          <cell r="B31">
            <v>24.254166666666663</v>
          </cell>
          <cell r="C31">
            <v>34.1</v>
          </cell>
          <cell r="D31">
            <v>17.7</v>
          </cell>
          <cell r="E31">
            <v>72.625</v>
          </cell>
          <cell r="F31">
            <v>88</v>
          </cell>
          <cell r="G31">
            <v>47</v>
          </cell>
          <cell r="H31">
            <v>15.120000000000001</v>
          </cell>
          <cell r="I31" t="str">
            <v>SE</v>
          </cell>
          <cell r="J31">
            <v>31.319999999999997</v>
          </cell>
          <cell r="K31" t="str">
            <v>*</v>
          </cell>
        </row>
        <row r="32">
          <cell r="B32">
            <v>25.525000000000002</v>
          </cell>
          <cell r="C32">
            <v>34</v>
          </cell>
          <cell r="D32">
            <v>19.3</v>
          </cell>
          <cell r="E32">
            <v>74.333333333333329</v>
          </cell>
          <cell r="F32">
            <v>90</v>
          </cell>
          <cell r="G32">
            <v>47</v>
          </cell>
          <cell r="H32">
            <v>16.2</v>
          </cell>
          <cell r="I32" t="str">
            <v>NO</v>
          </cell>
          <cell r="J32">
            <v>32.4</v>
          </cell>
          <cell r="K32" t="str">
            <v>*</v>
          </cell>
        </row>
        <row r="33">
          <cell r="B33">
            <v>26.083333333333329</v>
          </cell>
          <cell r="C33">
            <v>34.6</v>
          </cell>
          <cell r="D33">
            <v>20.100000000000001</v>
          </cell>
          <cell r="E33">
            <v>72.708333333333329</v>
          </cell>
          <cell r="F33">
            <v>88</v>
          </cell>
          <cell r="G33">
            <v>47</v>
          </cell>
          <cell r="H33">
            <v>9.3600000000000012</v>
          </cell>
          <cell r="I33" t="str">
            <v>SE</v>
          </cell>
          <cell r="J33">
            <v>26.28</v>
          </cell>
          <cell r="K33" t="str">
            <v>*</v>
          </cell>
        </row>
        <row r="34">
          <cell r="B34">
            <v>26.112499999999994</v>
          </cell>
          <cell r="C34">
            <v>34.1</v>
          </cell>
          <cell r="D34">
            <v>20.100000000000001</v>
          </cell>
          <cell r="E34">
            <v>69.791666666666671</v>
          </cell>
          <cell r="F34">
            <v>88</v>
          </cell>
          <cell r="G34">
            <v>40</v>
          </cell>
          <cell r="H34">
            <v>14.04</v>
          </cell>
          <cell r="I34" t="str">
            <v>NO</v>
          </cell>
          <cell r="J34">
            <v>33.840000000000003</v>
          </cell>
          <cell r="K34" t="str">
            <v>*</v>
          </cell>
        </row>
        <row r="35">
          <cell r="B35">
            <v>24.695833333333329</v>
          </cell>
          <cell r="C35">
            <v>33.4</v>
          </cell>
          <cell r="D35">
            <v>17.8</v>
          </cell>
          <cell r="E35">
            <v>66.875</v>
          </cell>
          <cell r="F35">
            <v>87</v>
          </cell>
          <cell r="G35">
            <v>35</v>
          </cell>
          <cell r="H35">
            <v>15.840000000000002</v>
          </cell>
          <cell r="I35" t="str">
            <v>NO</v>
          </cell>
          <cell r="J35">
            <v>32.76</v>
          </cell>
          <cell r="K35" t="str">
            <v>*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>
        <row r="5">
          <cell r="B5">
            <v>21.366666666666664</v>
          </cell>
          <cell r="C5">
            <v>23.9</v>
          </cell>
          <cell r="D5">
            <v>19.899999999999999</v>
          </cell>
          <cell r="E5">
            <v>90.833333333333329</v>
          </cell>
          <cell r="F5">
            <v>97</v>
          </cell>
          <cell r="G5">
            <v>78</v>
          </cell>
          <cell r="H5">
            <v>19.8</v>
          </cell>
          <cell r="I5" t="str">
            <v>S</v>
          </cell>
          <cell r="J5">
            <v>38.519999999999996</v>
          </cell>
          <cell r="K5">
            <v>5.6000000000000005</v>
          </cell>
        </row>
        <row r="6">
          <cell r="B6">
            <v>22.50476190476191</v>
          </cell>
          <cell r="C6">
            <v>27.6</v>
          </cell>
          <cell r="D6">
            <v>18.600000000000001</v>
          </cell>
          <cell r="E6">
            <v>85.571428571428569</v>
          </cell>
          <cell r="F6">
            <v>98</v>
          </cell>
          <cell r="G6">
            <v>66</v>
          </cell>
          <cell r="H6">
            <v>11.520000000000001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21.8</v>
          </cell>
          <cell r="C7">
            <v>24.1</v>
          </cell>
          <cell r="D7">
            <v>19.5</v>
          </cell>
          <cell r="E7">
            <v>91.86363636363636</v>
          </cell>
          <cell r="F7">
            <v>97</v>
          </cell>
          <cell r="G7">
            <v>84</v>
          </cell>
          <cell r="H7">
            <v>16.2</v>
          </cell>
          <cell r="I7" t="str">
            <v>S</v>
          </cell>
          <cell r="J7">
            <v>31.680000000000003</v>
          </cell>
          <cell r="K7">
            <v>4</v>
          </cell>
        </row>
        <row r="8">
          <cell r="B8">
            <v>26.183333333333334</v>
          </cell>
          <cell r="C8">
            <v>29.2</v>
          </cell>
          <cell r="D8">
            <v>20.3</v>
          </cell>
          <cell r="E8">
            <v>72.833333333333329</v>
          </cell>
          <cell r="F8">
            <v>95</v>
          </cell>
          <cell r="G8">
            <v>61</v>
          </cell>
          <cell r="H8">
            <v>15.840000000000002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24.933333333333334</v>
          </cell>
          <cell r="C9">
            <v>30.6</v>
          </cell>
          <cell r="D9">
            <v>20.2</v>
          </cell>
          <cell r="E9">
            <v>76.875</v>
          </cell>
          <cell r="F9">
            <v>93</v>
          </cell>
          <cell r="G9">
            <v>57</v>
          </cell>
          <cell r="H9">
            <v>12.24</v>
          </cell>
          <cell r="I9" t="str">
            <v>S</v>
          </cell>
          <cell r="J9">
            <v>25.56</v>
          </cell>
          <cell r="K9">
            <v>0.2</v>
          </cell>
        </row>
        <row r="10">
          <cell r="B10">
            <v>24.841666666666672</v>
          </cell>
          <cell r="C10">
            <v>30.6</v>
          </cell>
          <cell r="D10">
            <v>21.2</v>
          </cell>
          <cell r="E10">
            <v>79.541666666666671</v>
          </cell>
          <cell r="F10">
            <v>94</v>
          </cell>
          <cell r="G10">
            <v>55</v>
          </cell>
          <cell r="H10">
            <v>11.879999999999999</v>
          </cell>
          <cell r="I10" t="str">
            <v>O</v>
          </cell>
          <cell r="J10">
            <v>30.96</v>
          </cell>
          <cell r="K10">
            <v>3.4</v>
          </cell>
        </row>
        <row r="11">
          <cell r="B11">
            <v>23.779166666666665</v>
          </cell>
          <cell r="C11">
            <v>31</v>
          </cell>
          <cell r="D11">
            <v>18.8</v>
          </cell>
          <cell r="E11">
            <v>78.25</v>
          </cell>
          <cell r="F11">
            <v>95</v>
          </cell>
          <cell r="G11">
            <v>47</v>
          </cell>
          <cell r="H11">
            <v>8.64</v>
          </cell>
          <cell r="I11" t="str">
            <v>NE</v>
          </cell>
          <cell r="J11">
            <v>18</v>
          </cell>
          <cell r="K11">
            <v>0</v>
          </cell>
        </row>
        <row r="12">
          <cell r="B12">
            <v>25.541666666666668</v>
          </cell>
          <cell r="C12">
            <v>30</v>
          </cell>
          <cell r="D12">
            <v>22</v>
          </cell>
          <cell r="E12">
            <v>74.458333333333329</v>
          </cell>
          <cell r="F12">
            <v>86</v>
          </cell>
          <cell r="G12">
            <v>60</v>
          </cell>
          <cell r="H12">
            <v>13.32</v>
          </cell>
          <cell r="I12" t="str">
            <v>SO</v>
          </cell>
          <cell r="J12">
            <v>28.44</v>
          </cell>
          <cell r="K12">
            <v>0</v>
          </cell>
        </row>
        <row r="13">
          <cell r="B13">
            <v>24.745833333333334</v>
          </cell>
          <cell r="C13">
            <v>30</v>
          </cell>
          <cell r="D13">
            <v>20.399999999999999</v>
          </cell>
          <cell r="E13">
            <v>76.5</v>
          </cell>
          <cell r="F13">
            <v>90</v>
          </cell>
          <cell r="G13">
            <v>60</v>
          </cell>
          <cell r="H13">
            <v>17.64</v>
          </cell>
          <cell r="I13" t="str">
            <v>SO</v>
          </cell>
          <cell r="J13">
            <v>32.4</v>
          </cell>
          <cell r="K13">
            <v>0</v>
          </cell>
        </row>
        <row r="14">
          <cell r="B14">
            <v>25.166666666666661</v>
          </cell>
          <cell r="C14">
            <v>31.3</v>
          </cell>
          <cell r="D14">
            <v>20.8</v>
          </cell>
          <cell r="E14">
            <v>78.833333333333329</v>
          </cell>
          <cell r="F14">
            <v>95</v>
          </cell>
          <cell r="G14">
            <v>53</v>
          </cell>
          <cell r="H14">
            <v>12.6</v>
          </cell>
          <cell r="I14" t="str">
            <v>SO</v>
          </cell>
          <cell r="J14">
            <v>30.6</v>
          </cell>
          <cell r="K14">
            <v>0</v>
          </cell>
        </row>
        <row r="15">
          <cell r="B15">
            <v>24.150000000000002</v>
          </cell>
          <cell r="C15">
            <v>30.3</v>
          </cell>
          <cell r="D15">
            <v>20.8</v>
          </cell>
          <cell r="E15">
            <v>80.916666666666671</v>
          </cell>
          <cell r="F15">
            <v>94</v>
          </cell>
          <cell r="G15">
            <v>51</v>
          </cell>
          <cell r="H15">
            <v>19.8</v>
          </cell>
          <cell r="I15" t="str">
            <v>S</v>
          </cell>
          <cell r="J15">
            <v>52.56</v>
          </cell>
          <cell r="K15">
            <v>0</v>
          </cell>
        </row>
        <row r="16">
          <cell r="B16">
            <v>21.066666666666666</v>
          </cell>
          <cell r="C16">
            <v>26</v>
          </cell>
          <cell r="D16">
            <v>18.2</v>
          </cell>
          <cell r="E16">
            <v>86.333333333333329</v>
          </cell>
          <cell r="F16">
            <v>97</v>
          </cell>
          <cell r="G16">
            <v>69</v>
          </cell>
          <cell r="H16">
            <v>7.5600000000000005</v>
          </cell>
          <cell r="I16" t="str">
            <v>NE</v>
          </cell>
          <cell r="J16">
            <v>33.480000000000004</v>
          </cell>
          <cell r="K16">
            <v>0.4</v>
          </cell>
        </row>
        <row r="17">
          <cell r="B17">
            <v>16.591666666666665</v>
          </cell>
          <cell r="C17">
            <v>19.899999999999999</v>
          </cell>
          <cell r="D17">
            <v>14.9</v>
          </cell>
          <cell r="E17">
            <v>88.416666666666671</v>
          </cell>
          <cell r="F17">
            <v>94</v>
          </cell>
          <cell r="G17">
            <v>78</v>
          </cell>
          <cell r="H17">
            <v>12.24</v>
          </cell>
          <cell r="I17" t="str">
            <v>N</v>
          </cell>
          <cell r="J17">
            <v>25.92</v>
          </cell>
          <cell r="K17">
            <v>0</v>
          </cell>
        </row>
        <row r="18">
          <cell r="B18">
            <v>16.875</v>
          </cell>
          <cell r="C18">
            <v>21.2</v>
          </cell>
          <cell r="D18">
            <v>11.2</v>
          </cell>
          <cell r="E18">
            <v>74.6875</v>
          </cell>
          <cell r="F18">
            <v>95</v>
          </cell>
          <cell r="G18">
            <v>55</v>
          </cell>
          <cell r="H18">
            <v>15.120000000000001</v>
          </cell>
          <cell r="I18" t="str">
            <v>N</v>
          </cell>
          <cell r="J18">
            <v>32.04</v>
          </cell>
          <cell r="K18">
            <v>0</v>
          </cell>
        </row>
        <row r="19">
          <cell r="B19">
            <v>15.700000000000003</v>
          </cell>
          <cell r="C19">
            <v>22.2</v>
          </cell>
          <cell r="D19">
            <v>11.1</v>
          </cell>
          <cell r="E19">
            <v>82.541666666666671</v>
          </cell>
          <cell r="F19">
            <v>96</v>
          </cell>
          <cell r="G19">
            <v>55</v>
          </cell>
          <cell r="H19">
            <v>17.64</v>
          </cell>
          <cell r="I19" t="str">
            <v>N</v>
          </cell>
          <cell r="J19">
            <v>34.56</v>
          </cell>
          <cell r="K19">
            <v>0.2</v>
          </cell>
        </row>
        <row r="20">
          <cell r="B20">
            <v>18.249999999999996</v>
          </cell>
          <cell r="C20">
            <v>23.6</v>
          </cell>
          <cell r="D20">
            <v>15</v>
          </cell>
          <cell r="E20">
            <v>81.458333333333329</v>
          </cell>
          <cell r="F20">
            <v>94</v>
          </cell>
          <cell r="G20">
            <v>63</v>
          </cell>
          <cell r="H20">
            <v>17.64</v>
          </cell>
          <cell r="I20" t="str">
            <v>NO</v>
          </cell>
          <cell r="J20">
            <v>29.52</v>
          </cell>
          <cell r="K20">
            <v>0</v>
          </cell>
        </row>
        <row r="21">
          <cell r="B21">
            <v>20.633333333333329</v>
          </cell>
          <cell r="C21">
            <v>25.9</v>
          </cell>
          <cell r="D21">
            <v>16.7</v>
          </cell>
          <cell r="E21">
            <v>75.333333333333329</v>
          </cell>
          <cell r="F21">
            <v>91</v>
          </cell>
          <cell r="G21">
            <v>56</v>
          </cell>
          <cell r="H21">
            <v>17.64</v>
          </cell>
          <cell r="I21" t="str">
            <v>O</v>
          </cell>
          <cell r="J21">
            <v>38.880000000000003</v>
          </cell>
          <cell r="K21">
            <v>0</v>
          </cell>
        </row>
        <row r="22">
          <cell r="B22">
            <v>20.791666666666661</v>
          </cell>
          <cell r="C22">
            <v>26.3</v>
          </cell>
          <cell r="D22">
            <v>16.399999999999999</v>
          </cell>
          <cell r="E22">
            <v>79.166666666666671</v>
          </cell>
          <cell r="F22">
            <v>95</v>
          </cell>
          <cell r="G22">
            <v>59</v>
          </cell>
          <cell r="H22">
            <v>16.2</v>
          </cell>
          <cell r="I22" t="str">
            <v>SO</v>
          </cell>
          <cell r="J22">
            <v>33.480000000000004</v>
          </cell>
          <cell r="K22">
            <v>0</v>
          </cell>
        </row>
        <row r="23">
          <cell r="B23">
            <v>21.429166666666671</v>
          </cell>
          <cell r="C23">
            <v>27.6</v>
          </cell>
          <cell r="D23">
            <v>17.2</v>
          </cell>
          <cell r="E23">
            <v>76.666666666666671</v>
          </cell>
          <cell r="F23">
            <v>92</v>
          </cell>
          <cell r="G23">
            <v>48</v>
          </cell>
          <cell r="H23">
            <v>11.520000000000001</v>
          </cell>
          <cell r="I23" t="str">
            <v>SO</v>
          </cell>
          <cell r="J23">
            <v>24.12</v>
          </cell>
          <cell r="K23">
            <v>0</v>
          </cell>
        </row>
        <row r="24">
          <cell r="B24">
            <v>22.416666666666671</v>
          </cell>
          <cell r="C24">
            <v>28.6</v>
          </cell>
          <cell r="D24">
            <v>17.8</v>
          </cell>
          <cell r="E24">
            <v>69.375</v>
          </cell>
          <cell r="F24">
            <v>89</v>
          </cell>
          <cell r="G24">
            <v>42</v>
          </cell>
          <cell r="H24">
            <v>13.68</v>
          </cell>
          <cell r="I24" t="str">
            <v>SO</v>
          </cell>
          <cell r="J24">
            <v>30.6</v>
          </cell>
          <cell r="K24">
            <v>0</v>
          </cell>
        </row>
        <row r="25">
          <cell r="B25">
            <v>22.669565217391302</v>
          </cell>
          <cell r="C25">
            <v>29.5</v>
          </cell>
          <cell r="D25">
            <v>17.600000000000001</v>
          </cell>
          <cell r="E25">
            <v>63.391304347826086</v>
          </cell>
          <cell r="F25">
            <v>80</v>
          </cell>
          <cell r="G25">
            <v>38</v>
          </cell>
          <cell r="H25">
            <v>19.079999999999998</v>
          </cell>
          <cell r="I25" t="str">
            <v>S</v>
          </cell>
          <cell r="J25">
            <v>35.28</v>
          </cell>
          <cell r="K25">
            <v>0</v>
          </cell>
        </row>
        <row r="26">
          <cell r="B26">
            <v>24.463636363636365</v>
          </cell>
          <cell r="C26">
            <v>27.5</v>
          </cell>
          <cell r="D26">
            <v>21.1</v>
          </cell>
          <cell r="E26">
            <v>72.727272727272734</v>
          </cell>
          <cell r="F26">
            <v>86</v>
          </cell>
          <cell r="G26">
            <v>62</v>
          </cell>
          <cell r="H26">
            <v>10.44</v>
          </cell>
          <cell r="I26" t="str">
            <v>N</v>
          </cell>
          <cell r="J26">
            <v>23.040000000000003</v>
          </cell>
          <cell r="K26">
            <v>0</v>
          </cell>
        </row>
        <row r="27">
          <cell r="B27">
            <v>19.054545454545455</v>
          </cell>
          <cell r="C27">
            <v>21.5</v>
          </cell>
          <cell r="D27">
            <v>17.399999999999999</v>
          </cell>
          <cell r="E27">
            <v>94.36363636363636</v>
          </cell>
          <cell r="F27">
            <v>97</v>
          </cell>
          <cell r="G27">
            <v>86</v>
          </cell>
          <cell r="H27">
            <v>17.28</v>
          </cell>
          <cell r="I27" t="str">
            <v>N</v>
          </cell>
          <cell r="J27">
            <v>40.680000000000007</v>
          </cell>
          <cell r="K27">
            <v>1.6</v>
          </cell>
        </row>
        <row r="28">
          <cell r="B28">
            <v>16.264285714285712</v>
          </cell>
          <cell r="C28">
            <v>19.600000000000001</v>
          </cell>
          <cell r="D28">
            <v>12.3</v>
          </cell>
          <cell r="E28">
            <v>72.214285714285708</v>
          </cell>
          <cell r="F28">
            <v>97</v>
          </cell>
          <cell r="G28">
            <v>54</v>
          </cell>
          <cell r="H28">
            <v>17.28</v>
          </cell>
          <cell r="I28" t="str">
            <v>NE</v>
          </cell>
          <cell r="J28">
            <v>42.480000000000004</v>
          </cell>
          <cell r="K28">
            <v>2.2000000000000002</v>
          </cell>
        </row>
        <row r="29">
          <cell r="B29">
            <v>14.420833333333334</v>
          </cell>
          <cell r="C29">
            <v>21.9</v>
          </cell>
          <cell r="D29">
            <v>9.3000000000000007</v>
          </cell>
          <cell r="E29">
            <v>79.791666666666671</v>
          </cell>
          <cell r="F29">
            <v>96</v>
          </cell>
          <cell r="G29">
            <v>53</v>
          </cell>
          <cell r="H29">
            <v>10.44</v>
          </cell>
          <cell r="I29" t="str">
            <v>NE</v>
          </cell>
          <cell r="J29">
            <v>20.88</v>
          </cell>
          <cell r="K29">
            <v>0.2</v>
          </cell>
        </row>
        <row r="30">
          <cell r="B30">
            <v>17.883333333333336</v>
          </cell>
          <cell r="C30">
            <v>25.9</v>
          </cell>
          <cell r="D30">
            <v>12</v>
          </cell>
          <cell r="E30">
            <v>72.208333333333329</v>
          </cell>
          <cell r="F30">
            <v>92</v>
          </cell>
          <cell r="G30">
            <v>46</v>
          </cell>
          <cell r="H30">
            <v>15.840000000000002</v>
          </cell>
          <cell r="I30" t="str">
            <v>SO</v>
          </cell>
          <cell r="J30">
            <v>39.6</v>
          </cell>
          <cell r="K30">
            <v>0</v>
          </cell>
        </row>
        <row r="31">
          <cell r="B31">
            <v>22.320833333333329</v>
          </cell>
          <cell r="C31">
            <v>29.7</v>
          </cell>
          <cell r="D31">
            <v>16.899999999999999</v>
          </cell>
          <cell r="E31">
            <v>71.375</v>
          </cell>
          <cell r="F31">
            <v>86</v>
          </cell>
          <cell r="G31">
            <v>55</v>
          </cell>
          <cell r="H31">
            <v>13.32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23.495833333333334</v>
          </cell>
          <cell r="C32">
            <v>30</v>
          </cell>
          <cell r="D32">
            <v>19.2</v>
          </cell>
          <cell r="E32">
            <v>83.208333333333329</v>
          </cell>
          <cell r="F32">
            <v>96</v>
          </cell>
          <cell r="G32">
            <v>60</v>
          </cell>
          <cell r="H32">
            <v>23.040000000000003</v>
          </cell>
          <cell r="I32" t="str">
            <v>S</v>
          </cell>
          <cell r="J32">
            <v>46.440000000000005</v>
          </cell>
          <cell r="K32">
            <v>0.8</v>
          </cell>
        </row>
        <row r="33">
          <cell r="B33">
            <v>23.895833333333332</v>
          </cell>
          <cell r="C33">
            <v>30.3</v>
          </cell>
          <cell r="D33">
            <v>19.899999999999999</v>
          </cell>
          <cell r="E33">
            <v>83.458333333333329</v>
          </cell>
          <cell r="F33">
            <v>97</v>
          </cell>
          <cell r="G33">
            <v>58</v>
          </cell>
          <cell r="H33">
            <v>12.96</v>
          </cell>
          <cell r="I33" t="str">
            <v>S</v>
          </cell>
          <cell r="J33">
            <v>24.48</v>
          </cell>
          <cell r="K33">
            <v>1.2</v>
          </cell>
        </row>
        <row r="34">
          <cell r="B34">
            <v>25.083333333333339</v>
          </cell>
          <cell r="C34">
            <v>31.3</v>
          </cell>
          <cell r="D34">
            <v>20.5</v>
          </cell>
          <cell r="E34">
            <v>76.666666666666671</v>
          </cell>
          <cell r="F34">
            <v>94</v>
          </cell>
          <cell r="G34">
            <v>49</v>
          </cell>
          <cell r="H34">
            <v>13.68</v>
          </cell>
          <cell r="I34" t="str">
            <v>SE</v>
          </cell>
          <cell r="J34">
            <v>36.72</v>
          </cell>
          <cell r="K34">
            <v>0</v>
          </cell>
        </row>
        <row r="35">
          <cell r="B35">
            <v>23.808333333333326</v>
          </cell>
          <cell r="C35">
            <v>29.7</v>
          </cell>
          <cell r="D35">
            <v>18.7</v>
          </cell>
          <cell r="E35">
            <v>78.291666666666671</v>
          </cell>
          <cell r="F35">
            <v>96</v>
          </cell>
          <cell r="G35">
            <v>54</v>
          </cell>
          <cell r="H35">
            <v>20.52</v>
          </cell>
          <cell r="I35" t="str">
            <v>SE</v>
          </cell>
          <cell r="J35">
            <v>49.32</v>
          </cell>
          <cell r="K35">
            <v>6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22.170833333333338</v>
          </cell>
          <cell r="C5">
            <v>27.2</v>
          </cell>
          <cell r="D5">
            <v>19.8</v>
          </cell>
          <cell r="E5">
            <v>85.375</v>
          </cell>
          <cell r="F5">
            <v>99</v>
          </cell>
          <cell r="G5">
            <v>58</v>
          </cell>
          <cell r="H5">
            <v>9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23.229166666666671</v>
          </cell>
          <cell r="C6">
            <v>28.5</v>
          </cell>
          <cell r="D6">
            <v>20.100000000000001</v>
          </cell>
          <cell r="E6">
            <v>83.875</v>
          </cell>
          <cell r="F6">
            <v>99</v>
          </cell>
          <cell r="G6">
            <v>59</v>
          </cell>
          <cell r="H6">
            <v>6.84</v>
          </cell>
          <cell r="I6" t="str">
            <v>SO</v>
          </cell>
          <cell r="J6">
            <v>16.559999999999999</v>
          </cell>
          <cell r="K6">
            <v>0</v>
          </cell>
        </row>
        <row r="7">
          <cell r="B7">
            <v>22.545833333333331</v>
          </cell>
          <cell r="C7">
            <v>25.4</v>
          </cell>
          <cell r="D7">
            <v>20.3</v>
          </cell>
          <cell r="E7">
            <v>87.5</v>
          </cell>
          <cell r="F7">
            <v>98</v>
          </cell>
          <cell r="G7">
            <v>73</v>
          </cell>
          <cell r="H7">
            <v>13.32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22.041666666666668</v>
          </cell>
          <cell r="C8">
            <v>26.1</v>
          </cell>
          <cell r="D8">
            <v>19.399999999999999</v>
          </cell>
          <cell r="E8">
            <v>88.916666666666671</v>
          </cell>
          <cell r="F8">
            <v>99</v>
          </cell>
          <cell r="G8">
            <v>74</v>
          </cell>
          <cell r="H8">
            <v>7.5600000000000005</v>
          </cell>
          <cell r="I8" t="str">
            <v>SO</v>
          </cell>
          <cell r="J8">
            <v>18.720000000000002</v>
          </cell>
          <cell r="K8">
            <v>0</v>
          </cell>
        </row>
        <row r="9">
          <cell r="B9">
            <v>24.299999999999997</v>
          </cell>
          <cell r="C9">
            <v>30.7</v>
          </cell>
          <cell r="D9">
            <v>19.399999999999999</v>
          </cell>
          <cell r="E9">
            <v>81.708333333333329</v>
          </cell>
          <cell r="F9">
            <v>99</v>
          </cell>
          <cell r="G9">
            <v>51</v>
          </cell>
          <cell r="H9">
            <v>12.96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22.804166666666664</v>
          </cell>
          <cell r="C10">
            <v>27</v>
          </cell>
          <cell r="D10">
            <v>20.3</v>
          </cell>
          <cell r="E10">
            <v>87.416666666666671</v>
          </cell>
          <cell r="F10">
            <v>98</v>
          </cell>
          <cell r="G10">
            <v>70</v>
          </cell>
          <cell r="H10">
            <v>10.44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23.279166666666669</v>
          </cell>
          <cell r="C11">
            <v>31.8</v>
          </cell>
          <cell r="D11">
            <v>18</v>
          </cell>
          <cell r="E11">
            <v>79.041666666666671</v>
          </cell>
          <cell r="F11">
            <v>98</v>
          </cell>
          <cell r="G11">
            <v>44</v>
          </cell>
          <cell r="H11">
            <v>7.2</v>
          </cell>
          <cell r="I11" t="str">
            <v>SO</v>
          </cell>
          <cell r="J11">
            <v>14.4</v>
          </cell>
          <cell r="K11">
            <v>0</v>
          </cell>
        </row>
        <row r="12">
          <cell r="B12">
            <v>24.058333333333334</v>
          </cell>
          <cell r="C12">
            <v>30.2</v>
          </cell>
          <cell r="D12">
            <v>19.3</v>
          </cell>
          <cell r="E12">
            <v>83.458333333333329</v>
          </cell>
          <cell r="F12">
            <v>99</v>
          </cell>
          <cell r="G12">
            <v>57</v>
          </cell>
          <cell r="H12">
            <v>14.04</v>
          </cell>
          <cell r="I12" t="str">
            <v>SO</v>
          </cell>
          <cell r="J12">
            <v>25.2</v>
          </cell>
          <cell r="K12">
            <v>0</v>
          </cell>
        </row>
        <row r="13">
          <cell r="B13">
            <v>24.179166666666674</v>
          </cell>
          <cell r="C13">
            <v>29.9</v>
          </cell>
          <cell r="D13">
            <v>20</v>
          </cell>
          <cell r="E13">
            <v>79.333333333333329</v>
          </cell>
          <cell r="F13">
            <v>94</v>
          </cell>
          <cell r="G13">
            <v>54</v>
          </cell>
          <cell r="H13">
            <v>14.76</v>
          </cell>
          <cell r="I13" t="str">
            <v>SO</v>
          </cell>
          <cell r="J13">
            <v>32.04</v>
          </cell>
          <cell r="K13">
            <v>0</v>
          </cell>
        </row>
        <row r="14">
          <cell r="B14">
            <v>24.408333333333331</v>
          </cell>
          <cell r="C14">
            <v>31.2</v>
          </cell>
          <cell r="D14">
            <v>19.5</v>
          </cell>
          <cell r="E14">
            <v>80.375</v>
          </cell>
          <cell r="F14">
            <v>99</v>
          </cell>
          <cell r="G14">
            <v>49</v>
          </cell>
          <cell r="H14">
            <v>11.520000000000001</v>
          </cell>
          <cell r="I14" t="str">
            <v>SO</v>
          </cell>
          <cell r="J14">
            <v>29.16</v>
          </cell>
          <cell r="K14">
            <v>0</v>
          </cell>
        </row>
        <row r="15">
          <cell r="B15">
            <v>23.283333333333331</v>
          </cell>
          <cell r="C15">
            <v>25.2</v>
          </cell>
          <cell r="D15">
            <v>19.899999999999999</v>
          </cell>
          <cell r="E15">
            <v>85.791666666666671</v>
          </cell>
          <cell r="F15">
            <v>99</v>
          </cell>
          <cell r="G15">
            <v>75</v>
          </cell>
          <cell r="H15">
            <v>12.6</v>
          </cell>
          <cell r="I15" t="str">
            <v>SO</v>
          </cell>
          <cell r="J15">
            <v>29.52</v>
          </cell>
          <cell r="K15">
            <v>0</v>
          </cell>
        </row>
        <row r="16">
          <cell r="B16">
            <v>19.19583333333334</v>
          </cell>
          <cell r="C16">
            <v>21.8</v>
          </cell>
          <cell r="D16">
            <v>16.100000000000001</v>
          </cell>
          <cell r="E16">
            <v>94.166666666666671</v>
          </cell>
          <cell r="F16">
            <v>99</v>
          </cell>
          <cell r="G16">
            <v>81</v>
          </cell>
          <cell r="H16">
            <v>10.44</v>
          </cell>
          <cell r="I16" t="str">
            <v>SO</v>
          </cell>
          <cell r="J16">
            <v>22.68</v>
          </cell>
          <cell r="K16">
            <v>0</v>
          </cell>
        </row>
        <row r="17">
          <cell r="B17">
            <v>16.246153846153849</v>
          </cell>
          <cell r="C17">
            <v>19.8</v>
          </cell>
          <cell r="D17">
            <v>14.3</v>
          </cell>
          <cell r="E17">
            <v>83.84615384615384</v>
          </cell>
          <cell r="F17">
            <v>97</v>
          </cell>
          <cell r="G17">
            <v>64</v>
          </cell>
          <cell r="H17">
            <v>8.2799999999999994</v>
          </cell>
          <cell r="I17" t="str">
            <v>SO</v>
          </cell>
          <cell r="J17">
            <v>24.12</v>
          </cell>
          <cell r="K17">
            <v>0</v>
          </cell>
        </row>
        <row r="18">
          <cell r="B18">
            <v>15.620000000000001</v>
          </cell>
          <cell r="C18">
            <v>22.4</v>
          </cell>
          <cell r="D18">
            <v>10.8</v>
          </cell>
          <cell r="E18">
            <v>78.55</v>
          </cell>
          <cell r="F18">
            <v>98</v>
          </cell>
          <cell r="G18">
            <v>48</v>
          </cell>
          <cell r="H18">
            <v>8.64</v>
          </cell>
          <cell r="I18" t="str">
            <v>SO</v>
          </cell>
          <cell r="J18">
            <v>25.56</v>
          </cell>
          <cell r="K18">
            <v>0</v>
          </cell>
        </row>
        <row r="19">
          <cell r="B19">
            <v>16.333333333333329</v>
          </cell>
          <cell r="C19">
            <v>23.2</v>
          </cell>
          <cell r="D19">
            <v>12.1</v>
          </cell>
          <cell r="E19">
            <v>79.375</v>
          </cell>
          <cell r="F19">
            <v>94</v>
          </cell>
          <cell r="G19">
            <v>48</v>
          </cell>
          <cell r="H19">
            <v>7.2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18.129166666666666</v>
          </cell>
          <cell r="C20">
            <v>24.4</v>
          </cell>
          <cell r="D20">
            <v>14.4</v>
          </cell>
          <cell r="E20">
            <v>80.625</v>
          </cell>
          <cell r="F20">
            <v>98</v>
          </cell>
          <cell r="G20">
            <v>56</v>
          </cell>
          <cell r="H20">
            <v>21.6</v>
          </cell>
          <cell r="I20" t="str">
            <v>SO</v>
          </cell>
          <cell r="J20">
            <v>37.800000000000004</v>
          </cell>
          <cell r="K20">
            <v>0</v>
          </cell>
        </row>
        <row r="21">
          <cell r="B21">
            <v>18.712499999999999</v>
          </cell>
          <cell r="C21">
            <v>25.5</v>
          </cell>
          <cell r="D21">
            <v>14</v>
          </cell>
          <cell r="E21">
            <v>83.416666666666671</v>
          </cell>
          <cell r="F21">
            <v>99</v>
          </cell>
          <cell r="G21">
            <v>57</v>
          </cell>
          <cell r="H21">
            <v>20.88</v>
          </cell>
          <cell r="I21" t="str">
            <v>SO</v>
          </cell>
          <cell r="J21">
            <v>38.880000000000003</v>
          </cell>
          <cell r="K21">
            <v>0</v>
          </cell>
        </row>
        <row r="22">
          <cell r="B22">
            <v>19.779166666666672</v>
          </cell>
          <cell r="C22">
            <v>26.5</v>
          </cell>
          <cell r="D22">
            <v>14.7</v>
          </cell>
          <cell r="E22">
            <v>83</v>
          </cell>
          <cell r="F22">
            <v>99</v>
          </cell>
          <cell r="G22">
            <v>56</v>
          </cell>
          <cell r="H22">
            <v>16.559999999999999</v>
          </cell>
          <cell r="I22" t="str">
            <v>SO</v>
          </cell>
          <cell r="J22">
            <v>29.16</v>
          </cell>
          <cell r="K22">
            <v>0</v>
          </cell>
        </row>
        <row r="23">
          <cell r="B23">
            <v>19.350000000000005</v>
          </cell>
          <cell r="C23">
            <v>27.4</v>
          </cell>
          <cell r="D23">
            <v>14.2</v>
          </cell>
          <cell r="E23">
            <v>84.708333333333329</v>
          </cell>
          <cell r="F23">
            <v>100</v>
          </cell>
          <cell r="G23">
            <v>46</v>
          </cell>
          <cell r="H23">
            <v>10.08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21.295833333333331</v>
          </cell>
          <cell r="C24">
            <v>28.7</v>
          </cell>
          <cell r="D24">
            <v>14.6</v>
          </cell>
          <cell r="E24">
            <v>77.416666666666671</v>
          </cell>
          <cell r="F24">
            <v>100</v>
          </cell>
          <cell r="G24">
            <v>40</v>
          </cell>
          <cell r="H24">
            <v>11.520000000000001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21.091666666666665</v>
          </cell>
          <cell r="C25">
            <v>30.4</v>
          </cell>
          <cell r="D25">
            <v>13.8</v>
          </cell>
          <cell r="E25">
            <v>73.875</v>
          </cell>
          <cell r="F25">
            <v>99</v>
          </cell>
          <cell r="G25">
            <v>36</v>
          </cell>
          <cell r="H25">
            <v>14.4</v>
          </cell>
          <cell r="I25" t="str">
            <v>SO</v>
          </cell>
          <cell r="J25">
            <v>30.96</v>
          </cell>
          <cell r="K25">
            <v>0</v>
          </cell>
        </row>
        <row r="26">
          <cell r="B26">
            <v>21.512499999999999</v>
          </cell>
          <cell r="C26">
            <v>24.2</v>
          </cell>
          <cell r="D26">
            <v>19.7</v>
          </cell>
          <cell r="E26">
            <v>81.5</v>
          </cell>
          <cell r="F26">
            <v>94</v>
          </cell>
          <cell r="G26">
            <v>64</v>
          </cell>
          <cell r="H26">
            <v>7.9200000000000008</v>
          </cell>
          <cell r="I26" t="str">
            <v>SO</v>
          </cell>
          <cell r="J26">
            <v>20.52</v>
          </cell>
          <cell r="K26">
            <v>0</v>
          </cell>
        </row>
        <row r="27">
          <cell r="B27">
            <v>17.975000000000005</v>
          </cell>
          <cell r="C27">
            <v>19.8</v>
          </cell>
          <cell r="D27">
            <v>15.6</v>
          </cell>
          <cell r="E27">
            <v>98.5</v>
          </cell>
          <cell r="F27">
            <v>99</v>
          </cell>
          <cell r="G27">
            <v>87</v>
          </cell>
          <cell r="H27">
            <v>8.64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14.510526315789477</v>
          </cell>
          <cell r="C28">
            <v>17.600000000000001</v>
          </cell>
          <cell r="D28">
            <v>12.2</v>
          </cell>
          <cell r="E28">
            <v>83.84210526315789</v>
          </cell>
          <cell r="F28">
            <v>99</v>
          </cell>
          <cell r="G28">
            <v>59</v>
          </cell>
          <cell r="H28">
            <v>15.48</v>
          </cell>
          <cell r="I28" t="str">
            <v>SO</v>
          </cell>
          <cell r="J28">
            <v>36.36</v>
          </cell>
          <cell r="K28">
            <v>0</v>
          </cell>
        </row>
        <row r="29">
          <cell r="B29">
            <v>14.849999999999996</v>
          </cell>
          <cell r="C29">
            <v>20.7</v>
          </cell>
          <cell r="D29">
            <v>10.7</v>
          </cell>
          <cell r="E29">
            <v>83.5</v>
          </cell>
          <cell r="F29">
            <v>99</v>
          </cell>
          <cell r="G29">
            <v>55</v>
          </cell>
          <cell r="H29">
            <v>10.8</v>
          </cell>
          <cell r="I29" t="str">
            <v>SO</v>
          </cell>
          <cell r="J29">
            <v>22.32</v>
          </cell>
          <cell r="K29">
            <v>0</v>
          </cell>
        </row>
        <row r="30">
          <cell r="B30">
            <v>16.216666666666665</v>
          </cell>
          <cell r="C30">
            <v>25.5</v>
          </cell>
          <cell r="D30">
            <v>10</v>
          </cell>
          <cell r="E30">
            <v>78.75</v>
          </cell>
          <cell r="F30">
            <v>100</v>
          </cell>
          <cell r="G30">
            <v>41</v>
          </cell>
          <cell r="H30">
            <v>19.079999999999998</v>
          </cell>
          <cell r="I30" t="str">
            <v>SO</v>
          </cell>
          <cell r="J30">
            <v>37.440000000000005</v>
          </cell>
          <cell r="K30">
            <v>0</v>
          </cell>
        </row>
        <row r="31">
          <cell r="B31">
            <v>20.058333333333334</v>
          </cell>
          <cell r="C31">
            <v>29.2</v>
          </cell>
          <cell r="D31">
            <v>14.8</v>
          </cell>
          <cell r="E31">
            <v>79.583333333333329</v>
          </cell>
          <cell r="F31">
            <v>92</v>
          </cell>
          <cell r="G31">
            <v>53</v>
          </cell>
          <cell r="H31">
            <v>11.16</v>
          </cell>
          <cell r="I31" t="str">
            <v>SO</v>
          </cell>
          <cell r="J31">
            <v>30.240000000000002</v>
          </cell>
          <cell r="K31">
            <v>0</v>
          </cell>
        </row>
        <row r="32">
          <cell r="B32">
            <v>23.75833333333334</v>
          </cell>
          <cell r="C32">
            <v>29.1</v>
          </cell>
          <cell r="D32">
            <v>20.6</v>
          </cell>
          <cell r="E32">
            <v>82.875</v>
          </cell>
          <cell r="F32">
            <v>93</v>
          </cell>
          <cell r="G32">
            <v>60</v>
          </cell>
          <cell r="H32">
            <v>15.48</v>
          </cell>
          <cell r="I32" t="str">
            <v>SO</v>
          </cell>
          <cell r="J32">
            <v>33.480000000000004</v>
          </cell>
          <cell r="K32">
            <v>0</v>
          </cell>
        </row>
        <row r="33">
          <cell r="B33">
            <v>22.054166666666671</v>
          </cell>
          <cell r="C33">
            <v>27.8</v>
          </cell>
          <cell r="D33">
            <v>20.100000000000001</v>
          </cell>
          <cell r="E33">
            <v>92.625</v>
          </cell>
          <cell r="F33">
            <v>99</v>
          </cell>
          <cell r="G33">
            <v>63</v>
          </cell>
          <cell r="H33">
            <v>10.08</v>
          </cell>
          <cell r="I33" t="str">
            <v>SO</v>
          </cell>
          <cell r="J33">
            <v>46.440000000000005</v>
          </cell>
          <cell r="K33">
            <v>0</v>
          </cell>
        </row>
        <row r="34">
          <cell r="B34">
            <v>22.395833333333329</v>
          </cell>
          <cell r="C34">
            <v>30.7</v>
          </cell>
          <cell r="D34">
            <v>17.899999999999999</v>
          </cell>
          <cell r="E34">
            <v>88.375</v>
          </cell>
          <cell r="F34">
            <v>100</v>
          </cell>
          <cell r="G34">
            <v>52</v>
          </cell>
          <cell r="H34">
            <v>12.96</v>
          </cell>
          <cell r="I34" t="str">
            <v>SO</v>
          </cell>
          <cell r="J34">
            <v>33.119999999999997</v>
          </cell>
          <cell r="K34">
            <v>1</v>
          </cell>
        </row>
        <row r="35">
          <cell r="B35">
            <v>23.066666666666666</v>
          </cell>
          <cell r="C35">
            <v>29.7</v>
          </cell>
          <cell r="D35">
            <v>19</v>
          </cell>
          <cell r="E35">
            <v>81.958333333333329</v>
          </cell>
          <cell r="F35">
            <v>98</v>
          </cell>
          <cell r="G35">
            <v>54</v>
          </cell>
          <cell r="H35">
            <v>15.48</v>
          </cell>
          <cell r="I35" t="str">
            <v>SO</v>
          </cell>
          <cell r="J35">
            <v>38.519999999999996</v>
          </cell>
          <cell r="K35">
            <v>1.4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22.805882352941179</v>
          </cell>
          <cell r="C5">
            <v>25.6</v>
          </cell>
          <cell r="D5">
            <v>20.6</v>
          </cell>
          <cell r="E5">
            <v>89.529411764705884</v>
          </cell>
          <cell r="F5">
            <v>97</v>
          </cell>
          <cell r="G5">
            <v>76</v>
          </cell>
          <cell r="H5">
            <v>12.24</v>
          </cell>
          <cell r="I5" t="str">
            <v>NE</v>
          </cell>
          <cell r="J5">
            <v>20.88</v>
          </cell>
          <cell r="K5">
            <v>1.4</v>
          </cell>
        </row>
        <row r="6">
          <cell r="B6">
            <v>23.829411764705881</v>
          </cell>
          <cell r="C6">
            <v>28</v>
          </cell>
          <cell r="D6">
            <v>20.7</v>
          </cell>
          <cell r="E6">
            <v>84.647058823529406</v>
          </cell>
          <cell r="F6">
            <v>97</v>
          </cell>
          <cell r="G6">
            <v>66</v>
          </cell>
          <cell r="H6">
            <v>13.68</v>
          </cell>
          <cell r="I6" t="str">
            <v>N</v>
          </cell>
          <cell r="J6">
            <v>27.36</v>
          </cell>
          <cell r="K6">
            <v>0.2</v>
          </cell>
        </row>
        <row r="7">
          <cell r="B7">
            <v>23.8</v>
          </cell>
          <cell r="C7">
            <v>28.4</v>
          </cell>
          <cell r="D7">
            <v>21.2</v>
          </cell>
          <cell r="E7">
            <v>87</v>
          </cell>
          <cell r="F7">
            <v>97</v>
          </cell>
          <cell r="G7">
            <v>67</v>
          </cell>
          <cell r="H7">
            <v>25.92</v>
          </cell>
          <cell r="I7" t="str">
            <v>NE</v>
          </cell>
          <cell r="J7">
            <v>42.84</v>
          </cell>
          <cell r="K7">
            <v>14</v>
          </cell>
        </row>
        <row r="8">
          <cell r="B8">
            <v>25.840000000000007</v>
          </cell>
          <cell r="C8">
            <v>29.6</v>
          </cell>
          <cell r="D8">
            <v>21</v>
          </cell>
          <cell r="E8">
            <v>78.733333333333334</v>
          </cell>
          <cell r="F8">
            <v>97</v>
          </cell>
          <cell r="G8">
            <v>64</v>
          </cell>
          <cell r="H8">
            <v>16.920000000000002</v>
          </cell>
          <cell r="I8" t="str">
            <v>NE</v>
          </cell>
          <cell r="J8">
            <v>28.44</v>
          </cell>
          <cell r="K8">
            <v>0.2</v>
          </cell>
        </row>
        <row r="9">
          <cell r="B9">
            <v>27.664705882352937</v>
          </cell>
          <cell r="C9">
            <v>32.700000000000003</v>
          </cell>
          <cell r="D9">
            <v>20</v>
          </cell>
          <cell r="E9">
            <v>71.882352941176464</v>
          </cell>
          <cell r="F9">
            <v>95</v>
          </cell>
          <cell r="G9">
            <v>54</v>
          </cell>
          <cell r="H9">
            <v>25.2</v>
          </cell>
          <cell r="I9" t="str">
            <v>NE</v>
          </cell>
          <cell r="J9">
            <v>35.64</v>
          </cell>
          <cell r="K9">
            <v>0</v>
          </cell>
        </row>
        <row r="10">
          <cell r="B10">
            <v>25.799999999999997</v>
          </cell>
          <cell r="C10">
            <v>31.1</v>
          </cell>
          <cell r="D10">
            <v>21.6</v>
          </cell>
          <cell r="E10">
            <v>79.222222222222229</v>
          </cell>
          <cell r="F10">
            <v>97</v>
          </cell>
          <cell r="G10">
            <v>58</v>
          </cell>
          <cell r="H10">
            <v>14.04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26.676470588235293</v>
          </cell>
          <cell r="C11">
            <v>32.1</v>
          </cell>
          <cell r="D11">
            <v>19.5</v>
          </cell>
          <cell r="E11">
            <v>73.058823529411768</v>
          </cell>
          <cell r="F11">
            <v>98</v>
          </cell>
          <cell r="G11">
            <v>51</v>
          </cell>
          <cell r="H11">
            <v>7.9200000000000008</v>
          </cell>
          <cell r="I11" t="str">
            <v>NE</v>
          </cell>
          <cell r="J11">
            <v>19.079999999999998</v>
          </cell>
          <cell r="K11">
            <v>0</v>
          </cell>
        </row>
        <row r="12">
          <cell r="B12">
            <v>26.276470588235298</v>
          </cell>
          <cell r="C12">
            <v>30.8</v>
          </cell>
          <cell r="D12">
            <v>21.4</v>
          </cell>
          <cell r="E12">
            <v>74.529411764705884</v>
          </cell>
          <cell r="F12">
            <v>94</v>
          </cell>
          <cell r="G12">
            <v>59</v>
          </cell>
          <cell r="H12">
            <v>20.88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25.686666666666667</v>
          </cell>
          <cell r="C13">
            <v>29.3</v>
          </cell>
          <cell r="D13">
            <v>20.9</v>
          </cell>
          <cell r="E13">
            <v>72.266666666666666</v>
          </cell>
          <cell r="F13">
            <v>98</v>
          </cell>
          <cell r="G13">
            <v>59</v>
          </cell>
          <cell r="H13">
            <v>25.56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26.768750000000004</v>
          </cell>
          <cell r="C14">
            <v>32.5</v>
          </cell>
          <cell r="D14">
            <v>20.3</v>
          </cell>
          <cell r="E14">
            <v>71.0625</v>
          </cell>
          <cell r="F14">
            <v>91</v>
          </cell>
          <cell r="G14">
            <v>50</v>
          </cell>
          <cell r="H14">
            <v>22.68</v>
          </cell>
          <cell r="I14" t="str">
            <v>L</v>
          </cell>
          <cell r="J14">
            <v>40.680000000000007</v>
          </cell>
          <cell r="K14">
            <v>0</v>
          </cell>
        </row>
        <row r="15">
          <cell r="B15">
            <v>22.916666666666668</v>
          </cell>
          <cell r="C15">
            <v>25.9</v>
          </cell>
          <cell r="D15">
            <v>20.9</v>
          </cell>
          <cell r="E15">
            <v>89.333333333333329</v>
          </cell>
          <cell r="F15">
            <v>98</v>
          </cell>
          <cell r="G15">
            <v>76</v>
          </cell>
          <cell r="H15">
            <v>19.8</v>
          </cell>
          <cell r="I15" t="str">
            <v>NE</v>
          </cell>
          <cell r="J15">
            <v>27.36</v>
          </cell>
          <cell r="K15">
            <v>5.2</v>
          </cell>
        </row>
        <row r="16">
          <cell r="B16">
            <v>20.399999999999999</v>
          </cell>
          <cell r="C16">
            <v>23.5</v>
          </cell>
          <cell r="D16">
            <v>17.8</v>
          </cell>
          <cell r="E16">
            <v>93.15384615384616</v>
          </cell>
          <cell r="F16">
            <v>98</v>
          </cell>
          <cell r="G16">
            <v>82</v>
          </cell>
          <cell r="H16">
            <v>12.6</v>
          </cell>
          <cell r="I16" t="str">
            <v>SO</v>
          </cell>
          <cell r="J16">
            <v>25.92</v>
          </cell>
          <cell r="K16">
            <v>1.4</v>
          </cell>
        </row>
        <row r="17">
          <cell r="B17">
            <v>16.893749999999997</v>
          </cell>
          <cell r="C17">
            <v>19.5</v>
          </cell>
          <cell r="D17">
            <v>14.8</v>
          </cell>
          <cell r="E17">
            <v>85.8125</v>
          </cell>
          <cell r="F17">
            <v>96</v>
          </cell>
          <cell r="G17">
            <v>68</v>
          </cell>
          <cell r="H17">
            <v>16.2</v>
          </cell>
          <cell r="I17" t="str">
            <v>SO</v>
          </cell>
          <cell r="J17">
            <v>28.44</v>
          </cell>
          <cell r="K17">
            <v>0.2</v>
          </cell>
        </row>
        <row r="18">
          <cell r="B18">
            <v>15.318750000000001</v>
          </cell>
          <cell r="C18">
            <v>18.7</v>
          </cell>
          <cell r="D18">
            <v>10.5</v>
          </cell>
          <cell r="E18">
            <v>82.3125</v>
          </cell>
          <cell r="F18">
            <v>97</v>
          </cell>
          <cell r="G18">
            <v>65</v>
          </cell>
          <cell r="H18">
            <v>22.32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19.473333333333333</v>
          </cell>
          <cell r="C19">
            <v>24.3</v>
          </cell>
          <cell r="D19">
            <v>13.8</v>
          </cell>
          <cell r="E19">
            <v>74.13333333333334</v>
          </cell>
          <cell r="F19">
            <v>95</v>
          </cell>
          <cell r="G19">
            <v>55</v>
          </cell>
          <cell r="H19">
            <v>14.76</v>
          </cell>
          <cell r="I19" t="str">
            <v>SE</v>
          </cell>
          <cell r="J19">
            <v>27.720000000000002</v>
          </cell>
          <cell r="K19">
            <v>0.2</v>
          </cell>
        </row>
        <row r="20">
          <cell r="B20">
            <v>21.828571428571429</v>
          </cell>
          <cell r="C20">
            <v>25.7</v>
          </cell>
          <cell r="D20">
            <v>16.5</v>
          </cell>
          <cell r="E20">
            <v>68.142857142857139</v>
          </cell>
          <cell r="F20">
            <v>86</v>
          </cell>
          <cell r="G20">
            <v>53</v>
          </cell>
          <cell r="H20">
            <v>18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21.920000000000005</v>
          </cell>
          <cell r="C21">
            <v>26.6</v>
          </cell>
          <cell r="D21">
            <v>15.9</v>
          </cell>
          <cell r="F21">
            <v>92</v>
          </cell>
          <cell r="G21">
            <v>56</v>
          </cell>
          <cell r="H21">
            <v>21.6</v>
          </cell>
          <cell r="I21" t="str">
            <v>L</v>
          </cell>
          <cell r="J21">
            <v>42.480000000000004</v>
          </cell>
          <cell r="K21">
            <v>0</v>
          </cell>
        </row>
        <row r="22">
          <cell r="B22">
            <v>22.720000000000006</v>
          </cell>
          <cell r="C22">
            <v>27</v>
          </cell>
          <cell r="D22">
            <v>15.6</v>
          </cell>
          <cell r="E22">
            <v>71.733333333333334</v>
          </cell>
          <cell r="F22">
            <v>91</v>
          </cell>
          <cell r="G22">
            <v>57</v>
          </cell>
          <cell r="H22">
            <v>23.040000000000003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22.693750000000001</v>
          </cell>
          <cell r="C23">
            <v>27.7</v>
          </cell>
          <cell r="D23">
            <v>15.1</v>
          </cell>
          <cell r="E23">
            <v>73.4375</v>
          </cell>
          <cell r="F23">
            <v>96</v>
          </cell>
          <cell r="G23">
            <v>52</v>
          </cell>
          <cell r="H23">
            <v>19.8</v>
          </cell>
          <cell r="J23">
            <v>32.4</v>
          </cell>
          <cell r="K23">
            <v>0</v>
          </cell>
        </row>
        <row r="24">
          <cell r="B24">
            <v>24.319999999999997</v>
          </cell>
          <cell r="C24">
            <v>29.1</v>
          </cell>
          <cell r="D24">
            <v>17.399999999999999</v>
          </cell>
          <cell r="E24">
            <v>65.8</v>
          </cell>
          <cell r="F24">
            <v>94</v>
          </cell>
          <cell r="G24">
            <v>46</v>
          </cell>
          <cell r="H24">
            <v>21.96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24.653333333333332</v>
          </cell>
          <cell r="C25">
            <v>30.3</v>
          </cell>
          <cell r="D25">
            <v>15.1</v>
          </cell>
          <cell r="E25">
            <v>62.93333333333333</v>
          </cell>
          <cell r="F25">
            <v>97</v>
          </cell>
          <cell r="G25">
            <v>41</v>
          </cell>
          <cell r="H25">
            <v>27</v>
          </cell>
          <cell r="I25" t="str">
            <v>N</v>
          </cell>
          <cell r="J25">
            <v>46.080000000000005</v>
          </cell>
          <cell r="K25">
            <v>0</v>
          </cell>
        </row>
        <row r="26">
          <cell r="B26">
            <v>22.525000000000006</v>
          </cell>
          <cell r="C26">
            <v>25.9</v>
          </cell>
          <cell r="D26">
            <v>19.2</v>
          </cell>
          <cell r="E26">
            <v>79.8125</v>
          </cell>
          <cell r="F26">
            <v>93</v>
          </cell>
          <cell r="G26">
            <v>69</v>
          </cell>
          <cell r="H26">
            <v>12.6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18.688888888888886</v>
          </cell>
          <cell r="C27">
            <v>20.5</v>
          </cell>
          <cell r="D27">
            <v>18</v>
          </cell>
          <cell r="E27">
            <v>95.333333333333329</v>
          </cell>
          <cell r="F27">
            <v>98</v>
          </cell>
          <cell r="G27">
            <v>89</v>
          </cell>
          <cell r="H27">
            <v>13.32</v>
          </cell>
          <cell r="I27" t="str">
            <v>SO</v>
          </cell>
          <cell r="J27">
            <v>19.8</v>
          </cell>
          <cell r="K27">
            <v>20.6</v>
          </cell>
        </row>
        <row r="28">
          <cell r="B28">
            <v>15.430769230769233</v>
          </cell>
          <cell r="C28">
            <v>19.3</v>
          </cell>
          <cell r="D28">
            <v>13.2</v>
          </cell>
          <cell r="E28">
            <v>76.692307692307693</v>
          </cell>
          <cell r="F28">
            <v>91</v>
          </cell>
          <cell r="G28">
            <v>57</v>
          </cell>
          <cell r="H28">
            <v>21.96</v>
          </cell>
          <cell r="I28" t="str">
            <v>O</v>
          </cell>
          <cell r="J28">
            <v>45.36</v>
          </cell>
          <cell r="K28">
            <v>0</v>
          </cell>
        </row>
        <row r="29">
          <cell r="B29">
            <v>17.362500000000004</v>
          </cell>
          <cell r="C29">
            <v>21.9</v>
          </cell>
          <cell r="D29">
            <v>13.5</v>
          </cell>
          <cell r="E29">
            <v>75.25</v>
          </cell>
          <cell r="F29">
            <v>96</v>
          </cell>
          <cell r="G29">
            <v>55</v>
          </cell>
          <cell r="H29">
            <v>9</v>
          </cell>
          <cell r="I29" t="str">
            <v>L</v>
          </cell>
          <cell r="J29">
            <v>20.88</v>
          </cell>
          <cell r="K29">
            <v>0</v>
          </cell>
        </row>
        <row r="30">
          <cell r="B30">
            <v>19.4375</v>
          </cell>
          <cell r="C30">
            <v>25.5</v>
          </cell>
          <cell r="D30">
            <v>10.7</v>
          </cell>
          <cell r="E30">
            <v>69.5</v>
          </cell>
          <cell r="F30">
            <v>96</v>
          </cell>
          <cell r="G30">
            <v>48</v>
          </cell>
          <cell r="H30">
            <v>30.6</v>
          </cell>
          <cell r="I30" t="str">
            <v>NE</v>
          </cell>
          <cell r="J30">
            <v>44.64</v>
          </cell>
          <cell r="K30">
            <v>0</v>
          </cell>
        </row>
        <row r="31">
          <cell r="B31">
            <v>24.037499999999998</v>
          </cell>
          <cell r="C31">
            <v>30</v>
          </cell>
          <cell r="D31">
            <v>16.7</v>
          </cell>
          <cell r="E31">
            <v>63.875</v>
          </cell>
          <cell r="F31">
            <v>79</v>
          </cell>
          <cell r="G31">
            <v>51</v>
          </cell>
          <cell r="H31">
            <v>28.08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23.337499999999999</v>
          </cell>
          <cell r="C32">
            <v>26.7</v>
          </cell>
          <cell r="D32">
            <v>20.5</v>
          </cell>
          <cell r="E32">
            <v>86.75</v>
          </cell>
          <cell r="F32">
            <v>96</v>
          </cell>
          <cell r="G32">
            <v>75</v>
          </cell>
          <cell r="H32">
            <v>20.16</v>
          </cell>
          <cell r="I32" t="str">
            <v>SO</v>
          </cell>
          <cell r="J32">
            <v>27.720000000000002</v>
          </cell>
          <cell r="K32">
            <v>0.2</v>
          </cell>
        </row>
        <row r="33">
          <cell r="B33">
            <v>23.620000000000005</v>
          </cell>
          <cell r="C33">
            <v>29.1</v>
          </cell>
          <cell r="D33">
            <v>20.5</v>
          </cell>
          <cell r="E33">
            <v>89.733333333333334</v>
          </cell>
          <cell r="F33">
            <v>98</v>
          </cell>
          <cell r="G33">
            <v>68</v>
          </cell>
          <cell r="H33">
            <v>12.24</v>
          </cell>
          <cell r="I33" t="str">
            <v>NE</v>
          </cell>
          <cell r="J33">
            <v>21.96</v>
          </cell>
          <cell r="K33">
            <v>1.8</v>
          </cell>
        </row>
        <row r="34">
          <cell r="B34">
            <v>25.881250000000001</v>
          </cell>
          <cell r="C34">
            <v>31.3</v>
          </cell>
          <cell r="D34">
            <v>20.6</v>
          </cell>
          <cell r="E34">
            <v>81.9375</v>
          </cell>
          <cell r="F34">
            <v>98</v>
          </cell>
          <cell r="G34">
            <v>58</v>
          </cell>
          <cell r="H34">
            <v>21.240000000000002</v>
          </cell>
          <cell r="I34" t="str">
            <v>NE</v>
          </cell>
          <cell r="J34">
            <v>37.440000000000005</v>
          </cell>
          <cell r="K34">
            <v>2.8000000000000003</v>
          </cell>
        </row>
        <row r="35">
          <cell r="B35">
            <v>24.988235294117651</v>
          </cell>
          <cell r="C35">
            <v>29.9</v>
          </cell>
          <cell r="D35">
            <v>19.7</v>
          </cell>
          <cell r="E35">
            <v>79.941176470588232</v>
          </cell>
          <cell r="F35">
            <v>97</v>
          </cell>
          <cell r="G35">
            <v>62</v>
          </cell>
          <cell r="H35">
            <v>15.840000000000002</v>
          </cell>
          <cell r="I35" t="str">
            <v>SO</v>
          </cell>
          <cell r="J35">
            <v>30.96</v>
          </cell>
          <cell r="K35">
            <v>0.8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21.958333333333332</v>
          </cell>
          <cell r="C5">
            <v>25</v>
          </cell>
          <cell r="D5">
            <v>20.6</v>
          </cell>
          <cell r="E5">
            <v>90.875</v>
          </cell>
          <cell r="F5">
            <v>98</v>
          </cell>
          <cell r="G5">
            <v>76</v>
          </cell>
          <cell r="H5">
            <v>14.4</v>
          </cell>
          <cell r="I5" t="str">
            <v>N</v>
          </cell>
          <cell r="J5">
            <v>36</v>
          </cell>
          <cell r="K5">
            <v>16.599999999999998</v>
          </cell>
        </row>
        <row r="6">
          <cell r="B6">
            <v>22.691666666666666</v>
          </cell>
          <cell r="C6">
            <v>28.5</v>
          </cell>
          <cell r="D6">
            <v>18.899999999999999</v>
          </cell>
          <cell r="E6">
            <v>86.375</v>
          </cell>
          <cell r="F6">
            <v>98</v>
          </cell>
          <cell r="G6">
            <v>66</v>
          </cell>
          <cell r="H6">
            <v>10.08</v>
          </cell>
          <cell r="I6" t="str">
            <v>NE</v>
          </cell>
          <cell r="J6">
            <v>19.079999999999998</v>
          </cell>
          <cell r="K6">
            <v>0</v>
          </cell>
        </row>
        <row r="7">
          <cell r="B7">
            <v>22.324999999999999</v>
          </cell>
          <cell r="C7">
            <v>25.2</v>
          </cell>
          <cell r="D7">
            <v>20.3</v>
          </cell>
          <cell r="E7">
            <v>91.75</v>
          </cell>
          <cell r="F7">
            <v>97</v>
          </cell>
          <cell r="G7">
            <v>81</v>
          </cell>
          <cell r="H7">
            <v>18.720000000000002</v>
          </cell>
          <cell r="I7" t="str">
            <v>L</v>
          </cell>
          <cell r="J7">
            <v>29.880000000000003</v>
          </cell>
          <cell r="K7">
            <v>6.6000000000000005</v>
          </cell>
        </row>
        <row r="8">
          <cell r="B8">
            <v>23.870833333333326</v>
          </cell>
          <cell r="C8">
            <v>31.1</v>
          </cell>
          <cell r="D8">
            <v>19.7</v>
          </cell>
          <cell r="E8">
            <v>83.916666666666671</v>
          </cell>
          <cell r="F8">
            <v>97</v>
          </cell>
          <cell r="G8">
            <v>58</v>
          </cell>
          <cell r="H8">
            <v>11.520000000000001</v>
          </cell>
          <cell r="I8" t="str">
            <v>NE</v>
          </cell>
          <cell r="J8">
            <v>27</v>
          </cell>
          <cell r="K8">
            <v>1.4</v>
          </cell>
        </row>
        <row r="9">
          <cell r="B9">
            <v>25.420833333333331</v>
          </cell>
          <cell r="C9">
            <v>31.6</v>
          </cell>
          <cell r="D9">
            <v>19.8</v>
          </cell>
          <cell r="E9">
            <v>78.791666666666671</v>
          </cell>
          <cell r="F9">
            <v>97</v>
          </cell>
          <cell r="G9">
            <v>57</v>
          </cell>
          <cell r="H9">
            <v>11.16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25.170833333333331</v>
          </cell>
          <cell r="C10">
            <v>31.5</v>
          </cell>
          <cell r="D10">
            <v>21.3</v>
          </cell>
          <cell r="E10">
            <v>83.333333333333329</v>
          </cell>
          <cell r="F10">
            <v>97</v>
          </cell>
          <cell r="G10">
            <v>57</v>
          </cell>
          <cell r="H10">
            <v>10.44</v>
          </cell>
          <cell r="I10" t="str">
            <v>SE</v>
          </cell>
          <cell r="J10">
            <v>43.2</v>
          </cell>
          <cell r="K10">
            <v>2.2000000000000002</v>
          </cell>
        </row>
        <row r="11">
          <cell r="B11">
            <v>24.912499999999998</v>
          </cell>
          <cell r="C11">
            <v>33.200000000000003</v>
          </cell>
          <cell r="D11">
            <v>19.8</v>
          </cell>
          <cell r="E11">
            <v>78.708333333333329</v>
          </cell>
          <cell r="F11">
            <v>97</v>
          </cell>
          <cell r="G11">
            <v>47</v>
          </cell>
          <cell r="H11">
            <v>7.9200000000000008</v>
          </cell>
          <cell r="I11" t="str">
            <v>SO</v>
          </cell>
          <cell r="J11">
            <v>18.720000000000002</v>
          </cell>
          <cell r="K11">
            <v>0</v>
          </cell>
        </row>
        <row r="12">
          <cell r="B12">
            <v>25.370833333333334</v>
          </cell>
          <cell r="C12">
            <v>31.1</v>
          </cell>
          <cell r="D12">
            <v>20.9</v>
          </cell>
          <cell r="E12">
            <v>79.375</v>
          </cell>
          <cell r="F12">
            <v>96</v>
          </cell>
          <cell r="G12">
            <v>59</v>
          </cell>
          <cell r="H12">
            <v>11.879999999999999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25.241666666666664</v>
          </cell>
          <cell r="C13">
            <v>31.1</v>
          </cell>
          <cell r="D13">
            <v>20.5</v>
          </cell>
          <cell r="E13">
            <v>78.5</v>
          </cell>
          <cell r="F13">
            <v>93</v>
          </cell>
          <cell r="G13">
            <v>59</v>
          </cell>
          <cell r="H13">
            <v>11.520000000000001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25.995833333333337</v>
          </cell>
          <cell r="C14">
            <v>33.200000000000003</v>
          </cell>
          <cell r="D14">
            <v>20.9</v>
          </cell>
          <cell r="E14">
            <v>77.958333333333329</v>
          </cell>
          <cell r="F14">
            <v>97</v>
          </cell>
          <cell r="G14">
            <v>51</v>
          </cell>
          <cell r="H14">
            <v>16.920000000000002</v>
          </cell>
          <cell r="I14" t="str">
            <v>L</v>
          </cell>
          <cell r="J14">
            <v>33.840000000000003</v>
          </cell>
          <cell r="K14">
            <v>0</v>
          </cell>
        </row>
        <row r="15">
          <cell r="B15">
            <v>25.183333333333326</v>
          </cell>
          <cell r="C15">
            <v>32</v>
          </cell>
          <cell r="D15">
            <v>21.1</v>
          </cell>
          <cell r="E15">
            <v>79.208333333333329</v>
          </cell>
          <cell r="F15">
            <v>95</v>
          </cell>
          <cell r="G15">
            <v>48</v>
          </cell>
          <cell r="H15">
            <v>33.119999999999997</v>
          </cell>
          <cell r="I15" t="str">
            <v>NO</v>
          </cell>
          <cell r="J15">
            <v>56.88</v>
          </cell>
          <cell r="K15">
            <v>0</v>
          </cell>
        </row>
        <row r="16">
          <cell r="B16">
            <v>22.07083333333334</v>
          </cell>
          <cell r="C16">
            <v>26.6</v>
          </cell>
          <cell r="D16">
            <v>19.100000000000001</v>
          </cell>
          <cell r="E16">
            <v>84.708333333333329</v>
          </cell>
          <cell r="F16">
            <v>97</v>
          </cell>
          <cell r="G16">
            <v>68</v>
          </cell>
          <cell r="H16">
            <v>11.879999999999999</v>
          </cell>
          <cell r="I16" t="str">
            <v>S</v>
          </cell>
          <cell r="J16">
            <v>30.240000000000002</v>
          </cell>
          <cell r="K16">
            <v>0</v>
          </cell>
        </row>
        <row r="17">
          <cell r="B17">
            <v>18.183333333333334</v>
          </cell>
          <cell r="C17">
            <v>21.7</v>
          </cell>
          <cell r="D17">
            <v>16.3</v>
          </cell>
          <cell r="E17">
            <v>83.5</v>
          </cell>
          <cell r="F17">
            <v>93</v>
          </cell>
          <cell r="G17">
            <v>73</v>
          </cell>
          <cell r="H17">
            <v>11.520000000000001</v>
          </cell>
          <cell r="I17" t="str">
            <v>SO</v>
          </cell>
          <cell r="J17">
            <v>26.28</v>
          </cell>
          <cell r="K17">
            <v>0</v>
          </cell>
        </row>
        <row r="18">
          <cell r="B18">
            <v>16.462500000000002</v>
          </cell>
          <cell r="C18">
            <v>22.8</v>
          </cell>
          <cell r="D18">
            <v>10.4</v>
          </cell>
          <cell r="E18">
            <v>75.166666666666671</v>
          </cell>
          <cell r="F18">
            <v>96</v>
          </cell>
          <cell r="G18">
            <v>52</v>
          </cell>
          <cell r="H18">
            <v>12.96</v>
          </cell>
          <cell r="I18" t="str">
            <v>S</v>
          </cell>
          <cell r="J18">
            <v>30.96</v>
          </cell>
          <cell r="K18">
            <v>0</v>
          </cell>
        </row>
        <row r="19">
          <cell r="B19">
            <v>16.887500000000003</v>
          </cell>
          <cell r="C19">
            <v>23.9</v>
          </cell>
          <cell r="D19">
            <v>10.9</v>
          </cell>
          <cell r="E19">
            <v>77.416666666666671</v>
          </cell>
          <cell r="F19">
            <v>96</v>
          </cell>
          <cell r="G19">
            <v>53</v>
          </cell>
          <cell r="H19">
            <v>15.840000000000002</v>
          </cell>
          <cell r="I19" t="str">
            <v>S</v>
          </cell>
          <cell r="J19">
            <v>34.200000000000003</v>
          </cell>
          <cell r="K19">
            <v>0</v>
          </cell>
        </row>
        <row r="20">
          <cell r="B20">
            <v>19.708333333333336</v>
          </cell>
          <cell r="C20">
            <v>25.5</v>
          </cell>
          <cell r="D20">
            <v>15.7</v>
          </cell>
          <cell r="E20">
            <v>77.25</v>
          </cell>
          <cell r="F20">
            <v>93</v>
          </cell>
          <cell r="G20">
            <v>59</v>
          </cell>
          <cell r="H20">
            <v>12.24</v>
          </cell>
          <cell r="I20" t="str">
            <v>SE</v>
          </cell>
          <cell r="J20">
            <v>30.6</v>
          </cell>
          <cell r="K20">
            <v>0</v>
          </cell>
        </row>
        <row r="21">
          <cell r="B21">
            <v>20.883333333333333</v>
          </cell>
          <cell r="C21">
            <v>27.3</v>
          </cell>
          <cell r="D21">
            <v>16.8</v>
          </cell>
          <cell r="E21">
            <v>77.041666666666671</v>
          </cell>
          <cell r="F21">
            <v>91</v>
          </cell>
          <cell r="G21">
            <v>55</v>
          </cell>
          <cell r="H21">
            <v>14.4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21.690909090909091</v>
          </cell>
          <cell r="C22">
            <v>27.5</v>
          </cell>
          <cell r="D22">
            <v>16.5</v>
          </cell>
          <cell r="E22">
            <v>78.409090909090907</v>
          </cell>
          <cell r="F22">
            <v>95</v>
          </cell>
          <cell r="G22">
            <v>59</v>
          </cell>
          <cell r="H22">
            <v>12.96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22.136363636363637</v>
          </cell>
          <cell r="C23">
            <v>28.7</v>
          </cell>
          <cell r="D23">
            <v>16.5</v>
          </cell>
          <cell r="E23">
            <v>76.13636363636364</v>
          </cell>
          <cell r="F23">
            <v>94</v>
          </cell>
          <cell r="G23">
            <v>48</v>
          </cell>
          <cell r="H23">
            <v>11.879999999999999</v>
          </cell>
          <cell r="I23" t="str">
            <v>SE</v>
          </cell>
          <cell r="J23">
            <v>25.92</v>
          </cell>
          <cell r="K23">
            <v>0</v>
          </cell>
        </row>
        <row r="24">
          <cell r="B24">
            <v>23.795238095238098</v>
          </cell>
          <cell r="C24">
            <v>30</v>
          </cell>
          <cell r="D24">
            <v>17</v>
          </cell>
          <cell r="E24">
            <v>66.38095238095238</v>
          </cell>
          <cell r="F24">
            <v>92</v>
          </cell>
          <cell r="G24">
            <v>42</v>
          </cell>
          <cell r="H24">
            <v>10.8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23.514285714285712</v>
          </cell>
          <cell r="C25">
            <v>30.9</v>
          </cell>
          <cell r="D25">
            <v>15.4</v>
          </cell>
          <cell r="E25">
            <v>62.857142857142854</v>
          </cell>
          <cell r="F25">
            <v>92</v>
          </cell>
          <cell r="G25">
            <v>38</v>
          </cell>
          <cell r="H25">
            <v>17.28</v>
          </cell>
          <cell r="I25" t="str">
            <v>N</v>
          </cell>
          <cell r="J25">
            <v>30.6</v>
          </cell>
          <cell r="K25">
            <v>0</v>
          </cell>
        </row>
        <row r="26">
          <cell r="B26">
            <v>22.749999999999993</v>
          </cell>
          <cell r="C26">
            <v>29.6</v>
          </cell>
          <cell r="D26">
            <v>18.100000000000001</v>
          </cell>
          <cell r="E26">
            <v>77.849999999999994</v>
          </cell>
          <cell r="F26">
            <v>95</v>
          </cell>
          <cell r="G26">
            <v>57</v>
          </cell>
          <cell r="H26">
            <v>9</v>
          </cell>
          <cell r="I26" t="str">
            <v>S</v>
          </cell>
          <cell r="J26">
            <v>22.68</v>
          </cell>
          <cell r="K26">
            <v>1.2000000000000002</v>
          </cell>
        </row>
        <row r="27">
          <cell r="B27">
            <v>19.694117647058821</v>
          </cell>
          <cell r="C27">
            <v>23</v>
          </cell>
          <cell r="D27">
            <v>17.100000000000001</v>
          </cell>
          <cell r="E27">
            <v>92.647058823529406</v>
          </cell>
          <cell r="F27">
            <v>97</v>
          </cell>
          <cell r="G27">
            <v>87</v>
          </cell>
          <cell r="H27">
            <v>16.920000000000002</v>
          </cell>
          <cell r="I27" t="str">
            <v>O</v>
          </cell>
          <cell r="J27">
            <v>36.36</v>
          </cell>
          <cell r="K27">
            <v>5.4</v>
          </cell>
        </row>
        <row r="28">
          <cell r="B28">
            <v>17.030769230769231</v>
          </cell>
          <cell r="C28">
            <v>20.7</v>
          </cell>
          <cell r="D28">
            <v>13.6</v>
          </cell>
          <cell r="E28">
            <v>68</v>
          </cell>
          <cell r="F28">
            <v>91</v>
          </cell>
          <cell r="G28">
            <v>51</v>
          </cell>
          <cell r="H28">
            <v>21.6</v>
          </cell>
          <cell r="I28" t="str">
            <v>O</v>
          </cell>
          <cell r="J28">
            <v>41.4</v>
          </cell>
          <cell r="K28">
            <v>0</v>
          </cell>
        </row>
        <row r="29">
          <cell r="B29">
            <v>16.599999999999998</v>
          </cell>
          <cell r="C29">
            <v>23</v>
          </cell>
          <cell r="D29">
            <v>9.3000000000000007</v>
          </cell>
          <cell r="E29">
            <v>74.94736842105263</v>
          </cell>
          <cell r="F29">
            <v>98</v>
          </cell>
          <cell r="G29">
            <v>51</v>
          </cell>
          <cell r="H29">
            <v>9.7200000000000006</v>
          </cell>
          <cell r="I29" t="str">
            <v>SE</v>
          </cell>
          <cell r="J29">
            <v>21.6</v>
          </cell>
          <cell r="K29">
            <v>0</v>
          </cell>
        </row>
        <row r="30">
          <cell r="B30">
            <v>19.883333333333336</v>
          </cell>
          <cell r="C30">
            <v>27.2</v>
          </cell>
          <cell r="D30">
            <v>12</v>
          </cell>
          <cell r="E30">
            <v>68.055555555555557</v>
          </cell>
          <cell r="F30">
            <v>93</v>
          </cell>
          <cell r="G30">
            <v>45</v>
          </cell>
          <cell r="H30">
            <v>13.68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24.923529411764704</v>
          </cell>
          <cell r="C31">
            <v>31.4</v>
          </cell>
          <cell r="D31">
            <v>16.7</v>
          </cell>
          <cell r="E31">
            <v>66.352941176470594</v>
          </cell>
          <cell r="F31">
            <v>87</v>
          </cell>
          <cell r="G31">
            <v>52</v>
          </cell>
          <cell r="H31">
            <v>21.240000000000002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25.706249999999997</v>
          </cell>
          <cell r="C32">
            <v>32.200000000000003</v>
          </cell>
          <cell r="D32">
            <v>19.600000000000001</v>
          </cell>
          <cell r="E32">
            <v>78</v>
          </cell>
          <cell r="F32">
            <v>96</v>
          </cell>
          <cell r="G32">
            <v>55</v>
          </cell>
          <cell r="H32">
            <v>25.2</v>
          </cell>
          <cell r="I32" t="str">
            <v>NO</v>
          </cell>
          <cell r="J32">
            <v>41.4</v>
          </cell>
          <cell r="K32">
            <v>0.4</v>
          </cell>
        </row>
        <row r="33">
          <cell r="B33">
            <v>26.3</v>
          </cell>
          <cell r="C33">
            <v>31.4</v>
          </cell>
          <cell r="D33">
            <v>20.8</v>
          </cell>
          <cell r="E33">
            <v>77.625</v>
          </cell>
          <cell r="F33">
            <v>98</v>
          </cell>
          <cell r="G33">
            <v>57</v>
          </cell>
          <cell r="H33">
            <v>11.16</v>
          </cell>
          <cell r="I33" t="str">
            <v>N</v>
          </cell>
          <cell r="J33">
            <v>25.92</v>
          </cell>
          <cell r="K33">
            <v>0</v>
          </cell>
        </row>
        <row r="34">
          <cell r="B34">
            <v>27.568749999999994</v>
          </cell>
          <cell r="C34">
            <v>33.1</v>
          </cell>
          <cell r="D34">
            <v>19.5</v>
          </cell>
          <cell r="E34">
            <v>68.1875</v>
          </cell>
          <cell r="F34">
            <v>98</v>
          </cell>
          <cell r="G34">
            <v>45</v>
          </cell>
          <cell r="H34">
            <v>28.8</v>
          </cell>
          <cell r="I34" t="str">
            <v>NO</v>
          </cell>
          <cell r="J34">
            <v>48.24</v>
          </cell>
          <cell r="K34">
            <v>0</v>
          </cell>
        </row>
        <row r="35">
          <cell r="B35">
            <v>26.031250000000004</v>
          </cell>
          <cell r="C35">
            <v>31.1</v>
          </cell>
          <cell r="D35">
            <v>19.3</v>
          </cell>
          <cell r="E35">
            <v>71.375</v>
          </cell>
          <cell r="F35">
            <v>96</v>
          </cell>
          <cell r="G35">
            <v>53</v>
          </cell>
          <cell r="H35">
            <v>27.720000000000002</v>
          </cell>
          <cell r="I35" t="str">
            <v>NO</v>
          </cell>
          <cell r="J35">
            <v>42.84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27.866666666666671</v>
          </cell>
          <cell r="C34">
            <v>31.6</v>
          </cell>
          <cell r="D34">
            <v>24.8</v>
          </cell>
          <cell r="E34">
            <v>67.666666666666671</v>
          </cell>
          <cell r="F34">
            <v>80</v>
          </cell>
          <cell r="G34">
            <v>50</v>
          </cell>
          <cell r="H34">
            <v>17.28</v>
          </cell>
          <cell r="I34" t="str">
            <v>NE</v>
          </cell>
          <cell r="J34">
            <v>40.32</v>
          </cell>
          <cell r="K34">
            <v>1</v>
          </cell>
        </row>
        <row r="35">
          <cell r="B35">
            <v>24.008333333333336</v>
          </cell>
          <cell r="C35">
            <v>29.7</v>
          </cell>
          <cell r="D35">
            <v>19.899999999999999</v>
          </cell>
          <cell r="E35">
            <v>82.416666666666671</v>
          </cell>
          <cell r="F35">
            <v>99</v>
          </cell>
          <cell r="G35">
            <v>59</v>
          </cell>
          <cell r="H35">
            <v>19.8</v>
          </cell>
          <cell r="I35" t="str">
            <v>NE</v>
          </cell>
          <cell r="J35">
            <v>40.680000000000007</v>
          </cell>
          <cell r="K35">
            <v>3.8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22.020833333333339</v>
          </cell>
          <cell r="C5">
            <v>25.8</v>
          </cell>
          <cell r="D5">
            <v>20.6</v>
          </cell>
          <cell r="E5">
            <v>87.958333333333329</v>
          </cell>
          <cell r="F5">
            <v>96</v>
          </cell>
          <cell r="G5">
            <v>68</v>
          </cell>
          <cell r="H5">
            <v>15.840000000000002</v>
          </cell>
          <cell r="I5" t="str">
            <v>N</v>
          </cell>
          <cell r="J5">
            <v>27</v>
          </cell>
          <cell r="K5">
            <v>10.600000000000001</v>
          </cell>
        </row>
        <row r="6">
          <cell r="B6">
            <v>22.345833333333331</v>
          </cell>
          <cell r="C6">
            <v>28</v>
          </cell>
          <cell r="D6">
            <v>18.8</v>
          </cell>
          <cell r="E6">
            <v>84.25</v>
          </cell>
          <cell r="F6">
            <v>97</v>
          </cell>
          <cell r="G6">
            <v>61</v>
          </cell>
          <cell r="H6">
            <v>9.3600000000000012</v>
          </cell>
          <cell r="I6" t="str">
            <v>N</v>
          </cell>
          <cell r="J6">
            <v>17.64</v>
          </cell>
          <cell r="K6">
            <v>0</v>
          </cell>
        </row>
        <row r="7">
          <cell r="B7">
            <v>23.462500000000002</v>
          </cell>
          <cell r="C7">
            <v>28.3</v>
          </cell>
          <cell r="D7">
            <v>21.2</v>
          </cell>
          <cell r="E7">
            <v>84.791666666666671</v>
          </cell>
          <cell r="F7">
            <v>96</v>
          </cell>
          <cell r="G7">
            <v>67</v>
          </cell>
          <cell r="H7">
            <v>18</v>
          </cell>
          <cell r="I7" t="str">
            <v>NE</v>
          </cell>
          <cell r="J7">
            <v>30.240000000000002</v>
          </cell>
          <cell r="K7">
            <v>6</v>
          </cell>
        </row>
        <row r="8">
          <cell r="B8">
            <v>23.966666666666669</v>
          </cell>
          <cell r="C8">
            <v>30.2</v>
          </cell>
          <cell r="D8">
            <v>19.8</v>
          </cell>
          <cell r="E8">
            <v>77.833333333333329</v>
          </cell>
          <cell r="F8">
            <v>94</v>
          </cell>
          <cell r="G8">
            <v>49</v>
          </cell>
          <cell r="H8">
            <v>15.48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25.608333333333334</v>
          </cell>
          <cell r="C9">
            <v>32.200000000000003</v>
          </cell>
          <cell r="D9">
            <v>20.9</v>
          </cell>
          <cell r="E9">
            <v>74.708333333333329</v>
          </cell>
          <cell r="F9">
            <v>91</v>
          </cell>
          <cell r="G9">
            <v>49</v>
          </cell>
          <cell r="H9">
            <v>12.24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26.929166666666671</v>
          </cell>
          <cell r="C10">
            <v>33.200000000000003</v>
          </cell>
          <cell r="D10">
            <v>22.8</v>
          </cell>
          <cell r="E10">
            <v>70.958333333333329</v>
          </cell>
          <cell r="F10">
            <v>90</v>
          </cell>
          <cell r="G10">
            <v>44</v>
          </cell>
          <cell r="H10">
            <v>12.6</v>
          </cell>
          <cell r="I10" t="str">
            <v>N</v>
          </cell>
          <cell r="J10">
            <v>30.6</v>
          </cell>
          <cell r="K10">
            <v>0</v>
          </cell>
        </row>
        <row r="11">
          <cell r="B11">
            <v>26.383333333333329</v>
          </cell>
          <cell r="C11">
            <v>32.9</v>
          </cell>
          <cell r="D11">
            <v>22.7</v>
          </cell>
          <cell r="E11">
            <v>72.083333333333329</v>
          </cell>
          <cell r="F11">
            <v>87</v>
          </cell>
          <cell r="G11">
            <v>41</v>
          </cell>
          <cell r="H11">
            <v>10.8</v>
          </cell>
          <cell r="I11" t="str">
            <v>S</v>
          </cell>
          <cell r="J11">
            <v>26.28</v>
          </cell>
          <cell r="K11">
            <v>0</v>
          </cell>
        </row>
        <row r="12">
          <cell r="B12">
            <v>25.725000000000005</v>
          </cell>
          <cell r="C12">
            <v>30.8</v>
          </cell>
          <cell r="D12">
            <v>21.5</v>
          </cell>
          <cell r="E12">
            <v>72.458333333333329</v>
          </cell>
          <cell r="F12">
            <v>90</v>
          </cell>
          <cell r="G12">
            <v>53</v>
          </cell>
          <cell r="H12">
            <v>14.04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24.983333333333331</v>
          </cell>
          <cell r="C13">
            <v>30.7</v>
          </cell>
          <cell r="D13">
            <v>20.399999999999999</v>
          </cell>
          <cell r="E13">
            <v>71.541666666666671</v>
          </cell>
          <cell r="F13">
            <v>86</v>
          </cell>
          <cell r="G13">
            <v>51</v>
          </cell>
          <cell r="H13">
            <v>14.76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25.379166666666666</v>
          </cell>
          <cell r="C14">
            <v>33.200000000000003</v>
          </cell>
          <cell r="D14">
            <v>20.8</v>
          </cell>
          <cell r="E14">
            <v>75.541666666666671</v>
          </cell>
          <cell r="F14">
            <v>91</v>
          </cell>
          <cell r="G14">
            <v>46</v>
          </cell>
          <cell r="H14">
            <v>15.120000000000001</v>
          </cell>
          <cell r="I14" t="str">
            <v>NE</v>
          </cell>
          <cell r="J14">
            <v>35.28</v>
          </cell>
          <cell r="K14">
            <v>2</v>
          </cell>
        </row>
        <row r="15">
          <cell r="B15">
            <v>25.104166666666668</v>
          </cell>
          <cell r="C15">
            <v>32.299999999999997</v>
          </cell>
          <cell r="D15">
            <v>21.3</v>
          </cell>
          <cell r="E15">
            <v>75.75</v>
          </cell>
          <cell r="F15">
            <v>92</v>
          </cell>
          <cell r="G15">
            <v>46</v>
          </cell>
          <cell r="H15">
            <v>21.96</v>
          </cell>
          <cell r="I15" t="str">
            <v>NE</v>
          </cell>
          <cell r="J15">
            <v>43.92</v>
          </cell>
          <cell r="K15">
            <v>0</v>
          </cell>
        </row>
        <row r="16">
          <cell r="B16">
            <v>22.804166666666671</v>
          </cell>
          <cell r="C16">
            <v>27.2</v>
          </cell>
          <cell r="D16">
            <v>19.8</v>
          </cell>
          <cell r="E16">
            <v>81.666666666666671</v>
          </cell>
          <cell r="F16">
            <v>97</v>
          </cell>
          <cell r="G16">
            <v>61</v>
          </cell>
          <cell r="H16">
            <v>12.24</v>
          </cell>
          <cell r="I16" t="str">
            <v>S</v>
          </cell>
          <cell r="J16">
            <v>28.44</v>
          </cell>
          <cell r="K16">
            <v>0</v>
          </cell>
        </row>
        <row r="17">
          <cell r="B17">
            <v>19.383333333333333</v>
          </cell>
          <cell r="C17">
            <v>23.8</v>
          </cell>
          <cell r="D17">
            <v>17.399999999999999</v>
          </cell>
          <cell r="E17">
            <v>85.5</v>
          </cell>
          <cell r="F17">
            <v>95</v>
          </cell>
          <cell r="G17">
            <v>75</v>
          </cell>
          <cell r="H17">
            <v>14.04</v>
          </cell>
          <cell r="I17" t="str">
            <v>SO</v>
          </cell>
          <cell r="J17">
            <v>26.28</v>
          </cell>
          <cell r="K17">
            <v>1</v>
          </cell>
        </row>
        <row r="18">
          <cell r="B18">
            <v>16.404166666666665</v>
          </cell>
          <cell r="C18">
            <v>20.5</v>
          </cell>
          <cell r="D18">
            <v>11.9</v>
          </cell>
          <cell r="E18">
            <v>75.25</v>
          </cell>
          <cell r="F18">
            <v>90</v>
          </cell>
          <cell r="G18">
            <v>56</v>
          </cell>
          <cell r="H18">
            <v>15.48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17.074999999999999</v>
          </cell>
          <cell r="C19">
            <v>24.1</v>
          </cell>
          <cell r="D19">
            <v>12.9</v>
          </cell>
          <cell r="E19">
            <v>77</v>
          </cell>
          <cell r="F19">
            <v>92</v>
          </cell>
          <cell r="G19">
            <v>54</v>
          </cell>
          <cell r="H19">
            <v>19.440000000000001</v>
          </cell>
          <cell r="I19" t="str">
            <v>S</v>
          </cell>
          <cell r="J19">
            <v>37.080000000000005</v>
          </cell>
          <cell r="K19">
            <v>0</v>
          </cell>
        </row>
        <row r="20">
          <cell r="B20">
            <v>20.525000000000002</v>
          </cell>
          <cell r="C20">
            <v>25.9</v>
          </cell>
          <cell r="D20">
            <v>16.8</v>
          </cell>
          <cell r="E20">
            <v>72.416666666666671</v>
          </cell>
          <cell r="F20">
            <v>88</v>
          </cell>
          <cell r="G20">
            <v>54</v>
          </cell>
          <cell r="H20">
            <v>18.36</v>
          </cell>
          <cell r="I20" t="str">
            <v>SE</v>
          </cell>
          <cell r="J20">
            <v>37.440000000000005</v>
          </cell>
          <cell r="K20">
            <v>0</v>
          </cell>
        </row>
        <row r="21">
          <cell r="B21">
            <v>21.120833333333334</v>
          </cell>
          <cell r="C21">
            <v>26.3</v>
          </cell>
          <cell r="D21">
            <v>17</v>
          </cell>
          <cell r="E21">
            <v>74.25</v>
          </cell>
          <cell r="F21">
            <v>90</v>
          </cell>
          <cell r="G21">
            <v>58</v>
          </cell>
          <cell r="H21">
            <v>15.120000000000001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21.608333333333331</v>
          </cell>
          <cell r="C22">
            <v>28.4</v>
          </cell>
          <cell r="D22">
            <v>16.600000000000001</v>
          </cell>
          <cell r="E22">
            <v>74.833333333333329</v>
          </cell>
          <cell r="F22">
            <v>93</v>
          </cell>
          <cell r="G22">
            <v>46</v>
          </cell>
          <cell r="H22">
            <v>13.32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22.120833333333334</v>
          </cell>
          <cell r="C23">
            <v>29.1</v>
          </cell>
          <cell r="D23">
            <v>16.8</v>
          </cell>
          <cell r="E23">
            <v>70.041666666666671</v>
          </cell>
          <cell r="F23">
            <v>94</v>
          </cell>
          <cell r="G23">
            <v>38</v>
          </cell>
          <cell r="H23">
            <v>11.879999999999999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23.041666666666668</v>
          </cell>
          <cell r="C24">
            <v>30.1</v>
          </cell>
          <cell r="D24">
            <v>16.8</v>
          </cell>
          <cell r="E24">
            <v>64.166666666666671</v>
          </cell>
          <cell r="F24">
            <v>92</v>
          </cell>
          <cell r="G24">
            <v>35</v>
          </cell>
          <cell r="H24">
            <v>12.24</v>
          </cell>
          <cell r="I24" t="str">
            <v>NE</v>
          </cell>
          <cell r="J24">
            <v>22.32</v>
          </cell>
          <cell r="K24">
            <v>0</v>
          </cell>
        </row>
        <row r="25">
          <cell r="B25">
            <v>22.979166666666668</v>
          </cell>
          <cell r="C25">
            <v>30.6</v>
          </cell>
          <cell r="D25">
            <v>16.899999999999999</v>
          </cell>
          <cell r="E25">
            <v>59.375</v>
          </cell>
          <cell r="F25">
            <v>82</v>
          </cell>
          <cell r="G25">
            <v>33</v>
          </cell>
          <cell r="H25">
            <v>14.76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23.112499999999997</v>
          </cell>
          <cell r="C26">
            <v>30.3</v>
          </cell>
          <cell r="D26">
            <v>17.7</v>
          </cell>
          <cell r="E26">
            <v>62.875</v>
          </cell>
          <cell r="F26">
            <v>79</v>
          </cell>
          <cell r="G26">
            <v>39</v>
          </cell>
          <cell r="H26">
            <v>14.4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20.487500000000001</v>
          </cell>
          <cell r="C27">
            <v>25.4</v>
          </cell>
          <cell r="D27">
            <v>18.8</v>
          </cell>
          <cell r="E27">
            <v>89.291666666666671</v>
          </cell>
          <cell r="F27">
            <v>95</v>
          </cell>
          <cell r="G27">
            <v>66</v>
          </cell>
          <cell r="H27">
            <v>13.68</v>
          </cell>
          <cell r="I27" t="str">
            <v>S</v>
          </cell>
          <cell r="J27">
            <v>30.6</v>
          </cell>
          <cell r="K27">
            <v>3.8</v>
          </cell>
        </row>
        <row r="28">
          <cell r="B28">
            <v>17.254166666666666</v>
          </cell>
          <cell r="C28">
            <v>20.7</v>
          </cell>
          <cell r="D28">
            <v>14.8</v>
          </cell>
          <cell r="E28">
            <v>75.875</v>
          </cell>
          <cell r="F28">
            <v>95</v>
          </cell>
          <cell r="G28">
            <v>40</v>
          </cell>
          <cell r="H28">
            <v>21.6</v>
          </cell>
          <cell r="I28" t="str">
            <v>O</v>
          </cell>
          <cell r="J28">
            <v>41.04</v>
          </cell>
          <cell r="K28">
            <v>1.4</v>
          </cell>
        </row>
        <row r="29">
          <cell r="B29">
            <v>15.791666666666663</v>
          </cell>
          <cell r="C29">
            <v>22.4</v>
          </cell>
          <cell r="D29">
            <v>11</v>
          </cell>
          <cell r="E29">
            <v>75.25</v>
          </cell>
          <cell r="F29">
            <v>94</v>
          </cell>
          <cell r="G29">
            <v>49</v>
          </cell>
          <cell r="H29">
            <v>10.44</v>
          </cell>
          <cell r="I29" t="str">
            <v>O</v>
          </cell>
          <cell r="J29">
            <v>27.36</v>
          </cell>
          <cell r="K29">
            <v>0</v>
          </cell>
        </row>
        <row r="30">
          <cell r="B30">
            <v>18.120833333333334</v>
          </cell>
          <cell r="C30">
            <v>26.7</v>
          </cell>
          <cell r="D30">
            <v>11.4</v>
          </cell>
          <cell r="E30">
            <v>69.208333333333329</v>
          </cell>
          <cell r="F30">
            <v>95</v>
          </cell>
          <cell r="G30">
            <v>36</v>
          </cell>
          <cell r="H30">
            <v>15.120000000000001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22.599999999999998</v>
          </cell>
          <cell r="C31">
            <v>31.6</v>
          </cell>
          <cell r="D31">
            <v>16</v>
          </cell>
          <cell r="E31">
            <v>61.625</v>
          </cell>
          <cell r="F31">
            <v>79</v>
          </cell>
          <cell r="G31">
            <v>41</v>
          </cell>
          <cell r="H31">
            <v>15.840000000000002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24.387500000000003</v>
          </cell>
          <cell r="C32">
            <v>30.2</v>
          </cell>
          <cell r="D32">
            <v>20.5</v>
          </cell>
          <cell r="E32">
            <v>75.666666666666671</v>
          </cell>
          <cell r="F32">
            <v>86</v>
          </cell>
          <cell r="G32">
            <v>56</v>
          </cell>
          <cell r="H32">
            <v>18.720000000000002</v>
          </cell>
          <cell r="I32" t="str">
            <v>N</v>
          </cell>
          <cell r="J32">
            <v>54</v>
          </cell>
          <cell r="K32">
            <v>3.2</v>
          </cell>
        </row>
        <row r="33">
          <cell r="B33">
            <v>24.516666666666662</v>
          </cell>
          <cell r="C33">
            <v>31.5</v>
          </cell>
          <cell r="D33">
            <v>20.6</v>
          </cell>
          <cell r="E33">
            <v>82.166666666666671</v>
          </cell>
          <cell r="F33">
            <v>98</v>
          </cell>
          <cell r="G33">
            <v>51</v>
          </cell>
          <cell r="H33">
            <v>11.879999999999999</v>
          </cell>
          <cell r="I33" t="str">
            <v>NE</v>
          </cell>
          <cell r="J33">
            <v>24.840000000000003</v>
          </cell>
          <cell r="K33">
            <v>0.2</v>
          </cell>
        </row>
        <row r="34">
          <cell r="B34">
            <v>26.091666666666669</v>
          </cell>
          <cell r="C34">
            <v>32.9</v>
          </cell>
          <cell r="D34">
            <v>21.6</v>
          </cell>
          <cell r="E34">
            <v>71.333333333333329</v>
          </cell>
          <cell r="F34">
            <v>91</v>
          </cell>
          <cell r="G34">
            <v>41</v>
          </cell>
          <cell r="H34">
            <v>20.16</v>
          </cell>
          <cell r="I34" t="str">
            <v>NO</v>
          </cell>
          <cell r="J34">
            <v>39.6</v>
          </cell>
          <cell r="K34">
            <v>0</v>
          </cell>
        </row>
        <row r="35">
          <cell r="B35">
            <v>25.320833333333336</v>
          </cell>
          <cell r="C35">
            <v>31.4</v>
          </cell>
          <cell r="D35">
            <v>19.8</v>
          </cell>
          <cell r="E35">
            <v>67.958333333333329</v>
          </cell>
          <cell r="F35">
            <v>88</v>
          </cell>
          <cell r="G35">
            <v>46</v>
          </cell>
          <cell r="H35">
            <v>28.08</v>
          </cell>
          <cell r="I35" t="str">
            <v>NO</v>
          </cell>
          <cell r="J35">
            <v>57.6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22.299999999999997</v>
          </cell>
          <cell r="C5">
            <v>25</v>
          </cell>
          <cell r="D5">
            <v>20.100000000000001</v>
          </cell>
          <cell r="E5">
            <v>84.125</v>
          </cell>
          <cell r="F5">
            <v>93</v>
          </cell>
          <cell r="G5">
            <v>74</v>
          </cell>
          <cell r="H5">
            <v>10.08</v>
          </cell>
          <cell r="I5" t="str">
            <v>NO</v>
          </cell>
          <cell r="J5">
            <v>28.08</v>
          </cell>
          <cell r="K5">
            <v>25.799999999999997</v>
          </cell>
        </row>
        <row r="6">
          <cell r="B6">
            <v>23.620833333333334</v>
          </cell>
          <cell r="C6">
            <v>28.5</v>
          </cell>
          <cell r="D6">
            <v>21.3</v>
          </cell>
          <cell r="E6">
            <v>81.583333333333329</v>
          </cell>
          <cell r="F6">
            <v>95</v>
          </cell>
          <cell r="G6">
            <v>70</v>
          </cell>
          <cell r="H6">
            <v>10.8</v>
          </cell>
          <cell r="I6" t="str">
            <v>N</v>
          </cell>
          <cell r="J6">
            <v>22.32</v>
          </cell>
          <cell r="K6">
            <v>0</v>
          </cell>
        </row>
        <row r="7">
          <cell r="B7">
            <v>23.108333333333331</v>
          </cell>
          <cell r="C7">
            <v>25.1</v>
          </cell>
          <cell r="D7">
            <v>21.9</v>
          </cell>
          <cell r="E7">
            <v>92.36363636363636</v>
          </cell>
          <cell r="F7">
            <v>100</v>
          </cell>
          <cell r="G7">
            <v>83</v>
          </cell>
          <cell r="H7">
            <v>16.2</v>
          </cell>
          <cell r="I7" t="str">
            <v>L</v>
          </cell>
          <cell r="J7">
            <v>33.119999999999997</v>
          </cell>
          <cell r="K7">
            <v>7.8</v>
          </cell>
        </row>
        <row r="8">
          <cell r="B8">
            <v>23.929166666666674</v>
          </cell>
          <cell r="C8">
            <v>29</v>
          </cell>
          <cell r="D8">
            <v>21.4</v>
          </cell>
          <cell r="E8">
            <v>85.357142857142861</v>
          </cell>
          <cell r="F8">
            <v>100</v>
          </cell>
          <cell r="G8">
            <v>68</v>
          </cell>
          <cell r="H8">
            <v>12.24</v>
          </cell>
          <cell r="I8" t="str">
            <v>NE</v>
          </cell>
          <cell r="J8">
            <v>29.52</v>
          </cell>
          <cell r="K8">
            <v>2.4000000000000004</v>
          </cell>
        </row>
        <row r="9">
          <cell r="B9">
            <v>25.737500000000001</v>
          </cell>
          <cell r="C9">
            <v>31.7</v>
          </cell>
          <cell r="D9">
            <v>20.7</v>
          </cell>
          <cell r="E9">
            <v>67.07692307692308</v>
          </cell>
          <cell r="F9">
            <v>100</v>
          </cell>
          <cell r="G9">
            <v>50</v>
          </cell>
          <cell r="H9">
            <v>10.08</v>
          </cell>
          <cell r="I9" t="str">
            <v>NE</v>
          </cell>
          <cell r="J9">
            <v>21.96</v>
          </cell>
          <cell r="K9">
            <v>0</v>
          </cell>
        </row>
        <row r="10">
          <cell r="B10">
            <v>23.683333333333326</v>
          </cell>
          <cell r="C10">
            <v>32.6</v>
          </cell>
          <cell r="D10">
            <v>19.8</v>
          </cell>
          <cell r="E10">
            <v>80.3</v>
          </cell>
          <cell r="F10">
            <v>100</v>
          </cell>
          <cell r="G10">
            <v>52</v>
          </cell>
          <cell r="H10">
            <v>26.64</v>
          </cell>
          <cell r="I10" t="str">
            <v>SE</v>
          </cell>
          <cell r="J10">
            <v>49.680000000000007</v>
          </cell>
          <cell r="K10">
            <v>18.799999999999997</v>
          </cell>
        </row>
        <row r="11">
          <cell r="B11">
            <v>24.899999999999995</v>
          </cell>
          <cell r="C11">
            <v>32.5</v>
          </cell>
          <cell r="D11">
            <v>19.8</v>
          </cell>
          <cell r="E11">
            <v>65</v>
          </cell>
          <cell r="F11">
            <v>90</v>
          </cell>
          <cell r="G11">
            <v>49</v>
          </cell>
          <cell r="H11">
            <v>6.12</v>
          </cell>
          <cell r="I11" t="str">
            <v>N</v>
          </cell>
          <cell r="J11">
            <v>13.68</v>
          </cell>
          <cell r="K11">
            <v>0</v>
          </cell>
        </row>
        <row r="12">
          <cell r="B12">
            <v>26.30416666666666</v>
          </cell>
          <cell r="C12">
            <v>32.9</v>
          </cell>
          <cell r="D12">
            <v>21.2</v>
          </cell>
          <cell r="E12">
            <v>70.785714285714292</v>
          </cell>
          <cell r="F12">
            <v>100</v>
          </cell>
          <cell r="G12">
            <v>51</v>
          </cell>
          <cell r="H12">
            <v>10.8</v>
          </cell>
          <cell r="I12" t="str">
            <v>SE</v>
          </cell>
          <cell r="J12">
            <v>22.32</v>
          </cell>
          <cell r="K12">
            <v>0</v>
          </cell>
        </row>
        <row r="13">
          <cell r="B13">
            <v>26.862500000000001</v>
          </cell>
          <cell r="C13">
            <v>31.8</v>
          </cell>
          <cell r="D13">
            <v>22.9</v>
          </cell>
          <cell r="E13">
            <v>78.125</v>
          </cell>
          <cell r="F13">
            <v>100</v>
          </cell>
          <cell r="G13">
            <v>55</v>
          </cell>
          <cell r="H13">
            <v>15.840000000000002</v>
          </cell>
          <cell r="I13" t="str">
            <v>NE</v>
          </cell>
          <cell r="J13">
            <v>31.319999999999997</v>
          </cell>
          <cell r="K13">
            <v>0</v>
          </cell>
        </row>
        <row r="14">
          <cell r="B14">
            <v>26.599999999999998</v>
          </cell>
          <cell r="C14">
            <v>31.7</v>
          </cell>
          <cell r="D14">
            <v>22.3</v>
          </cell>
          <cell r="E14">
            <v>77.8</v>
          </cell>
          <cell r="F14">
            <v>100</v>
          </cell>
          <cell r="G14">
            <v>55</v>
          </cell>
          <cell r="H14">
            <v>14.76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26.037500000000005</v>
          </cell>
          <cell r="C15">
            <v>30.5</v>
          </cell>
          <cell r="D15">
            <v>23.9</v>
          </cell>
          <cell r="E15">
            <v>81.666666666666671</v>
          </cell>
          <cell r="F15">
            <v>95</v>
          </cell>
          <cell r="G15">
            <v>58</v>
          </cell>
          <cell r="H15">
            <v>14.4</v>
          </cell>
          <cell r="I15" t="str">
            <v>N</v>
          </cell>
          <cell r="J15">
            <v>30.240000000000002</v>
          </cell>
          <cell r="K15">
            <v>0</v>
          </cell>
        </row>
        <row r="16">
          <cell r="B16">
            <v>20.912499999999998</v>
          </cell>
          <cell r="C16">
            <v>24.3</v>
          </cell>
          <cell r="D16">
            <v>17.7</v>
          </cell>
          <cell r="E16">
            <v>90.733333333333334</v>
          </cell>
          <cell r="F16">
            <v>100</v>
          </cell>
          <cell r="G16">
            <v>77</v>
          </cell>
          <cell r="H16">
            <v>12.24</v>
          </cell>
          <cell r="I16" t="str">
            <v>SO</v>
          </cell>
          <cell r="J16">
            <v>24.48</v>
          </cell>
          <cell r="K16">
            <v>0.4</v>
          </cell>
        </row>
        <row r="17">
          <cell r="B17">
            <v>16.95</v>
          </cell>
          <cell r="C17">
            <v>19.600000000000001</v>
          </cell>
          <cell r="D17">
            <v>15.1</v>
          </cell>
          <cell r="E17">
            <v>89.304347826086953</v>
          </cell>
          <cell r="F17">
            <v>100</v>
          </cell>
          <cell r="G17">
            <v>78</v>
          </cell>
          <cell r="H17">
            <v>8.2799999999999994</v>
          </cell>
          <cell r="I17" t="str">
            <v>SO</v>
          </cell>
          <cell r="J17">
            <v>24.12</v>
          </cell>
          <cell r="K17">
            <v>0</v>
          </cell>
        </row>
        <row r="18">
          <cell r="B18">
            <v>16.695833333333336</v>
          </cell>
          <cell r="C18">
            <v>23.2</v>
          </cell>
          <cell r="D18">
            <v>11.3</v>
          </cell>
          <cell r="E18">
            <v>75.94736842105263</v>
          </cell>
          <cell r="F18">
            <v>100</v>
          </cell>
          <cell r="G18">
            <v>46</v>
          </cell>
          <cell r="H18">
            <v>8.64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16.913043478260871</v>
          </cell>
          <cell r="C19">
            <v>20.6</v>
          </cell>
          <cell r="D19">
            <v>13.7</v>
          </cell>
          <cell r="E19">
            <v>78.260869565217391</v>
          </cell>
          <cell r="F19">
            <v>93</v>
          </cell>
          <cell r="G19">
            <v>62</v>
          </cell>
          <cell r="H19">
            <v>5.7600000000000007</v>
          </cell>
          <cell r="I19" t="str">
            <v>S</v>
          </cell>
          <cell r="J19">
            <v>13.32</v>
          </cell>
          <cell r="K19">
            <v>0</v>
          </cell>
        </row>
        <row r="20">
          <cell r="B20">
            <v>19.026086956521741</v>
          </cell>
          <cell r="C20">
            <v>26.5</v>
          </cell>
          <cell r="D20">
            <v>13.2</v>
          </cell>
          <cell r="E20">
            <v>69.15384615384616</v>
          </cell>
          <cell r="F20">
            <v>100</v>
          </cell>
          <cell r="G20">
            <v>52</v>
          </cell>
          <cell r="H20">
            <v>12.24</v>
          </cell>
          <cell r="I20" t="str">
            <v>L</v>
          </cell>
          <cell r="J20">
            <v>25.92</v>
          </cell>
          <cell r="K20">
            <v>0.2</v>
          </cell>
        </row>
        <row r="21">
          <cell r="B21">
            <v>21.639130434782604</v>
          </cell>
          <cell r="C21">
            <v>28.5</v>
          </cell>
          <cell r="D21">
            <v>16.5</v>
          </cell>
          <cell r="E21">
            <v>76.849999999999994</v>
          </cell>
          <cell r="F21">
            <v>100</v>
          </cell>
          <cell r="G21">
            <v>53</v>
          </cell>
          <cell r="H21">
            <v>12.24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23.709090909090904</v>
          </cell>
          <cell r="C22">
            <v>30.2</v>
          </cell>
          <cell r="D22">
            <v>18.3</v>
          </cell>
          <cell r="E22">
            <v>72.63636363636364</v>
          </cell>
          <cell r="F22">
            <v>96</v>
          </cell>
          <cell r="G22">
            <v>44</v>
          </cell>
          <cell r="H22">
            <v>12.96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23.147826086956524</v>
          </cell>
          <cell r="C23">
            <v>29.7</v>
          </cell>
          <cell r="D23">
            <v>18.7</v>
          </cell>
          <cell r="E23">
            <v>78</v>
          </cell>
          <cell r="F23">
            <v>97</v>
          </cell>
          <cell r="G23">
            <v>47</v>
          </cell>
          <cell r="H23">
            <v>14.04</v>
          </cell>
          <cell r="I23" t="str">
            <v>SE</v>
          </cell>
          <cell r="J23">
            <v>25.2</v>
          </cell>
          <cell r="K23">
            <v>0.4</v>
          </cell>
        </row>
        <row r="24">
          <cell r="B24">
            <v>23.331818181818186</v>
          </cell>
          <cell r="C24">
            <v>30.4</v>
          </cell>
          <cell r="D24">
            <v>17.100000000000001</v>
          </cell>
          <cell r="E24">
            <v>56.916666666666664</v>
          </cell>
          <cell r="F24">
            <v>94</v>
          </cell>
          <cell r="G24">
            <v>40</v>
          </cell>
          <cell r="H24">
            <v>14.76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23.663636363636371</v>
          </cell>
          <cell r="C25">
            <v>31</v>
          </cell>
          <cell r="D25">
            <v>16.600000000000001</v>
          </cell>
          <cell r="E25">
            <v>65.277777777777771</v>
          </cell>
          <cell r="F25">
            <v>97</v>
          </cell>
          <cell r="G25">
            <v>38</v>
          </cell>
          <cell r="H25">
            <v>14.76</v>
          </cell>
          <cell r="I25" t="str">
            <v>S</v>
          </cell>
          <cell r="J25">
            <v>27.720000000000002</v>
          </cell>
          <cell r="K25">
            <v>0</v>
          </cell>
        </row>
        <row r="26">
          <cell r="B26">
            <v>23.004166666666674</v>
          </cell>
          <cell r="C26">
            <v>26.6</v>
          </cell>
          <cell r="D26">
            <v>21</v>
          </cell>
          <cell r="E26">
            <v>83.625</v>
          </cell>
          <cell r="F26">
            <v>96</v>
          </cell>
          <cell r="G26">
            <v>65</v>
          </cell>
          <cell r="H26">
            <v>7.9200000000000008</v>
          </cell>
          <cell r="I26" t="str">
            <v>S</v>
          </cell>
          <cell r="J26">
            <v>21.6</v>
          </cell>
          <cell r="K26">
            <v>0</v>
          </cell>
        </row>
        <row r="27">
          <cell r="B27">
            <v>18.64782608695652</v>
          </cell>
          <cell r="C27">
            <v>21.2</v>
          </cell>
          <cell r="D27">
            <v>16.5</v>
          </cell>
          <cell r="E27">
            <v>93.5</v>
          </cell>
          <cell r="F27">
            <v>95</v>
          </cell>
          <cell r="G27">
            <v>91</v>
          </cell>
          <cell r="H27">
            <v>11.520000000000001</v>
          </cell>
          <cell r="I27" t="str">
            <v>SO</v>
          </cell>
          <cell r="J27">
            <v>25.92</v>
          </cell>
          <cell r="K27">
            <v>15.199999999999998</v>
          </cell>
        </row>
        <row r="28">
          <cell r="B28">
            <v>16.486956521739131</v>
          </cell>
          <cell r="C28">
            <v>21.1</v>
          </cell>
          <cell r="D28">
            <v>14.2</v>
          </cell>
          <cell r="E28">
            <v>74.222222222222229</v>
          </cell>
          <cell r="F28">
            <v>96</v>
          </cell>
          <cell r="G28">
            <v>47</v>
          </cell>
          <cell r="H28">
            <v>13.68</v>
          </cell>
          <cell r="I28" t="str">
            <v>SO</v>
          </cell>
          <cell r="J28">
            <v>29.52</v>
          </cell>
          <cell r="K28">
            <v>0.4</v>
          </cell>
        </row>
        <row r="29">
          <cell r="B29">
            <v>11.533333333333333</v>
          </cell>
          <cell r="C29">
            <v>15.6</v>
          </cell>
          <cell r="D29">
            <v>9.1999999999999993</v>
          </cell>
          <cell r="E29">
            <v>92</v>
          </cell>
          <cell r="F29">
            <v>94</v>
          </cell>
          <cell r="G29">
            <v>78</v>
          </cell>
          <cell r="H29">
            <v>3.6</v>
          </cell>
          <cell r="I29" t="str">
            <v>SE</v>
          </cell>
          <cell r="J29">
            <v>8.64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22.191666666666666</v>
          </cell>
          <cell r="C5">
            <v>26.1</v>
          </cell>
          <cell r="D5">
            <v>20.3</v>
          </cell>
          <cell r="E5">
            <v>88.333333333333329</v>
          </cell>
          <cell r="F5">
            <v>97</v>
          </cell>
          <cell r="G5">
            <v>71</v>
          </cell>
          <cell r="H5">
            <v>14.04</v>
          </cell>
          <cell r="I5" t="str">
            <v>SO</v>
          </cell>
          <cell r="J5">
            <v>28.8</v>
          </cell>
          <cell r="K5">
            <v>2.8</v>
          </cell>
        </row>
        <row r="6">
          <cell r="B6">
            <v>22.766666666666666</v>
          </cell>
          <cell r="C6">
            <v>27.3</v>
          </cell>
          <cell r="D6">
            <v>19.7</v>
          </cell>
          <cell r="E6">
            <v>87.291666666666671</v>
          </cell>
          <cell r="F6">
            <v>98</v>
          </cell>
          <cell r="G6">
            <v>68</v>
          </cell>
          <cell r="H6">
            <v>9.3600000000000012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23.179166666666664</v>
          </cell>
          <cell r="C7">
            <v>26.4</v>
          </cell>
          <cell r="D7">
            <v>21.4</v>
          </cell>
          <cell r="E7">
            <v>88.416666666666671</v>
          </cell>
          <cell r="F7">
            <v>96</v>
          </cell>
          <cell r="G7">
            <v>76</v>
          </cell>
          <cell r="H7">
            <v>10.8</v>
          </cell>
          <cell r="I7" t="str">
            <v>SO</v>
          </cell>
          <cell r="J7">
            <v>24.48</v>
          </cell>
          <cell r="K7">
            <v>4.4000000000000004</v>
          </cell>
        </row>
        <row r="8">
          <cell r="B8">
            <v>24.254166666666663</v>
          </cell>
          <cell r="C8">
            <v>29.7</v>
          </cell>
          <cell r="D8">
            <v>19.899999999999999</v>
          </cell>
          <cell r="E8">
            <v>80.833333333333329</v>
          </cell>
          <cell r="F8">
            <v>96</v>
          </cell>
          <cell r="G8">
            <v>59</v>
          </cell>
          <cell r="H8">
            <v>10.8</v>
          </cell>
          <cell r="I8" t="str">
            <v>SO</v>
          </cell>
          <cell r="J8">
            <v>31.680000000000003</v>
          </cell>
          <cell r="K8">
            <v>0.4</v>
          </cell>
        </row>
        <row r="9">
          <cell r="B9">
            <v>25.787499999999998</v>
          </cell>
          <cell r="C9">
            <v>31.6</v>
          </cell>
          <cell r="D9">
            <v>21.3</v>
          </cell>
          <cell r="E9">
            <v>76.958333333333329</v>
          </cell>
          <cell r="F9">
            <v>93</v>
          </cell>
          <cell r="G9">
            <v>54</v>
          </cell>
          <cell r="H9">
            <v>12.24</v>
          </cell>
          <cell r="I9" t="str">
            <v>SO</v>
          </cell>
          <cell r="J9">
            <v>29.52</v>
          </cell>
          <cell r="K9">
            <v>0</v>
          </cell>
        </row>
        <row r="10">
          <cell r="B10">
            <v>25.375</v>
          </cell>
          <cell r="C10">
            <v>31.3</v>
          </cell>
          <cell r="D10">
            <v>21.8</v>
          </cell>
          <cell r="E10">
            <v>81.916666666666671</v>
          </cell>
          <cell r="F10">
            <v>97</v>
          </cell>
          <cell r="G10">
            <v>59</v>
          </cell>
          <cell r="H10">
            <v>13.68</v>
          </cell>
          <cell r="I10" t="str">
            <v>SE</v>
          </cell>
          <cell r="J10">
            <v>32.4</v>
          </cell>
          <cell r="K10">
            <v>0</v>
          </cell>
        </row>
        <row r="11">
          <cell r="B11">
            <v>24.670833333333331</v>
          </cell>
          <cell r="C11">
            <v>31.8</v>
          </cell>
          <cell r="D11">
            <v>19.899999999999999</v>
          </cell>
          <cell r="E11">
            <v>78.833333333333329</v>
          </cell>
          <cell r="F11">
            <v>97</v>
          </cell>
          <cell r="G11">
            <v>48</v>
          </cell>
          <cell r="H11">
            <v>4.6800000000000006</v>
          </cell>
          <cell r="I11" t="str">
            <v>SE</v>
          </cell>
          <cell r="J11">
            <v>13.68</v>
          </cell>
          <cell r="K11">
            <v>0</v>
          </cell>
        </row>
        <row r="12">
          <cell r="B12">
            <v>25.670833333333334</v>
          </cell>
          <cell r="C12">
            <v>30.9</v>
          </cell>
          <cell r="D12">
            <v>21.5</v>
          </cell>
          <cell r="E12">
            <v>77.833333333333329</v>
          </cell>
          <cell r="F12">
            <v>96</v>
          </cell>
          <cell r="G12">
            <v>56</v>
          </cell>
          <cell r="H12">
            <v>11.520000000000001</v>
          </cell>
          <cell r="I12" t="str">
            <v>O</v>
          </cell>
          <cell r="J12">
            <v>27</v>
          </cell>
          <cell r="K12">
            <v>0</v>
          </cell>
        </row>
        <row r="13">
          <cell r="B13">
            <v>25.3</v>
          </cell>
          <cell r="C13">
            <v>30.3</v>
          </cell>
          <cell r="D13">
            <v>20.7</v>
          </cell>
          <cell r="E13">
            <v>74.166666666666671</v>
          </cell>
          <cell r="F13">
            <v>90</v>
          </cell>
          <cell r="G13">
            <v>56</v>
          </cell>
          <cell r="H13">
            <v>15.120000000000001</v>
          </cell>
          <cell r="I13" t="str">
            <v>O</v>
          </cell>
          <cell r="J13">
            <v>33.480000000000004</v>
          </cell>
          <cell r="K13">
            <v>0</v>
          </cell>
        </row>
        <row r="14">
          <cell r="B14">
            <v>25.779166666666669</v>
          </cell>
          <cell r="C14">
            <v>31.8</v>
          </cell>
          <cell r="D14">
            <v>21.3</v>
          </cell>
          <cell r="E14">
            <v>75.25</v>
          </cell>
          <cell r="F14">
            <v>91</v>
          </cell>
          <cell r="G14">
            <v>52</v>
          </cell>
          <cell r="H14">
            <v>13.32</v>
          </cell>
          <cell r="I14" t="str">
            <v>O</v>
          </cell>
          <cell r="J14">
            <v>28.08</v>
          </cell>
          <cell r="K14">
            <v>0</v>
          </cell>
        </row>
        <row r="15">
          <cell r="B15">
            <v>24.729166666666661</v>
          </cell>
          <cell r="C15">
            <v>30.2</v>
          </cell>
          <cell r="D15">
            <v>21</v>
          </cell>
          <cell r="E15">
            <v>81.416666666666671</v>
          </cell>
          <cell r="F15">
            <v>98</v>
          </cell>
          <cell r="G15">
            <v>57</v>
          </cell>
          <cell r="H15">
            <v>15.48</v>
          </cell>
          <cell r="I15" t="str">
            <v>SO</v>
          </cell>
          <cell r="J15">
            <v>42.12</v>
          </cell>
          <cell r="K15">
            <v>8.1999999999999993</v>
          </cell>
        </row>
        <row r="16">
          <cell r="B16">
            <v>21.091666666666665</v>
          </cell>
          <cell r="C16">
            <v>25.9</v>
          </cell>
          <cell r="D16">
            <v>18.899999999999999</v>
          </cell>
          <cell r="E16">
            <v>90.916666666666671</v>
          </cell>
          <cell r="F16">
            <v>99</v>
          </cell>
          <cell r="G16">
            <v>68</v>
          </cell>
          <cell r="H16">
            <v>12.6</v>
          </cell>
          <cell r="I16" t="str">
            <v>L</v>
          </cell>
          <cell r="J16">
            <v>25.2</v>
          </cell>
          <cell r="K16">
            <v>5.8</v>
          </cell>
        </row>
        <row r="17">
          <cell r="B17">
            <v>16.699999999999996</v>
          </cell>
          <cell r="C17">
            <v>19.3</v>
          </cell>
          <cell r="D17">
            <v>15.1</v>
          </cell>
          <cell r="E17">
            <v>89.708333333333329</v>
          </cell>
          <cell r="F17">
            <v>97</v>
          </cell>
          <cell r="G17">
            <v>75</v>
          </cell>
          <cell r="H17">
            <v>10.08</v>
          </cell>
          <cell r="I17" t="str">
            <v>NE</v>
          </cell>
          <cell r="J17">
            <v>25.2</v>
          </cell>
          <cell r="K17">
            <v>0.2</v>
          </cell>
        </row>
        <row r="18">
          <cell r="B18">
            <v>15.379166666666665</v>
          </cell>
          <cell r="C18">
            <v>21.2</v>
          </cell>
          <cell r="D18">
            <v>11.1</v>
          </cell>
          <cell r="E18">
            <v>83.041666666666671</v>
          </cell>
          <cell r="F18">
            <v>97</v>
          </cell>
          <cell r="G18">
            <v>58</v>
          </cell>
          <cell r="H18">
            <v>12.24</v>
          </cell>
          <cell r="I18" t="str">
            <v>NE</v>
          </cell>
          <cell r="J18">
            <v>29.52</v>
          </cell>
          <cell r="K18">
            <v>0.2</v>
          </cell>
        </row>
        <row r="19">
          <cell r="B19">
            <v>17.145833333333332</v>
          </cell>
          <cell r="C19">
            <v>23.8</v>
          </cell>
          <cell r="D19">
            <v>13</v>
          </cell>
          <cell r="E19">
            <v>81.333333333333329</v>
          </cell>
          <cell r="F19">
            <v>96</v>
          </cell>
          <cell r="G19">
            <v>53</v>
          </cell>
          <cell r="H19">
            <v>9.7200000000000006</v>
          </cell>
          <cell r="I19" t="str">
            <v>N</v>
          </cell>
          <cell r="J19">
            <v>29.16</v>
          </cell>
          <cell r="K19">
            <v>0</v>
          </cell>
        </row>
        <row r="20">
          <cell r="B20">
            <v>19.041666666666668</v>
          </cell>
          <cell r="C20">
            <v>23.6</v>
          </cell>
          <cell r="D20">
            <v>15.9</v>
          </cell>
          <cell r="E20">
            <v>80.75</v>
          </cell>
          <cell r="F20">
            <v>93</v>
          </cell>
          <cell r="G20">
            <v>62</v>
          </cell>
          <cell r="H20">
            <v>15.48</v>
          </cell>
          <cell r="I20" t="str">
            <v>NO</v>
          </cell>
          <cell r="J20">
            <v>34.92</v>
          </cell>
          <cell r="K20">
            <v>0</v>
          </cell>
        </row>
        <row r="21">
          <cell r="B21">
            <v>20.137499999999996</v>
          </cell>
          <cell r="C21">
            <v>26.3</v>
          </cell>
          <cell r="D21">
            <v>15.9</v>
          </cell>
          <cell r="E21">
            <v>79.625</v>
          </cell>
          <cell r="F21">
            <v>95</v>
          </cell>
          <cell r="G21">
            <v>57</v>
          </cell>
          <cell r="H21">
            <v>18.720000000000002</v>
          </cell>
          <cell r="I21" t="str">
            <v>NO</v>
          </cell>
          <cell r="J21">
            <v>38.519999999999996</v>
          </cell>
          <cell r="K21">
            <v>0</v>
          </cell>
        </row>
        <row r="22">
          <cell r="B22">
            <v>21.516666666666666</v>
          </cell>
          <cell r="C22">
            <v>27.9</v>
          </cell>
          <cell r="D22">
            <v>16.5</v>
          </cell>
          <cell r="E22">
            <v>76.541666666666671</v>
          </cell>
          <cell r="F22">
            <v>94</v>
          </cell>
          <cell r="G22">
            <v>52</v>
          </cell>
          <cell r="H22">
            <v>15.48</v>
          </cell>
          <cell r="I22" t="str">
            <v>O</v>
          </cell>
          <cell r="J22">
            <v>33.480000000000004</v>
          </cell>
          <cell r="K22">
            <v>0</v>
          </cell>
        </row>
        <row r="23">
          <cell r="B23">
            <v>21.162499999999998</v>
          </cell>
          <cell r="C23">
            <v>27.9</v>
          </cell>
          <cell r="D23">
            <v>15.5</v>
          </cell>
          <cell r="E23">
            <v>78</v>
          </cell>
          <cell r="F23">
            <v>97</v>
          </cell>
          <cell r="G23">
            <v>48</v>
          </cell>
          <cell r="H23">
            <v>9.3600000000000012</v>
          </cell>
          <cell r="I23" t="str">
            <v>O</v>
          </cell>
          <cell r="J23">
            <v>22.68</v>
          </cell>
          <cell r="K23">
            <v>0</v>
          </cell>
        </row>
        <row r="24">
          <cell r="B24">
            <v>22.570833333333329</v>
          </cell>
          <cell r="C24">
            <v>29.3</v>
          </cell>
          <cell r="D24">
            <v>17.600000000000001</v>
          </cell>
          <cell r="E24">
            <v>71.5</v>
          </cell>
          <cell r="F24">
            <v>93</v>
          </cell>
          <cell r="G24">
            <v>43</v>
          </cell>
          <cell r="H24">
            <v>12.96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22.541666666666668</v>
          </cell>
          <cell r="C25">
            <v>29.8</v>
          </cell>
          <cell r="D25">
            <v>15.9</v>
          </cell>
          <cell r="E25">
            <v>67.25</v>
          </cell>
          <cell r="F25">
            <v>92</v>
          </cell>
          <cell r="G25">
            <v>41</v>
          </cell>
          <cell r="H25">
            <v>16.2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22.470833333333335</v>
          </cell>
          <cell r="C26">
            <v>26.4</v>
          </cell>
          <cell r="D26">
            <v>19.8</v>
          </cell>
          <cell r="E26">
            <v>76.291666666666671</v>
          </cell>
          <cell r="F26">
            <v>86</v>
          </cell>
          <cell r="G26">
            <v>60</v>
          </cell>
          <cell r="H26">
            <v>7.9200000000000008</v>
          </cell>
          <cell r="I26" t="str">
            <v>S</v>
          </cell>
          <cell r="J26">
            <v>21.240000000000002</v>
          </cell>
          <cell r="K26">
            <v>0</v>
          </cell>
        </row>
        <row r="27">
          <cell r="B27">
            <v>18.883333333333333</v>
          </cell>
          <cell r="C27">
            <v>21.2</v>
          </cell>
          <cell r="D27">
            <v>16.899999999999999</v>
          </cell>
          <cell r="E27">
            <v>97.208333333333329</v>
          </cell>
          <cell r="F27">
            <v>99</v>
          </cell>
          <cell r="G27">
            <v>85</v>
          </cell>
          <cell r="H27">
            <v>11.520000000000001</v>
          </cell>
          <cell r="I27" t="str">
            <v>N</v>
          </cell>
          <cell r="J27">
            <v>27.36</v>
          </cell>
          <cell r="K27">
            <v>42.599999999999994</v>
          </cell>
        </row>
        <row r="28">
          <cell r="B28">
            <v>15.645833333333336</v>
          </cell>
          <cell r="C28">
            <v>18.600000000000001</v>
          </cell>
          <cell r="D28">
            <v>13.1</v>
          </cell>
          <cell r="E28">
            <v>83.625</v>
          </cell>
          <cell r="F28">
            <v>99</v>
          </cell>
          <cell r="G28">
            <v>59</v>
          </cell>
          <cell r="H28">
            <v>19.8</v>
          </cell>
          <cell r="I28" t="str">
            <v>L</v>
          </cell>
          <cell r="J28">
            <v>41.76</v>
          </cell>
          <cell r="K28">
            <v>5.6000000000000005</v>
          </cell>
        </row>
        <row r="29">
          <cell r="B29">
            <v>15.024999999999999</v>
          </cell>
          <cell r="C29">
            <v>21.3</v>
          </cell>
          <cell r="D29">
            <v>11.1</v>
          </cell>
          <cell r="E29">
            <v>83.791666666666671</v>
          </cell>
          <cell r="F29">
            <v>98</v>
          </cell>
          <cell r="G29">
            <v>56</v>
          </cell>
          <cell r="H29">
            <v>7.9200000000000008</v>
          </cell>
          <cell r="I29" t="str">
            <v>SE</v>
          </cell>
          <cell r="J29">
            <v>18.720000000000002</v>
          </cell>
          <cell r="K29">
            <v>0</v>
          </cell>
        </row>
        <row r="30">
          <cell r="B30">
            <v>18.433333333333334</v>
          </cell>
          <cell r="C30">
            <v>26.2</v>
          </cell>
          <cell r="D30">
            <v>12.9</v>
          </cell>
          <cell r="E30">
            <v>71.25</v>
          </cell>
          <cell r="F30">
            <v>91</v>
          </cell>
          <cell r="G30">
            <v>42</v>
          </cell>
          <cell r="H30">
            <v>15.120000000000001</v>
          </cell>
          <cell r="I30" t="str">
            <v>O</v>
          </cell>
          <cell r="J30">
            <v>32.76</v>
          </cell>
          <cell r="K30">
            <v>0</v>
          </cell>
        </row>
        <row r="31">
          <cell r="B31">
            <v>22.337500000000002</v>
          </cell>
          <cell r="C31">
            <v>30</v>
          </cell>
          <cell r="D31">
            <v>16.399999999999999</v>
          </cell>
          <cell r="E31">
            <v>70.375</v>
          </cell>
          <cell r="F31">
            <v>85</v>
          </cell>
          <cell r="G31">
            <v>53</v>
          </cell>
          <cell r="H31">
            <v>14.04</v>
          </cell>
          <cell r="I31" t="str">
            <v>SO</v>
          </cell>
          <cell r="J31">
            <v>30.96</v>
          </cell>
          <cell r="K31">
            <v>0</v>
          </cell>
        </row>
        <row r="32">
          <cell r="B32">
            <v>24.487500000000001</v>
          </cell>
          <cell r="C32">
            <v>29.7</v>
          </cell>
          <cell r="D32">
            <v>20.5</v>
          </cell>
          <cell r="E32">
            <v>79.666666666666671</v>
          </cell>
          <cell r="F32">
            <v>94</v>
          </cell>
          <cell r="G32">
            <v>61</v>
          </cell>
          <cell r="H32">
            <v>15.120000000000001</v>
          </cell>
          <cell r="I32" t="str">
            <v>SO</v>
          </cell>
          <cell r="J32">
            <v>37.800000000000004</v>
          </cell>
          <cell r="K32">
            <v>0</v>
          </cell>
        </row>
        <row r="33">
          <cell r="B33">
            <v>23.579166666666662</v>
          </cell>
          <cell r="C33">
            <v>29.8</v>
          </cell>
          <cell r="D33">
            <v>20.7</v>
          </cell>
          <cell r="E33">
            <v>88.958333333333329</v>
          </cell>
          <cell r="F33">
            <v>99</v>
          </cell>
          <cell r="G33">
            <v>62</v>
          </cell>
          <cell r="H33">
            <v>10.08</v>
          </cell>
          <cell r="I33" t="str">
            <v>NO</v>
          </cell>
          <cell r="J33">
            <v>39.24</v>
          </cell>
          <cell r="K33">
            <v>6</v>
          </cell>
        </row>
        <row r="34">
          <cell r="B34">
            <v>24.170833333333334</v>
          </cell>
          <cell r="C34">
            <v>31.4</v>
          </cell>
          <cell r="D34">
            <v>19.2</v>
          </cell>
          <cell r="E34">
            <v>83.375</v>
          </cell>
          <cell r="F34">
            <v>99</v>
          </cell>
          <cell r="G34">
            <v>54</v>
          </cell>
          <cell r="H34">
            <v>15.48</v>
          </cell>
          <cell r="I34" t="str">
            <v>S</v>
          </cell>
          <cell r="J34">
            <v>37.800000000000004</v>
          </cell>
          <cell r="K34">
            <v>1.2</v>
          </cell>
        </row>
        <row r="35">
          <cell r="B35">
            <v>24.737500000000001</v>
          </cell>
          <cell r="C35">
            <v>31.3</v>
          </cell>
          <cell r="D35">
            <v>21.1</v>
          </cell>
          <cell r="E35">
            <v>79.041666666666671</v>
          </cell>
          <cell r="F35">
            <v>95</v>
          </cell>
          <cell r="G35">
            <v>51</v>
          </cell>
          <cell r="H35">
            <v>15.120000000000001</v>
          </cell>
          <cell r="I35" t="str">
            <v>S</v>
          </cell>
          <cell r="J35">
            <v>47.16</v>
          </cell>
          <cell r="K35">
            <v>1.7999999999999998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21.483333333333334</v>
          </cell>
          <cell r="C5">
            <v>25.2</v>
          </cell>
          <cell r="D5">
            <v>20.100000000000001</v>
          </cell>
          <cell r="E5">
            <v>91.666666666666671</v>
          </cell>
          <cell r="F5">
            <v>98</v>
          </cell>
          <cell r="G5">
            <v>70</v>
          </cell>
          <cell r="H5">
            <v>19.079999999999998</v>
          </cell>
          <cell r="I5" t="str">
            <v>N</v>
          </cell>
          <cell r="J5">
            <v>41.76</v>
          </cell>
          <cell r="K5">
            <v>1.6</v>
          </cell>
        </row>
        <row r="6">
          <cell r="B6">
            <v>22.454166666666666</v>
          </cell>
          <cell r="C6">
            <v>27.3</v>
          </cell>
          <cell r="D6">
            <v>19.3</v>
          </cell>
          <cell r="E6">
            <v>89.958333333333329</v>
          </cell>
          <cell r="F6">
            <v>99</v>
          </cell>
          <cell r="G6">
            <v>68</v>
          </cell>
          <cell r="H6">
            <v>14.04</v>
          </cell>
          <cell r="I6" t="str">
            <v>N</v>
          </cell>
          <cell r="J6">
            <v>24.48</v>
          </cell>
          <cell r="K6">
            <v>0.2</v>
          </cell>
        </row>
        <row r="7">
          <cell r="B7">
            <v>21.912499999999994</v>
          </cell>
          <cell r="C7">
            <v>24.3</v>
          </cell>
          <cell r="D7">
            <v>19.399999999999999</v>
          </cell>
          <cell r="E7">
            <v>92.291666666666671</v>
          </cell>
          <cell r="F7">
            <v>97</v>
          </cell>
          <cell r="G7">
            <v>84</v>
          </cell>
          <cell r="H7">
            <v>15.48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22.466666666666665</v>
          </cell>
          <cell r="C8">
            <v>27.5</v>
          </cell>
          <cell r="D8">
            <v>19.3</v>
          </cell>
          <cell r="E8">
            <v>88.791666666666671</v>
          </cell>
          <cell r="F8">
            <v>98</v>
          </cell>
          <cell r="G8">
            <v>68</v>
          </cell>
          <cell r="H8">
            <v>18</v>
          </cell>
          <cell r="I8" t="str">
            <v>N</v>
          </cell>
          <cell r="J8">
            <v>35.28</v>
          </cell>
          <cell r="K8">
            <v>3.6</v>
          </cell>
        </row>
        <row r="9">
          <cell r="B9">
            <v>23.795833333333334</v>
          </cell>
          <cell r="C9">
            <v>29.9</v>
          </cell>
          <cell r="D9">
            <v>18.8</v>
          </cell>
          <cell r="E9">
            <v>83.708333333333329</v>
          </cell>
          <cell r="F9">
            <v>98</v>
          </cell>
          <cell r="G9">
            <v>59</v>
          </cell>
          <cell r="H9">
            <v>17.64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23.462500000000002</v>
          </cell>
          <cell r="C10">
            <v>29.8</v>
          </cell>
          <cell r="D10">
            <v>20.7</v>
          </cell>
          <cell r="E10">
            <v>86.75</v>
          </cell>
          <cell r="F10">
            <v>98</v>
          </cell>
          <cell r="G10">
            <v>60</v>
          </cell>
          <cell r="H10">
            <v>25.56</v>
          </cell>
          <cell r="I10" t="str">
            <v>S</v>
          </cell>
          <cell r="J10">
            <v>38.519999999999996</v>
          </cell>
          <cell r="K10">
            <v>0</v>
          </cell>
        </row>
        <row r="11">
          <cell r="B11">
            <v>23.537499999999998</v>
          </cell>
          <cell r="C11">
            <v>31.4</v>
          </cell>
          <cell r="D11">
            <v>18.399999999999999</v>
          </cell>
          <cell r="E11">
            <v>80.333333333333329</v>
          </cell>
          <cell r="F11">
            <v>97</v>
          </cell>
          <cell r="G11">
            <v>42</v>
          </cell>
          <cell r="H11">
            <v>8.2799999999999994</v>
          </cell>
          <cell r="I11" t="str">
            <v>S</v>
          </cell>
          <cell r="J11">
            <v>22.32</v>
          </cell>
          <cell r="K11">
            <v>0</v>
          </cell>
        </row>
        <row r="12">
          <cell r="B12">
            <v>24.383333333333336</v>
          </cell>
          <cell r="C12">
            <v>29.5</v>
          </cell>
          <cell r="D12">
            <v>20.9</v>
          </cell>
          <cell r="E12">
            <v>83.333333333333329</v>
          </cell>
          <cell r="F12">
            <v>95</v>
          </cell>
          <cell r="G12">
            <v>65</v>
          </cell>
          <cell r="H12">
            <v>18.36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23.933333333333337</v>
          </cell>
          <cell r="C13">
            <v>29.1</v>
          </cell>
          <cell r="D13">
            <v>19.8</v>
          </cell>
          <cell r="E13">
            <v>83.166666666666671</v>
          </cell>
          <cell r="F13">
            <v>96</v>
          </cell>
          <cell r="G13">
            <v>66</v>
          </cell>
          <cell r="H13">
            <v>22.32</v>
          </cell>
          <cell r="I13" t="str">
            <v>NE</v>
          </cell>
          <cell r="J13">
            <v>36.36</v>
          </cell>
          <cell r="K13">
            <v>0</v>
          </cell>
        </row>
        <row r="14">
          <cell r="B14">
            <v>24.450000000000003</v>
          </cell>
          <cell r="C14">
            <v>31.1</v>
          </cell>
          <cell r="D14">
            <v>20.6</v>
          </cell>
          <cell r="E14">
            <v>82.5</v>
          </cell>
          <cell r="F14">
            <v>98</v>
          </cell>
          <cell r="G14">
            <v>52</v>
          </cell>
          <cell r="H14">
            <v>21.240000000000002</v>
          </cell>
          <cell r="I14" t="str">
            <v>N</v>
          </cell>
          <cell r="J14">
            <v>40.32</v>
          </cell>
          <cell r="K14">
            <v>0</v>
          </cell>
        </row>
        <row r="15">
          <cell r="B15">
            <v>23.395833333333332</v>
          </cell>
          <cell r="C15">
            <v>29.2</v>
          </cell>
          <cell r="D15">
            <v>20.100000000000001</v>
          </cell>
          <cell r="E15">
            <v>85.833333333333329</v>
          </cell>
          <cell r="F15">
            <v>97</v>
          </cell>
          <cell r="G15">
            <v>58</v>
          </cell>
          <cell r="H15">
            <v>31.319999999999997</v>
          </cell>
          <cell r="I15" t="str">
            <v>N</v>
          </cell>
          <cell r="J15">
            <v>56.519999999999996</v>
          </cell>
          <cell r="K15">
            <v>1.8</v>
          </cell>
        </row>
        <row r="16">
          <cell r="B16">
            <v>20.175000000000001</v>
          </cell>
          <cell r="C16">
            <v>25.1</v>
          </cell>
          <cell r="D16">
            <v>17.2</v>
          </cell>
          <cell r="E16">
            <v>90.458333333333329</v>
          </cell>
          <cell r="F16">
            <v>98</v>
          </cell>
          <cell r="G16">
            <v>72</v>
          </cell>
          <cell r="H16">
            <v>16.920000000000002</v>
          </cell>
          <cell r="I16" t="str">
            <v>SO</v>
          </cell>
          <cell r="J16">
            <v>37.080000000000005</v>
          </cell>
          <cell r="K16">
            <v>1.7999999999999998</v>
          </cell>
        </row>
        <row r="17">
          <cell r="B17">
            <v>15.479166666666666</v>
          </cell>
          <cell r="C17">
            <v>18.399999999999999</v>
          </cell>
          <cell r="D17">
            <v>13.4</v>
          </cell>
          <cell r="E17">
            <v>90.375</v>
          </cell>
          <cell r="F17">
            <v>99</v>
          </cell>
          <cell r="G17">
            <v>74</v>
          </cell>
          <cell r="H17">
            <v>19.8</v>
          </cell>
          <cell r="I17" t="str">
            <v>S</v>
          </cell>
          <cell r="J17">
            <v>29.52</v>
          </cell>
          <cell r="K17">
            <v>0</v>
          </cell>
        </row>
        <row r="18">
          <cell r="B18">
            <v>14.9</v>
          </cell>
          <cell r="C18">
            <v>20.7</v>
          </cell>
          <cell r="D18">
            <v>10.7</v>
          </cell>
          <cell r="E18">
            <v>81.291666666666671</v>
          </cell>
          <cell r="F18">
            <v>96</v>
          </cell>
          <cell r="G18">
            <v>57</v>
          </cell>
          <cell r="H18">
            <v>22.68</v>
          </cell>
          <cell r="I18" t="str">
            <v>S</v>
          </cell>
          <cell r="J18">
            <v>38.519999999999996</v>
          </cell>
          <cell r="K18">
            <v>0</v>
          </cell>
        </row>
        <row r="19">
          <cell r="B19">
            <v>15.583333333333334</v>
          </cell>
          <cell r="C19">
            <v>21.6</v>
          </cell>
          <cell r="D19">
            <v>12</v>
          </cell>
          <cell r="E19">
            <v>84.541666666666671</v>
          </cell>
          <cell r="F19">
            <v>96</v>
          </cell>
          <cell r="G19">
            <v>60</v>
          </cell>
          <cell r="H19">
            <v>18.720000000000002</v>
          </cell>
          <cell r="I19" t="str">
            <v>S</v>
          </cell>
          <cell r="J19">
            <v>36</v>
          </cell>
          <cell r="K19">
            <v>0</v>
          </cell>
        </row>
        <row r="20">
          <cell r="B20">
            <v>18.112499999999997</v>
          </cell>
          <cell r="C20">
            <v>23.8</v>
          </cell>
          <cell r="D20">
            <v>14.7</v>
          </cell>
          <cell r="E20">
            <v>83.125</v>
          </cell>
          <cell r="F20">
            <v>97</v>
          </cell>
          <cell r="G20">
            <v>63</v>
          </cell>
          <cell r="H20">
            <v>22.68</v>
          </cell>
          <cell r="I20" t="str">
            <v>S</v>
          </cell>
          <cell r="J20">
            <v>39.6</v>
          </cell>
          <cell r="K20">
            <v>0</v>
          </cell>
        </row>
        <row r="21">
          <cell r="B21">
            <v>19.362500000000001</v>
          </cell>
          <cell r="C21">
            <v>25</v>
          </cell>
          <cell r="D21">
            <v>15.9</v>
          </cell>
          <cell r="E21">
            <v>82.833333333333329</v>
          </cell>
          <cell r="F21">
            <v>94</v>
          </cell>
          <cell r="G21">
            <v>64</v>
          </cell>
          <cell r="H21">
            <v>21.96</v>
          </cell>
          <cell r="I21" t="str">
            <v>L</v>
          </cell>
          <cell r="J21">
            <v>37.080000000000005</v>
          </cell>
          <cell r="K21">
            <v>0</v>
          </cell>
        </row>
        <row r="22">
          <cell r="B22">
            <v>19.908333333333335</v>
          </cell>
          <cell r="C22">
            <v>26.1</v>
          </cell>
          <cell r="D22">
            <v>15.7</v>
          </cell>
          <cell r="E22">
            <v>85.083333333333329</v>
          </cell>
          <cell r="F22">
            <v>98</v>
          </cell>
          <cell r="G22">
            <v>61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19.874999999999996</v>
          </cell>
          <cell r="C23">
            <v>26.6</v>
          </cell>
          <cell r="D23">
            <v>15.6</v>
          </cell>
          <cell r="E23">
            <v>83.791666666666671</v>
          </cell>
          <cell r="F23">
            <v>97</v>
          </cell>
          <cell r="G23">
            <v>50</v>
          </cell>
          <cell r="H23">
            <v>15.840000000000002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21.175000000000004</v>
          </cell>
          <cell r="C24">
            <v>27.9</v>
          </cell>
          <cell r="D24">
            <v>15.7</v>
          </cell>
          <cell r="E24">
            <v>77.416666666666671</v>
          </cell>
          <cell r="F24">
            <v>94</v>
          </cell>
          <cell r="G24">
            <v>49</v>
          </cell>
          <cell r="H24">
            <v>20.16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21.112500000000001</v>
          </cell>
          <cell r="C25">
            <v>29.2</v>
          </cell>
          <cell r="D25">
            <v>14.9</v>
          </cell>
          <cell r="E25">
            <v>72</v>
          </cell>
          <cell r="F25">
            <v>94</v>
          </cell>
          <cell r="G25">
            <v>43</v>
          </cell>
          <cell r="H25">
            <v>20.52</v>
          </cell>
          <cell r="I25" t="str">
            <v>N</v>
          </cell>
          <cell r="J25">
            <v>37.440000000000005</v>
          </cell>
          <cell r="K25">
            <v>0</v>
          </cell>
        </row>
        <row r="26">
          <cell r="B26">
            <v>21.666666666666668</v>
          </cell>
          <cell r="C26">
            <v>25.4</v>
          </cell>
          <cell r="D26">
            <v>18.8</v>
          </cell>
          <cell r="E26">
            <v>80.708333333333329</v>
          </cell>
          <cell r="F26">
            <v>94</v>
          </cell>
          <cell r="G26">
            <v>70</v>
          </cell>
          <cell r="H26">
            <v>16.559999999999999</v>
          </cell>
          <cell r="I26" t="str">
            <v>O</v>
          </cell>
          <cell r="J26">
            <v>26.28</v>
          </cell>
          <cell r="K26">
            <v>0</v>
          </cell>
        </row>
        <row r="27">
          <cell r="B27">
            <v>18.095833333333335</v>
          </cell>
          <cell r="C27">
            <v>19.600000000000001</v>
          </cell>
          <cell r="D27">
            <v>15.5</v>
          </cell>
          <cell r="E27">
            <v>96.291666666666671</v>
          </cell>
          <cell r="F27">
            <v>98</v>
          </cell>
          <cell r="G27">
            <v>92</v>
          </cell>
          <cell r="H27">
            <v>20.16</v>
          </cell>
          <cell r="I27" t="str">
            <v>SE</v>
          </cell>
          <cell r="J27">
            <v>32.76</v>
          </cell>
          <cell r="K27">
            <v>37.200000000000003</v>
          </cell>
        </row>
        <row r="28">
          <cell r="B28">
            <v>14.495833333333332</v>
          </cell>
          <cell r="C28">
            <v>17</v>
          </cell>
          <cell r="D28">
            <v>12.8</v>
          </cell>
          <cell r="E28">
            <v>82.458333333333329</v>
          </cell>
          <cell r="F28">
            <v>97</v>
          </cell>
          <cell r="G28">
            <v>61</v>
          </cell>
          <cell r="H28">
            <v>27.720000000000002</v>
          </cell>
          <cell r="I28" t="str">
            <v>SO</v>
          </cell>
          <cell r="J28">
            <v>42.12</v>
          </cell>
          <cell r="K28">
            <v>4.2</v>
          </cell>
        </row>
        <row r="29">
          <cell r="B29">
            <v>14.091666666666663</v>
          </cell>
          <cell r="C29">
            <v>20.9</v>
          </cell>
          <cell r="D29">
            <v>8.8000000000000007</v>
          </cell>
          <cell r="E29">
            <v>84.791666666666671</v>
          </cell>
          <cell r="F29">
            <v>99</v>
          </cell>
          <cell r="G29">
            <v>57</v>
          </cell>
          <cell r="H29">
            <v>14.04</v>
          </cell>
          <cell r="I29" t="str">
            <v>SO</v>
          </cell>
          <cell r="J29">
            <v>24.12</v>
          </cell>
          <cell r="K29">
            <v>0</v>
          </cell>
        </row>
        <row r="30">
          <cell r="B30">
            <v>16.654166666666661</v>
          </cell>
          <cell r="C30">
            <v>24.8</v>
          </cell>
          <cell r="D30">
            <v>11.6</v>
          </cell>
          <cell r="E30">
            <v>78.583333333333329</v>
          </cell>
          <cell r="F30">
            <v>95</v>
          </cell>
          <cell r="G30">
            <v>50</v>
          </cell>
          <cell r="H30">
            <v>21.6</v>
          </cell>
          <cell r="I30" t="str">
            <v>NE</v>
          </cell>
          <cell r="J30">
            <v>37.800000000000004</v>
          </cell>
          <cell r="K30">
            <v>0</v>
          </cell>
        </row>
        <row r="31">
          <cell r="B31">
            <v>20.908333333333335</v>
          </cell>
          <cell r="C31">
            <v>28.7</v>
          </cell>
          <cell r="D31">
            <v>14.9</v>
          </cell>
          <cell r="E31">
            <v>78.958333333333329</v>
          </cell>
          <cell r="F31">
            <v>95</v>
          </cell>
          <cell r="G31">
            <v>61</v>
          </cell>
          <cell r="H31">
            <v>17.64</v>
          </cell>
          <cell r="I31" t="str">
            <v>NE</v>
          </cell>
          <cell r="J31">
            <v>42.84</v>
          </cell>
          <cell r="K31">
            <v>0</v>
          </cell>
        </row>
        <row r="32">
          <cell r="B32">
            <v>23.541666666666668</v>
          </cell>
          <cell r="C32">
            <v>29.1</v>
          </cell>
          <cell r="D32">
            <v>19</v>
          </cell>
          <cell r="E32">
            <v>83.333333333333329</v>
          </cell>
          <cell r="F32">
            <v>98</v>
          </cell>
          <cell r="G32">
            <v>60</v>
          </cell>
          <cell r="H32">
            <v>24.12</v>
          </cell>
          <cell r="I32" t="str">
            <v>NO</v>
          </cell>
          <cell r="J32">
            <v>44.64</v>
          </cell>
          <cell r="K32">
            <v>0</v>
          </cell>
        </row>
        <row r="33">
          <cell r="B33">
            <v>23.033333333333331</v>
          </cell>
          <cell r="C33">
            <v>29.3</v>
          </cell>
          <cell r="D33">
            <v>19.899999999999999</v>
          </cell>
          <cell r="E33">
            <v>88.75</v>
          </cell>
          <cell r="F33">
            <v>99</v>
          </cell>
          <cell r="G33">
            <v>65</v>
          </cell>
          <cell r="H33">
            <v>18</v>
          </cell>
          <cell r="I33" t="str">
            <v>N</v>
          </cell>
          <cell r="J33">
            <v>55.440000000000005</v>
          </cell>
          <cell r="K33">
            <v>9.1999999999999993</v>
          </cell>
        </row>
        <row r="34">
          <cell r="B34">
            <v>23.529166666666669</v>
          </cell>
          <cell r="C34">
            <v>30.4</v>
          </cell>
          <cell r="D34">
            <v>19.2</v>
          </cell>
          <cell r="E34">
            <v>84.458333333333329</v>
          </cell>
          <cell r="F34">
            <v>99</v>
          </cell>
          <cell r="G34">
            <v>54</v>
          </cell>
          <cell r="H34">
            <v>29.52</v>
          </cell>
          <cell r="I34" t="str">
            <v>NO</v>
          </cell>
          <cell r="J34">
            <v>48.6</v>
          </cell>
          <cell r="K34">
            <v>0</v>
          </cell>
        </row>
        <row r="35">
          <cell r="B35">
            <v>22.970833333333335</v>
          </cell>
          <cell r="C35">
            <v>29.5</v>
          </cell>
          <cell r="D35">
            <v>19</v>
          </cell>
          <cell r="E35">
            <v>85.625</v>
          </cell>
          <cell r="F35">
            <v>98</v>
          </cell>
          <cell r="G35">
            <v>55</v>
          </cell>
          <cell r="H35">
            <v>25.2</v>
          </cell>
          <cell r="I35" t="str">
            <v>NO</v>
          </cell>
          <cell r="J35">
            <v>47.16</v>
          </cell>
          <cell r="K35">
            <v>1.6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21.641666666666666</v>
          </cell>
          <cell r="C5">
            <v>25.3</v>
          </cell>
          <cell r="D5">
            <v>19.899999999999999</v>
          </cell>
          <cell r="E5">
            <v>89.5</v>
          </cell>
          <cell r="F5">
            <v>95</v>
          </cell>
          <cell r="G5">
            <v>70</v>
          </cell>
          <cell r="H5">
            <v>5.4</v>
          </cell>
          <cell r="I5" t="str">
            <v>SE</v>
          </cell>
          <cell r="J5">
            <v>25.92</v>
          </cell>
          <cell r="K5">
            <v>8.5999999999999979</v>
          </cell>
        </row>
        <row r="6">
          <cell r="B6">
            <v>22.679166666666664</v>
          </cell>
          <cell r="C6">
            <v>29.4</v>
          </cell>
          <cell r="D6">
            <v>19.3</v>
          </cell>
          <cell r="E6">
            <v>84.5</v>
          </cell>
          <cell r="F6">
            <v>94</v>
          </cell>
          <cell r="G6">
            <v>63</v>
          </cell>
          <cell r="H6">
            <v>2.8800000000000003</v>
          </cell>
          <cell r="I6" t="str">
            <v>NE</v>
          </cell>
          <cell r="J6">
            <v>13.68</v>
          </cell>
          <cell r="K6">
            <v>0</v>
          </cell>
        </row>
        <row r="7">
          <cell r="B7">
            <v>21</v>
          </cell>
          <cell r="C7">
            <v>24.4</v>
          </cell>
          <cell r="D7">
            <v>19.2</v>
          </cell>
          <cell r="E7">
            <v>93.208333333333329</v>
          </cell>
          <cell r="F7">
            <v>95</v>
          </cell>
          <cell r="G7">
            <v>83</v>
          </cell>
          <cell r="H7">
            <v>18</v>
          </cell>
          <cell r="I7" t="str">
            <v>L</v>
          </cell>
          <cell r="J7">
            <v>37.080000000000005</v>
          </cell>
          <cell r="K7">
            <v>42.199999999999996</v>
          </cell>
        </row>
        <row r="8">
          <cell r="B8">
            <v>22.958333333333339</v>
          </cell>
          <cell r="C8">
            <v>28.9</v>
          </cell>
          <cell r="D8">
            <v>19.399999999999999</v>
          </cell>
          <cell r="E8">
            <v>85.125</v>
          </cell>
          <cell r="F8">
            <v>96</v>
          </cell>
          <cell r="G8">
            <v>64</v>
          </cell>
          <cell r="H8">
            <v>5.4</v>
          </cell>
          <cell r="I8" t="str">
            <v>S</v>
          </cell>
          <cell r="J8">
            <v>19.440000000000001</v>
          </cell>
          <cell r="K8">
            <v>0.60000000000000009</v>
          </cell>
        </row>
        <row r="9">
          <cell r="B9">
            <v>23.537499999999994</v>
          </cell>
          <cell r="C9">
            <v>31</v>
          </cell>
          <cell r="D9">
            <v>18.2</v>
          </cell>
          <cell r="E9">
            <v>81.833333333333329</v>
          </cell>
          <cell r="F9">
            <v>96</v>
          </cell>
          <cell r="G9">
            <v>50</v>
          </cell>
          <cell r="H9">
            <v>6.48</v>
          </cell>
          <cell r="I9" t="str">
            <v>NE</v>
          </cell>
          <cell r="J9">
            <v>18.36</v>
          </cell>
          <cell r="K9">
            <v>0.2</v>
          </cell>
        </row>
        <row r="10">
          <cell r="B10">
            <v>23.408333333333335</v>
          </cell>
          <cell r="C10">
            <v>31.4</v>
          </cell>
          <cell r="D10">
            <v>19.7</v>
          </cell>
          <cell r="E10">
            <v>82.958333333333329</v>
          </cell>
          <cell r="F10">
            <v>94</v>
          </cell>
          <cell r="G10">
            <v>52</v>
          </cell>
          <cell r="H10">
            <v>17.28</v>
          </cell>
          <cell r="I10" t="str">
            <v>NE</v>
          </cell>
          <cell r="J10">
            <v>42.84</v>
          </cell>
          <cell r="K10">
            <v>0</v>
          </cell>
        </row>
        <row r="11">
          <cell r="B11">
            <v>23.666666666666668</v>
          </cell>
          <cell r="C11">
            <v>31.7</v>
          </cell>
          <cell r="D11">
            <v>18.399999999999999</v>
          </cell>
          <cell r="E11">
            <v>77.625</v>
          </cell>
          <cell r="F11">
            <v>95</v>
          </cell>
          <cell r="G11">
            <v>37</v>
          </cell>
          <cell r="H11">
            <v>5.4</v>
          </cell>
          <cell r="I11" t="str">
            <v>NE</v>
          </cell>
          <cell r="J11">
            <v>11.16</v>
          </cell>
          <cell r="K11">
            <v>0</v>
          </cell>
        </row>
        <row r="12">
          <cell r="B12">
            <v>24.508333333333336</v>
          </cell>
          <cell r="C12">
            <v>30.8</v>
          </cell>
          <cell r="D12">
            <v>19.600000000000001</v>
          </cell>
          <cell r="E12">
            <v>80.541666666666671</v>
          </cell>
          <cell r="F12">
            <v>95</v>
          </cell>
          <cell r="G12">
            <v>57</v>
          </cell>
          <cell r="H12">
            <v>7.5600000000000005</v>
          </cell>
          <cell r="I12" t="str">
            <v>SO</v>
          </cell>
          <cell r="J12">
            <v>23.040000000000003</v>
          </cell>
          <cell r="K12">
            <v>0</v>
          </cell>
        </row>
        <row r="13">
          <cell r="B13">
            <v>25.016666666666666</v>
          </cell>
          <cell r="C13">
            <v>31.7</v>
          </cell>
          <cell r="D13">
            <v>20.6</v>
          </cell>
          <cell r="E13">
            <v>79.25</v>
          </cell>
          <cell r="F13">
            <v>93</v>
          </cell>
          <cell r="G13">
            <v>52</v>
          </cell>
          <cell r="H13">
            <v>5.7600000000000007</v>
          </cell>
          <cell r="I13" t="str">
            <v>SO</v>
          </cell>
          <cell r="J13">
            <v>20.52</v>
          </cell>
          <cell r="K13">
            <v>0</v>
          </cell>
        </row>
        <row r="14">
          <cell r="B14">
            <v>25.016666666666662</v>
          </cell>
          <cell r="C14">
            <v>32.700000000000003</v>
          </cell>
          <cell r="D14">
            <v>19.7</v>
          </cell>
          <cell r="E14">
            <v>79.125</v>
          </cell>
          <cell r="F14">
            <v>95</v>
          </cell>
          <cell r="G14">
            <v>49</v>
          </cell>
          <cell r="H14">
            <v>7.5600000000000005</v>
          </cell>
          <cell r="I14" t="str">
            <v>SE</v>
          </cell>
          <cell r="J14">
            <v>24.12</v>
          </cell>
          <cell r="K14">
            <v>0.2</v>
          </cell>
        </row>
        <row r="15">
          <cell r="B15">
            <v>24.479166666666671</v>
          </cell>
          <cell r="C15">
            <v>30.8</v>
          </cell>
          <cell r="D15">
            <v>20.7</v>
          </cell>
          <cell r="E15">
            <v>79.791666666666671</v>
          </cell>
          <cell r="F15">
            <v>94</v>
          </cell>
          <cell r="G15">
            <v>53</v>
          </cell>
          <cell r="H15">
            <v>9.7200000000000006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21.712500000000002</v>
          </cell>
          <cell r="C16">
            <v>27.1</v>
          </cell>
          <cell r="D16">
            <v>18.2</v>
          </cell>
          <cell r="E16">
            <v>81.791666666666671</v>
          </cell>
          <cell r="F16">
            <v>94</v>
          </cell>
          <cell r="G16">
            <v>63</v>
          </cell>
          <cell r="H16">
            <v>12.24</v>
          </cell>
          <cell r="I16" t="str">
            <v>NE</v>
          </cell>
          <cell r="J16">
            <v>27.36</v>
          </cell>
          <cell r="K16">
            <v>0</v>
          </cell>
        </row>
        <row r="17">
          <cell r="B17">
            <v>18.420833333333331</v>
          </cell>
          <cell r="C17">
            <v>21</v>
          </cell>
          <cell r="D17">
            <v>16.8</v>
          </cell>
          <cell r="E17">
            <v>83.333333333333329</v>
          </cell>
          <cell r="F17">
            <v>89</v>
          </cell>
          <cell r="G17">
            <v>71</v>
          </cell>
          <cell r="H17">
            <v>8.64</v>
          </cell>
          <cell r="I17" t="str">
            <v>NO</v>
          </cell>
          <cell r="J17">
            <v>20.52</v>
          </cell>
          <cell r="K17">
            <v>0.2</v>
          </cell>
        </row>
        <row r="18">
          <cell r="B18">
            <v>16.083333333333336</v>
          </cell>
          <cell r="C18">
            <v>21.6</v>
          </cell>
          <cell r="D18">
            <v>11.8</v>
          </cell>
          <cell r="E18">
            <v>76.583333333333329</v>
          </cell>
          <cell r="F18">
            <v>90</v>
          </cell>
          <cell r="G18">
            <v>52</v>
          </cell>
          <cell r="H18">
            <v>9.7200000000000006</v>
          </cell>
          <cell r="I18" t="str">
            <v>NO</v>
          </cell>
          <cell r="J18">
            <v>24.12</v>
          </cell>
          <cell r="K18">
            <v>0</v>
          </cell>
        </row>
        <row r="19">
          <cell r="B19">
            <v>15.912500000000001</v>
          </cell>
          <cell r="C19">
            <v>20.9</v>
          </cell>
          <cell r="D19">
            <v>12</v>
          </cell>
          <cell r="E19">
            <v>78.416666666666671</v>
          </cell>
          <cell r="F19">
            <v>89</v>
          </cell>
          <cell r="G19">
            <v>61</v>
          </cell>
          <cell r="H19">
            <v>7.5600000000000005</v>
          </cell>
          <cell r="I19" t="str">
            <v>NO</v>
          </cell>
          <cell r="J19">
            <v>27</v>
          </cell>
          <cell r="K19">
            <v>0</v>
          </cell>
        </row>
        <row r="20">
          <cell r="B20">
            <v>18.062500000000004</v>
          </cell>
          <cell r="C20">
            <v>24.3</v>
          </cell>
          <cell r="D20">
            <v>13.4</v>
          </cell>
          <cell r="E20">
            <v>81.375</v>
          </cell>
          <cell r="F20">
            <v>94</v>
          </cell>
          <cell r="G20">
            <v>60</v>
          </cell>
          <cell r="H20">
            <v>13.68</v>
          </cell>
          <cell r="I20" t="str">
            <v>SO</v>
          </cell>
          <cell r="J20">
            <v>29.52</v>
          </cell>
          <cell r="K20">
            <v>0</v>
          </cell>
        </row>
        <row r="21">
          <cell r="B21">
            <v>19.908333333333335</v>
          </cell>
          <cell r="C21">
            <v>26.4</v>
          </cell>
          <cell r="D21">
            <v>15.7</v>
          </cell>
          <cell r="E21">
            <v>80.458333333333329</v>
          </cell>
          <cell r="F21">
            <v>94</v>
          </cell>
          <cell r="G21">
            <v>58</v>
          </cell>
          <cell r="H21">
            <v>10.44</v>
          </cell>
          <cell r="I21" t="str">
            <v>SO</v>
          </cell>
          <cell r="J21">
            <v>23.400000000000002</v>
          </cell>
          <cell r="K21">
            <v>0</v>
          </cell>
        </row>
        <row r="22">
          <cell r="B22">
            <v>20.787499999999998</v>
          </cell>
          <cell r="C22">
            <v>27.4</v>
          </cell>
          <cell r="D22">
            <v>16.2</v>
          </cell>
          <cell r="E22">
            <v>79.833333333333329</v>
          </cell>
          <cell r="F22">
            <v>94</v>
          </cell>
          <cell r="G22">
            <v>56</v>
          </cell>
          <cell r="H22">
            <v>9</v>
          </cell>
          <cell r="I22" t="str">
            <v>SO</v>
          </cell>
          <cell r="J22">
            <v>19.440000000000001</v>
          </cell>
          <cell r="K22">
            <v>0</v>
          </cell>
        </row>
        <row r="23">
          <cell r="B23">
            <v>20.616666666666667</v>
          </cell>
          <cell r="C23">
            <v>29.2</v>
          </cell>
          <cell r="D23">
            <v>14.8</v>
          </cell>
          <cell r="E23">
            <v>79.583333333333329</v>
          </cell>
          <cell r="F23">
            <v>96</v>
          </cell>
          <cell r="G23">
            <v>44</v>
          </cell>
          <cell r="H23">
            <v>6.12</v>
          </cell>
          <cell r="I23" t="str">
            <v>SO</v>
          </cell>
          <cell r="J23">
            <v>18.36</v>
          </cell>
          <cell r="K23">
            <v>0</v>
          </cell>
        </row>
        <row r="24">
          <cell r="B24">
            <v>21.341666666666669</v>
          </cell>
          <cell r="C24">
            <v>30</v>
          </cell>
          <cell r="D24">
            <v>14.3</v>
          </cell>
          <cell r="E24">
            <v>76.25</v>
          </cell>
          <cell r="F24">
            <v>96</v>
          </cell>
          <cell r="G24">
            <v>41</v>
          </cell>
          <cell r="H24">
            <v>5.04</v>
          </cell>
          <cell r="I24" t="str">
            <v>NE</v>
          </cell>
          <cell r="J24">
            <v>21.96</v>
          </cell>
          <cell r="K24">
            <v>0</v>
          </cell>
        </row>
        <row r="25">
          <cell r="B25">
            <v>20.954166666666669</v>
          </cell>
          <cell r="C25">
            <v>30.6</v>
          </cell>
          <cell r="D25">
            <v>13.8</v>
          </cell>
          <cell r="E25">
            <v>74.208333333333329</v>
          </cell>
          <cell r="F25">
            <v>95</v>
          </cell>
          <cell r="G25">
            <v>35</v>
          </cell>
          <cell r="H25">
            <v>4.6800000000000006</v>
          </cell>
          <cell r="I25" t="str">
            <v>L</v>
          </cell>
          <cell r="J25">
            <v>16.920000000000002</v>
          </cell>
          <cell r="K25">
            <v>0</v>
          </cell>
        </row>
        <row r="26">
          <cell r="B26">
            <v>21.8</v>
          </cell>
          <cell r="C26">
            <v>28.8</v>
          </cell>
          <cell r="D26">
            <v>17.100000000000001</v>
          </cell>
          <cell r="E26">
            <v>79.208333333333329</v>
          </cell>
          <cell r="F26">
            <v>91</v>
          </cell>
          <cell r="G26">
            <v>54</v>
          </cell>
          <cell r="H26">
            <v>7.5600000000000005</v>
          </cell>
          <cell r="I26" t="str">
            <v>N</v>
          </cell>
          <cell r="J26">
            <v>15.840000000000002</v>
          </cell>
          <cell r="K26">
            <v>0</v>
          </cell>
        </row>
        <row r="27">
          <cell r="B27">
            <v>19.6875</v>
          </cell>
          <cell r="C27">
            <v>23.7</v>
          </cell>
          <cell r="D27">
            <v>16.899999999999999</v>
          </cell>
          <cell r="E27">
            <v>88.708333333333329</v>
          </cell>
          <cell r="F27">
            <v>94</v>
          </cell>
          <cell r="G27">
            <v>79</v>
          </cell>
          <cell r="H27">
            <v>16.920000000000002</v>
          </cell>
          <cell r="I27" t="str">
            <v>NO</v>
          </cell>
          <cell r="J27">
            <v>32.4</v>
          </cell>
          <cell r="K27">
            <v>4</v>
          </cell>
        </row>
        <row r="28">
          <cell r="B28">
            <v>16.354166666666664</v>
          </cell>
          <cell r="C28">
            <v>20.399999999999999</v>
          </cell>
          <cell r="D28">
            <v>12.9</v>
          </cell>
          <cell r="E28">
            <v>76.708333333333329</v>
          </cell>
          <cell r="F28">
            <v>93</v>
          </cell>
          <cell r="G28">
            <v>45</v>
          </cell>
          <cell r="H28">
            <v>19.440000000000001</v>
          </cell>
          <cell r="I28" t="str">
            <v>NE</v>
          </cell>
          <cell r="J28">
            <v>39.96</v>
          </cell>
          <cell r="K28">
            <v>0.2</v>
          </cell>
        </row>
        <row r="29">
          <cell r="B29">
            <v>13.845833333333331</v>
          </cell>
          <cell r="C29">
            <v>21.9</v>
          </cell>
          <cell r="D29">
            <v>6.9</v>
          </cell>
          <cell r="E29">
            <v>79.416666666666671</v>
          </cell>
          <cell r="F29">
            <v>96</v>
          </cell>
          <cell r="G29">
            <v>50</v>
          </cell>
          <cell r="H29">
            <v>9.3600000000000012</v>
          </cell>
          <cell r="I29" t="str">
            <v>SO</v>
          </cell>
          <cell r="J29">
            <v>22.32</v>
          </cell>
          <cell r="K29">
            <v>0</v>
          </cell>
        </row>
        <row r="30">
          <cell r="B30">
            <v>16.633333333333333</v>
          </cell>
          <cell r="C30">
            <v>28.6</v>
          </cell>
          <cell r="D30">
            <v>8.5</v>
          </cell>
          <cell r="E30">
            <v>76.583333333333329</v>
          </cell>
          <cell r="F30">
            <v>96</v>
          </cell>
          <cell r="G30">
            <v>41</v>
          </cell>
          <cell r="H30">
            <v>6.12</v>
          </cell>
          <cell r="I30" t="str">
            <v>NE</v>
          </cell>
          <cell r="J30">
            <v>19.8</v>
          </cell>
          <cell r="K30">
            <v>0.2</v>
          </cell>
        </row>
        <row r="31">
          <cell r="B31">
            <v>21.416666666666661</v>
          </cell>
          <cell r="C31">
            <v>31.1</v>
          </cell>
          <cell r="D31">
            <v>14.6</v>
          </cell>
          <cell r="E31">
            <v>78.416666666666671</v>
          </cell>
          <cell r="F31">
            <v>95</v>
          </cell>
          <cell r="G31">
            <v>51</v>
          </cell>
          <cell r="H31">
            <v>6.48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23.641666666666666</v>
          </cell>
          <cell r="C32">
            <v>31</v>
          </cell>
          <cell r="D32">
            <v>18.5</v>
          </cell>
          <cell r="E32">
            <v>82.083333333333329</v>
          </cell>
          <cell r="F32">
            <v>95</v>
          </cell>
          <cell r="G32">
            <v>56</v>
          </cell>
          <cell r="H32">
            <v>10.08</v>
          </cell>
          <cell r="I32" t="str">
            <v>NE</v>
          </cell>
          <cell r="J32">
            <v>31.319999999999997</v>
          </cell>
          <cell r="K32">
            <v>0.2</v>
          </cell>
        </row>
        <row r="33">
          <cell r="B33">
            <v>24.141666666666669</v>
          </cell>
          <cell r="C33">
            <v>31.7</v>
          </cell>
          <cell r="D33">
            <v>19.100000000000001</v>
          </cell>
          <cell r="E33">
            <v>81.125</v>
          </cell>
          <cell r="F33">
            <v>95</v>
          </cell>
          <cell r="G33">
            <v>51</v>
          </cell>
          <cell r="H33">
            <v>5.04</v>
          </cell>
          <cell r="I33" t="str">
            <v>NE</v>
          </cell>
          <cell r="J33">
            <v>17.28</v>
          </cell>
          <cell r="K33">
            <v>0</v>
          </cell>
        </row>
        <row r="34">
          <cell r="B34">
            <v>24.349999999999998</v>
          </cell>
          <cell r="C34">
            <v>32.700000000000003</v>
          </cell>
          <cell r="D34">
            <v>18.399999999999999</v>
          </cell>
          <cell r="E34">
            <v>77.375</v>
          </cell>
          <cell r="F34">
            <v>95</v>
          </cell>
          <cell r="G34">
            <v>44</v>
          </cell>
          <cell r="H34">
            <v>9.3600000000000012</v>
          </cell>
          <cell r="I34" t="str">
            <v>NE</v>
          </cell>
          <cell r="J34">
            <v>29.16</v>
          </cell>
          <cell r="K34">
            <v>0</v>
          </cell>
        </row>
        <row r="35">
          <cell r="B35">
            <v>23.570833333333329</v>
          </cell>
          <cell r="C35">
            <v>30.3</v>
          </cell>
          <cell r="D35">
            <v>18.100000000000001</v>
          </cell>
          <cell r="E35">
            <v>78.791666666666671</v>
          </cell>
          <cell r="F35">
            <v>95</v>
          </cell>
          <cell r="G35">
            <v>52</v>
          </cell>
          <cell r="H35">
            <v>19.440000000000001</v>
          </cell>
          <cell r="I35" t="str">
            <v>L</v>
          </cell>
          <cell r="J35">
            <v>38.159999999999997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22.383333333333329</v>
          </cell>
          <cell r="C5">
            <v>23.7</v>
          </cell>
          <cell r="D5">
            <v>20.3</v>
          </cell>
          <cell r="E5">
            <v>91.375</v>
          </cell>
          <cell r="F5">
            <v>95</v>
          </cell>
          <cell r="G5">
            <v>82</v>
          </cell>
          <cell r="H5">
            <v>12.24</v>
          </cell>
          <cell r="I5" t="str">
            <v>S</v>
          </cell>
          <cell r="J5">
            <v>25.2</v>
          </cell>
          <cell r="K5">
            <v>68.40000000000002</v>
          </cell>
        </row>
        <row r="6">
          <cell r="B6">
            <v>23.620833333333334</v>
          </cell>
          <cell r="C6">
            <v>28.4</v>
          </cell>
          <cell r="D6">
            <v>21.5</v>
          </cell>
          <cell r="E6">
            <v>87.125</v>
          </cell>
          <cell r="F6">
            <v>94</v>
          </cell>
          <cell r="G6">
            <v>68</v>
          </cell>
          <cell r="H6">
            <v>7.2</v>
          </cell>
          <cell r="I6" t="str">
            <v>N</v>
          </cell>
          <cell r="J6">
            <v>18.36</v>
          </cell>
          <cell r="K6">
            <v>0.4</v>
          </cell>
        </row>
        <row r="7">
          <cell r="B7">
            <v>24.120833333333337</v>
          </cell>
          <cell r="C7">
            <v>27.5</v>
          </cell>
          <cell r="D7">
            <v>22.2</v>
          </cell>
          <cell r="E7">
            <v>91.541666666666671</v>
          </cell>
          <cell r="F7">
            <v>94</v>
          </cell>
          <cell r="G7">
            <v>81</v>
          </cell>
          <cell r="H7">
            <v>3.6</v>
          </cell>
          <cell r="I7" t="str">
            <v>S</v>
          </cell>
          <cell r="J7">
            <v>16.920000000000002</v>
          </cell>
          <cell r="K7">
            <v>22.999999999999996</v>
          </cell>
        </row>
        <row r="8">
          <cell r="B8">
            <v>24.291666666666661</v>
          </cell>
          <cell r="C8">
            <v>29.8</v>
          </cell>
          <cell r="D8">
            <v>21.7</v>
          </cell>
          <cell r="E8">
            <v>86.875</v>
          </cell>
          <cell r="F8">
            <v>95</v>
          </cell>
          <cell r="G8">
            <v>64</v>
          </cell>
          <cell r="H8">
            <v>17.64</v>
          </cell>
          <cell r="I8" t="str">
            <v>SE</v>
          </cell>
          <cell r="J8">
            <v>44.28</v>
          </cell>
          <cell r="K8">
            <v>11.399999999999999</v>
          </cell>
        </row>
        <row r="9">
          <cell r="B9">
            <v>26.241666666666664</v>
          </cell>
          <cell r="C9">
            <v>32.9</v>
          </cell>
          <cell r="D9">
            <v>22.1</v>
          </cell>
          <cell r="E9">
            <v>79.875</v>
          </cell>
          <cell r="F9">
            <v>94</v>
          </cell>
          <cell r="G9">
            <v>49</v>
          </cell>
          <cell r="H9">
            <v>6.48</v>
          </cell>
          <cell r="I9" t="str">
            <v>S</v>
          </cell>
          <cell r="J9">
            <v>17.64</v>
          </cell>
          <cell r="K9">
            <v>0</v>
          </cell>
        </row>
        <row r="10">
          <cell r="B10">
            <v>26.408333333333335</v>
          </cell>
          <cell r="C10">
            <v>32.9</v>
          </cell>
          <cell r="D10">
            <v>22.6</v>
          </cell>
          <cell r="E10">
            <v>78.916666666666671</v>
          </cell>
          <cell r="F10">
            <v>92</v>
          </cell>
          <cell r="G10">
            <v>53</v>
          </cell>
          <cell r="H10">
            <v>5.4</v>
          </cell>
          <cell r="I10" t="str">
            <v>S</v>
          </cell>
          <cell r="J10">
            <v>39.24</v>
          </cell>
          <cell r="K10">
            <v>0</v>
          </cell>
        </row>
        <row r="11">
          <cell r="B11">
            <v>25.516666666666662</v>
          </cell>
          <cell r="C11">
            <v>33.200000000000003</v>
          </cell>
          <cell r="D11">
            <v>21.2</v>
          </cell>
          <cell r="E11">
            <v>78.041666666666671</v>
          </cell>
          <cell r="F11">
            <v>92</v>
          </cell>
          <cell r="G11">
            <v>49</v>
          </cell>
          <cell r="H11">
            <v>2.52</v>
          </cell>
          <cell r="I11" t="str">
            <v>S</v>
          </cell>
          <cell r="J11">
            <v>14.4</v>
          </cell>
          <cell r="K11">
            <v>0</v>
          </cell>
        </row>
        <row r="12">
          <cell r="B12">
            <v>27.104166666666661</v>
          </cell>
          <cell r="C12">
            <v>33.4</v>
          </cell>
          <cell r="D12">
            <v>23</v>
          </cell>
          <cell r="E12">
            <v>79</v>
          </cell>
          <cell r="F12">
            <v>93</v>
          </cell>
          <cell r="G12">
            <v>51</v>
          </cell>
          <cell r="H12">
            <v>7.9200000000000008</v>
          </cell>
          <cell r="I12" t="str">
            <v>S</v>
          </cell>
          <cell r="J12">
            <v>23.400000000000002</v>
          </cell>
          <cell r="K12">
            <v>0</v>
          </cell>
        </row>
        <row r="13">
          <cell r="B13">
            <v>27.108333333333324</v>
          </cell>
          <cell r="C13">
            <v>32.5</v>
          </cell>
          <cell r="D13">
            <v>23.1</v>
          </cell>
          <cell r="E13">
            <v>77.583333333333329</v>
          </cell>
          <cell r="F13">
            <v>92</v>
          </cell>
          <cell r="G13">
            <v>54</v>
          </cell>
          <cell r="H13">
            <v>12.6</v>
          </cell>
          <cell r="I13" t="str">
            <v>S</v>
          </cell>
          <cell r="J13">
            <v>37.080000000000005</v>
          </cell>
          <cell r="K13">
            <v>1</v>
          </cell>
        </row>
        <row r="14">
          <cell r="B14">
            <v>26.554166666666664</v>
          </cell>
          <cell r="C14">
            <v>32.700000000000003</v>
          </cell>
          <cell r="D14">
            <v>22</v>
          </cell>
          <cell r="E14">
            <v>79.75</v>
          </cell>
          <cell r="F14">
            <v>94</v>
          </cell>
          <cell r="G14">
            <v>54</v>
          </cell>
          <cell r="H14">
            <v>13.32</v>
          </cell>
          <cell r="I14" t="str">
            <v>N</v>
          </cell>
          <cell r="J14">
            <v>34.56</v>
          </cell>
          <cell r="K14">
            <v>0.2</v>
          </cell>
        </row>
        <row r="15">
          <cell r="B15">
            <v>26.099999999999998</v>
          </cell>
          <cell r="C15">
            <v>31.1</v>
          </cell>
          <cell r="D15">
            <v>23.3</v>
          </cell>
          <cell r="E15">
            <v>79.208333333333329</v>
          </cell>
          <cell r="F15">
            <v>92</v>
          </cell>
          <cell r="G15">
            <v>57</v>
          </cell>
          <cell r="H15">
            <v>9.3600000000000012</v>
          </cell>
          <cell r="I15" t="str">
            <v>NO</v>
          </cell>
          <cell r="J15">
            <v>33.480000000000004</v>
          </cell>
          <cell r="K15">
            <v>0</v>
          </cell>
        </row>
        <row r="16">
          <cell r="B16">
            <v>21.429166666666664</v>
          </cell>
          <cell r="C16">
            <v>25</v>
          </cell>
          <cell r="D16">
            <v>19.399999999999999</v>
          </cell>
          <cell r="E16">
            <v>83.958333333333329</v>
          </cell>
          <cell r="F16">
            <v>92</v>
          </cell>
          <cell r="G16">
            <v>67</v>
          </cell>
          <cell r="H16">
            <v>6.48</v>
          </cell>
          <cell r="I16" t="str">
            <v>O</v>
          </cell>
          <cell r="J16">
            <v>23.400000000000002</v>
          </cell>
          <cell r="K16">
            <v>0</v>
          </cell>
        </row>
        <row r="17">
          <cell r="B17">
            <v>19.029166666666669</v>
          </cell>
          <cell r="C17">
            <v>21.8</v>
          </cell>
          <cell r="D17">
            <v>16.899999999999999</v>
          </cell>
          <cell r="E17">
            <v>82.5</v>
          </cell>
          <cell r="F17">
            <v>92</v>
          </cell>
          <cell r="G17">
            <v>65</v>
          </cell>
          <cell r="H17">
            <v>6.12</v>
          </cell>
          <cell r="I17" t="str">
            <v>S</v>
          </cell>
          <cell r="J17">
            <v>17.64</v>
          </cell>
          <cell r="K17">
            <v>0</v>
          </cell>
        </row>
        <row r="18">
          <cell r="B18">
            <v>17.974999999999998</v>
          </cell>
          <cell r="C18">
            <v>21.6</v>
          </cell>
          <cell r="D18">
            <v>14.8</v>
          </cell>
          <cell r="E18">
            <v>73.166666666666671</v>
          </cell>
          <cell r="F18">
            <v>87</v>
          </cell>
          <cell r="G18">
            <v>49</v>
          </cell>
          <cell r="H18">
            <v>9</v>
          </cell>
          <cell r="I18" t="str">
            <v>S</v>
          </cell>
          <cell r="J18">
            <v>26.64</v>
          </cell>
          <cell r="K18">
            <v>0.2</v>
          </cell>
        </row>
        <row r="19">
          <cell r="B19">
            <v>17.375000000000004</v>
          </cell>
          <cell r="C19">
            <v>21.2</v>
          </cell>
          <cell r="D19">
            <v>13.4</v>
          </cell>
          <cell r="E19">
            <v>74.875</v>
          </cell>
          <cell r="F19">
            <v>90</v>
          </cell>
          <cell r="G19">
            <v>58</v>
          </cell>
          <cell r="H19">
            <v>5.7600000000000007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18.191666666666666</v>
          </cell>
          <cell r="C20">
            <v>27.3</v>
          </cell>
          <cell r="D20">
            <v>11.5</v>
          </cell>
          <cell r="E20">
            <v>78.625</v>
          </cell>
          <cell r="F20">
            <v>95</v>
          </cell>
          <cell r="G20">
            <v>46</v>
          </cell>
          <cell r="H20">
            <v>0.72000000000000008</v>
          </cell>
          <cell r="I20" t="str">
            <v>S</v>
          </cell>
          <cell r="J20">
            <v>14.04</v>
          </cell>
          <cell r="K20">
            <v>0</v>
          </cell>
        </row>
        <row r="21">
          <cell r="B21">
            <v>21.204166666666669</v>
          </cell>
          <cell r="C21">
            <v>29</v>
          </cell>
          <cell r="D21">
            <v>16.3</v>
          </cell>
          <cell r="E21">
            <v>78.25</v>
          </cell>
          <cell r="F21">
            <v>93</v>
          </cell>
          <cell r="G21">
            <v>51</v>
          </cell>
          <cell r="H21">
            <v>3.9600000000000004</v>
          </cell>
          <cell r="I21" t="str">
            <v>S</v>
          </cell>
          <cell r="J21">
            <v>39.96</v>
          </cell>
          <cell r="K21">
            <v>0</v>
          </cell>
        </row>
        <row r="22">
          <cell r="B22">
            <v>23.029166666666669</v>
          </cell>
          <cell r="C22">
            <v>30.9</v>
          </cell>
          <cell r="D22">
            <v>17.8</v>
          </cell>
          <cell r="E22">
            <v>77.416666666666671</v>
          </cell>
          <cell r="F22">
            <v>94</v>
          </cell>
          <cell r="G22">
            <v>44</v>
          </cell>
          <cell r="H22">
            <v>3.24</v>
          </cell>
          <cell r="I22" t="str">
            <v>O</v>
          </cell>
          <cell r="J22">
            <v>19.8</v>
          </cell>
          <cell r="K22">
            <v>0</v>
          </cell>
        </row>
        <row r="23">
          <cell r="B23">
            <v>23.766666666666662</v>
          </cell>
          <cell r="C23">
            <v>30.8</v>
          </cell>
          <cell r="D23">
            <v>19.600000000000001</v>
          </cell>
          <cell r="E23">
            <v>75.958333333333329</v>
          </cell>
          <cell r="F23">
            <v>93</v>
          </cell>
          <cell r="G23">
            <v>45</v>
          </cell>
          <cell r="H23">
            <v>3.24</v>
          </cell>
          <cell r="I23" t="str">
            <v>S</v>
          </cell>
          <cell r="J23">
            <v>16.559999999999999</v>
          </cell>
          <cell r="K23">
            <v>0</v>
          </cell>
        </row>
        <row r="24">
          <cell r="B24">
            <v>24.045833333333334</v>
          </cell>
          <cell r="C24">
            <v>31.3</v>
          </cell>
          <cell r="D24">
            <v>19.399999999999999</v>
          </cell>
          <cell r="E24">
            <v>75</v>
          </cell>
          <cell r="F24">
            <v>92</v>
          </cell>
          <cell r="G24">
            <v>41</v>
          </cell>
          <cell r="H24">
            <v>8.64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23.358333333333334</v>
          </cell>
          <cell r="C25">
            <v>31.3</v>
          </cell>
          <cell r="D25">
            <v>17.100000000000001</v>
          </cell>
          <cell r="E25">
            <v>74.833333333333329</v>
          </cell>
          <cell r="F25">
            <v>94</v>
          </cell>
          <cell r="G25">
            <v>40</v>
          </cell>
          <cell r="H25">
            <v>7.9200000000000008</v>
          </cell>
          <cell r="I25" t="str">
            <v>O</v>
          </cell>
          <cell r="J25">
            <v>21.6</v>
          </cell>
          <cell r="K25">
            <v>0</v>
          </cell>
        </row>
        <row r="26">
          <cell r="B26">
            <v>23.337500000000002</v>
          </cell>
          <cell r="C26">
            <v>29.6</v>
          </cell>
          <cell r="D26">
            <v>19.8</v>
          </cell>
          <cell r="E26">
            <v>82.041666666666671</v>
          </cell>
          <cell r="F26">
            <v>93</v>
          </cell>
          <cell r="G26">
            <v>57</v>
          </cell>
          <cell r="H26">
            <v>3.24</v>
          </cell>
          <cell r="I26" t="str">
            <v>O</v>
          </cell>
          <cell r="J26">
            <v>28.8</v>
          </cell>
          <cell r="K26">
            <v>0.6</v>
          </cell>
        </row>
        <row r="27">
          <cell r="B27">
            <v>19.970833333333331</v>
          </cell>
          <cell r="C27">
            <v>23.3</v>
          </cell>
          <cell r="D27">
            <v>17.399999999999999</v>
          </cell>
          <cell r="E27">
            <v>86.125</v>
          </cell>
          <cell r="F27">
            <v>91</v>
          </cell>
          <cell r="G27">
            <v>77</v>
          </cell>
          <cell r="H27">
            <v>5.7600000000000007</v>
          </cell>
          <cell r="I27" t="str">
            <v>O</v>
          </cell>
          <cell r="J27">
            <v>19.8</v>
          </cell>
          <cell r="K27">
            <v>0.4</v>
          </cell>
        </row>
        <row r="28">
          <cell r="B28">
            <v>17.983333333333331</v>
          </cell>
          <cell r="C28">
            <v>23.2</v>
          </cell>
          <cell r="D28">
            <v>14.8</v>
          </cell>
          <cell r="E28">
            <v>72.875</v>
          </cell>
          <cell r="F28">
            <v>92</v>
          </cell>
          <cell r="G28">
            <v>42</v>
          </cell>
          <cell r="H28">
            <v>7.9200000000000008</v>
          </cell>
          <cell r="I28" t="str">
            <v>SO</v>
          </cell>
          <cell r="J28">
            <v>23.040000000000003</v>
          </cell>
          <cell r="K28">
            <v>0</v>
          </cell>
        </row>
        <row r="29">
          <cell r="B29">
            <v>15.829166666666667</v>
          </cell>
          <cell r="C29">
            <v>24.3</v>
          </cell>
          <cell r="D29">
            <v>9.3000000000000007</v>
          </cell>
          <cell r="E29">
            <v>75.208333333333329</v>
          </cell>
          <cell r="F29">
            <v>95</v>
          </cell>
          <cell r="G29">
            <v>39</v>
          </cell>
          <cell r="H29">
            <v>2.52</v>
          </cell>
          <cell r="I29" t="str">
            <v>SE</v>
          </cell>
          <cell r="J29">
            <v>18</v>
          </cell>
          <cell r="K29">
            <v>0</v>
          </cell>
        </row>
        <row r="30">
          <cell r="B30">
            <v>19.558333333333334</v>
          </cell>
          <cell r="C30">
            <v>29.3</v>
          </cell>
          <cell r="D30">
            <v>13.3</v>
          </cell>
          <cell r="E30">
            <v>73.083333333333329</v>
          </cell>
          <cell r="F30">
            <v>92</v>
          </cell>
          <cell r="G30">
            <v>43</v>
          </cell>
          <cell r="H30">
            <v>9</v>
          </cell>
          <cell r="I30" t="str">
            <v>S</v>
          </cell>
          <cell r="J30">
            <v>20.16</v>
          </cell>
          <cell r="K30">
            <v>0</v>
          </cell>
        </row>
        <row r="31">
          <cell r="B31">
            <v>23.766666666666666</v>
          </cell>
          <cell r="C31">
            <v>31.7</v>
          </cell>
          <cell r="D31">
            <v>17.600000000000001</v>
          </cell>
          <cell r="E31">
            <v>78.75</v>
          </cell>
          <cell r="F31">
            <v>94</v>
          </cell>
          <cell r="G31">
            <v>55</v>
          </cell>
          <cell r="H31">
            <v>9.3600000000000012</v>
          </cell>
          <cell r="I31" t="str">
            <v>N</v>
          </cell>
          <cell r="J31">
            <v>28.8</v>
          </cell>
          <cell r="K31">
            <v>0</v>
          </cell>
        </row>
        <row r="32">
          <cell r="B32">
            <v>26.008333333333336</v>
          </cell>
          <cell r="C32">
            <v>33</v>
          </cell>
          <cell r="D32">
            <v>19.899999999999999</v>
          </cell>
          <cell r="E32">
            <v>78.208333333333329</v>
          </cell>
          <cell r="F32">
            <v>94</v>
          </cell>
          <cell r="G32">
            <v>55</v>
          </cell>
          <cell r="H32">
            <v>10.08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B33">
            <v>26.24166666666666</v>
          </cell>
          <cell r="C33">
            <v>32.5</v>
          </cell>
          <cell r="D33">
            <v>21.6</v>
          </cell>
          <cell r="E33">
            <v>77.791666666666671</v>
          </cell>
          <cell r="F33">
            <v>93</v>
          </cell>
          <cell r="G33">
            <v>52</v>
          </cell>
          <cell r="H33">
            <v>8.64</v>
          </cell>
          <cell r="I33" t="str">
            <v>S</v>
          </cell>
          <cell r="J33">
            <v>23.400000000000002</v>
          </cell>
          <cell r="K33">
            <v>0</v>
          </cell>
        </row>
        <row r="34">
          <cell r="B34">
            <v>26.275000000000002</v>
          </cell>
          <cell r="C34">
            <v>33.1</v>
          </cell>
          <cell r="D34">
            <v>20.6</v>
          </cell>
          <cell r="E34">
            <v>77.958333333333329</v>
          </cell>
          <cell r="F34">
            <v>95</v>
          </cell>
          <cell r="G34">
            <v>51</v>
          </cell>
          <cell r="H34">
            <v>12.6</v>
          </cell>
          <cell r="I34" t="str">
            <v>N</v>
          </cell>
          <cell r="J34">
            <v>34.92</v>
          </cell>
          <cell r="K34">
            <v>0</v>
          </cell>
        </row>
        <row r="35">
          <cell r="B35">
            <v>24.958333333333332</v>
          </cell>
          <cell r="C35">
            <v>31</v>
          </cell>
          <cell r="D35">
            <v>20.5</v>
          </cell>
          <cell r="E35">
            <v>79.833333333333329</v>
          </cell>
          <cell r="F35">
            <v>93</v>
          </cell>
          <cell r="G35">
            <v>57</v>
          </cell>
          <cell r="H35">
            <v>2.52</v>
          </cell>
          <cell r="I35" t="str">
            <v>N</v>
          </cell>
          <cell r="J35">
            <v>18.36</v>
          </cell>
          <cell r="K35">
            <v>1.8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22.112500000000001</v>
          </cell>
          <cell r="C5">
            <v>26.2</v>
          </cell>
          <cell r="D5">
            <v>20.9</v>
          </cell>
          <cell r="E5">
            <v>90.5</v>
          </cell>
          <cell r="F5">
            <v>97</v>
          </cell>
          <cell r="G5">
            <v>69</v>
          </cell>
          <cell r="H5">
            <v>12.24</v>
          </cell>
          <cell r="I5" t="str">
            <v>N</v>
          </cell>
          <cell r="J5">
            <v>24.48</v>
          </cell>
          <cell r="K5">
            <v>18</v>
          </cell>
        </row>
        <row r="6">
          <cell r="B6">
            <v>22.558333333333337</v>
          </cell>
          <cell r="C6">
            <v>28.6</v>
          </cell>
          <cell r="D6">
            <v>19.3</v>
          </cell>
          <cell r="E6">
            <v>85.75</v>
          </cell>
          <cell r="F6">
            <v>98</v>
          </cell>
          <cell r="G6">
            <v>60</v>
          </cell>
          <cell r="H6">
            <v>9.3600000000000012</v>
          </cell>
          <cell r="I6" t="str">
            <v>NE</v>
          </cell>
          <cell r="J6">
            <v>20.16</v>
          </cell>
          <cell r="K6">
            <v>0</v>
          </cell>
        </row>
        <row r="7">
          <cell r="B7">
            <v>23.579166666666666</v>
          </cell>
          <cell r="C7">
            <v>28.3</v>
          </cell>
          <cell r="D7">
            <v>21.6</v>
          </cell>
          <cell r="E7">
            <v>87.583333333333329</v>
          </cell>
          <cell r="F7">
            <v>98</v>
          </cell>
          <cell r="G7">
            <v>70</v>
          </cell>
          <cell r="H7">
            <v>15.840000000000002</v>
          </cell>
          <cell r="I7" t="str">
            <v>NE</v>
          </cell>
          <cell r="J7">
            <v>36.72</v>
          </cell>
          <cell r="K7">
            <v>8.3999999999999986</v>
          </cell>
        </row>
        <row r="8">
          <cell r="B8">
            <v>24.074999999999999</v>
          </cell>
          <cell r="C8">
            <v>30.6</v>
          </cell>
          <cell r="D8">
            <v>19.899999999999999</v>
          </cell>
          <cell r="E8">
            <v>80.25</v>
          </cell>
          <cell r="F8">
            <v>96</v>
          </cell>
          <cell r="G8">
            <v>55</v>
          </cell>
          <cell r="H8">
            <v>11.879999999999999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25.383333333333336</v>
          </cell>
          <cell r="C9">
            <v>32.9</v>
          </cell>
          <cell r="D9">
            <v>20.6</v>
          </cell>
          <cell r="E9">
            <v>79.25</v>
          </cell>
          <cell r="F9">
            <v>96</v>
          </cell>
          <cell r="G9">
            <v>52</v>
          </cell>
          <cell r="H9">
            <v>14.04</v>
          </cell>
          <cell r="I9" t="str">
            <v>L</v>
          </cell>
          <cell r="J9">
            <v>23.759999999999998</v>
          </cell>
          <cell r="K9">
            <v>0</v>
          </cell>
        </row>
        <row r="10">
          <cell r="B10">
            <v>26.408333333333328</v>
          </cell>
          <cell r="C10">
            <v>33.299999999999997</v>
          </cell>
          <cell r="D10">
            <v>22.2</v>
          </cell>
          <cell r="E10">
            <v>77.875</v>
          </cell>
          <cell r="F10">
            <v>97</v>
          </cell>
          <cell r="G10">
            <v>49</v>
          </cell>
          <cell r="H10">
            <v>11.520000000000001</v>
          </cell>
          <cell r="I10" t="str">
            <v>O</v>
          </cell>
          <cell r="J10">
            <v>27.720000000000002</v>
          </cell>
          <cell r="K10">
            <v>0</v>
          </cell>
        </row>
        <row r="11">
          <cell r="B11">
            <v>25.904166666666665</v>
          </cell>
          <cell r="C11">
            <v>33.1</v>
          </cell>
          <cell r="D11">
            <v>21.7</v>
          </cell>
          <cell r="E11">
            <v>76.958333333333329</v>
          </cell>
          <cell r="F11">
            <v>96</v>
          </cell>
          <cell r="G11">
            <v>48</v>
          </cell>
          <cell r="H11">
            <v>11.16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25.533333333333331</v>
          </cell>
          <cell r="C12">
            <v>31.3</v>
          </cell>
          <cell r="D12">
            <v>21.5</v>
          </cell>
          <cell r="E12">
            <v>76.333333333333329</v>
          </cell>
          <cell r="F12">
            <v>92</v>
          </cell>
          <cell r="G12">
            <v>54</v>
          </cell>
          <cell r="H12">
            <v>16.2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25</v>
          </cell>
          <cell r="C13">
            <v>31.3</v>
          </cell>
          <cell r="D13">
            <v>20.3</v>
          </cell>
          <cell r="E13">
            <v>74.458333333333329</v>
          </cell>
          <cell r="F13">
            <v>89</v>
          </cell>
          <cell r="G13">
            <v>54</v>
          </cell>
          <cell r="H13">
            <v>15.840000000000002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25.075000000000003</v>
          </cell>
          <cell r="C14">
            <v>33.1</v>
          </cell>
          <cell r="D14">
            <v>20.8</v>
          </cell>
          <cell r="E14">
            <v>81.083333333333329</v>
          </cell>
          <cell r="F14">
            <v>95</v>
          </cell>
          <cell r="G14">
            <v>51</v>
          </cell>
          <cell r="H14">
            <v>13.68</v>
          </cell>
          <cell r="I14" t="str">
            <v>L</v>
          </cell>
          <cell r="J14">
            <v>34.56</v>
          </cell>
          <cell r="K14">
            <v>6</v>
          </cell>
        </row>
        <row r="15">
          <cell r="B15">
            <v>24.995833333333334</v>
          </cell>
          <cell r="C15">
            <v>32</v>
          </cell>
          <cell r="D15">
            <v>21.1</v>
          </cell>
          <cell r="E15">
            <v>79.833333333333329</v>
          </cell>
          <cell r="F15">
            <v>95</v>
          </cell>
          <cell r="G15">
            <v>50</v>
          </cell>
          <cell r="H15">
            <v>21.96</v>
          </cell>
          <cell r="I15" t="str">
            <v>NE</v>
          </cell>
          <cell r="J15">
            <v>37.080000000000005</v>
          </cell>
          <cell r="K15">
            <v>0.4</v>
          </cell>
        </row>
        <row r="16">
          <cell r="B16">
            <v>22.916666666666668</v>
          </cell>
          <cell r="C16">
            <v>28</v>
          </cell>
          <cell r="D16">
            <v>19.7</v>
          </cell>
          <cell r="E16">
            <v>84.416666666666671</v>
          </cell>
          <cell r="F16">
            <v>98</v>
          </cell>
          <cell r="G16">
            <v>62</v>
          </cell>
          <cell r="H16">
            <v>11.879999999999999</v>
          </cell>
          <cell r="I16" t="str">
            <v>SO</v>
          </cell>
          <cell r="J16">
            <v>24.840000000000003</v>
          </cell>
          <cell r="K16">
            <v>0</v>
          </cell>
        </row>
        <row r="17">
          <cell r="B17">
            <v>19.991666666666664</v>
          </cell>
          <cell r="C17">
            <v>23.4</v>
          </cell>
          <cell r="D17">
            <v>17.5</v>
          </cell>
          <cell r="E17">
            <v>86.5</v>
          </cell>
          <cell r="F17">
            <v>95</v>
          </cell>
          <cell r="G17">
            <v>78</v>
          </cell>
          <cell r="H17">
            <v>12.6</v>
          </cell>
          <cell r="I17" t="str">
            <v>SO</v>
          </cell>
          <cell r="J17">
            <v>26.28</v>
          </cell>
          <cell r="K17">
            <v>0.6</v>
          </cell>
        </row>
        <row r="18">
          <cell r="B18">
            <v>16.9375</v>
          </cell>
          <cell r="C18">
            <v>21.6</v>
          </cell>
          <cell r="D18">
            <v>12.4</v>
          </cell>
          <cell r="E18">
            <v>74.291666666666671</v>
          </cell>
          <cell r="F18">
            <v>92</v>
          </cell>
          <cell r="G18">
            <v>55</v>
          </cell>
          <cell r="H18">
            <v>12.6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17.258333333333333</v>
          </cell>
          <cell r="C19">
            <v>24.4</v>
          </cell>
          <cell r="D19">
            <v>13</v>
          </cell>
          <cell r="E19">
            <v>78.125</v>
          </cell>
          <cell r="F19">
            <v>92</v>
          </cell>
          <cell r="G19">
            <v>56</v>
          </cell>
          <cell r="H19">
            <v>13.68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20.508333333333336</v>
          </cell>
          <cell r="C20">
            <v>25.9</v>
          </cell>
          <cell r="D20">
            <v>16.600000000000001</v>
          </cell>
          <cell r="E20">
            <v>75.25</v>
          </cell>
          <cell r="F20">
            <v>91</v>
          </cell>
          <cell r="G20">
            <v>55</v>
          </cell>
          <cell r="H20">
            <v>19.440000000000001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21.295833333333331</v>
          </cell>
          <cell r="C21">
            <v>27.2</v>
          </cell>
          <cell r="D21">
            <v>16.899999999999999</v>
          </cell>
          <cell r="E21">
            <v>75.666666666666671</v>
          </cell>
          <cell r="F21">
            <v>92</v>
          </cell>
          <cell r="G21">
            <v>55</v>
          </cell>
          <cell r="H21">
            <v>23.040000000000003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21.612500000000001</v>
          </cell>
          <cell r="C22">
            <v>28.5</v>
          </cell>
          <cell r="D22">
            <v>16.5</v>
          </cell>
          <cell r="E22">
            <v>75.958333333333329</v>
          </cell>
          <cell r="F22">
            <v>94</v>
          </cell>
          <cell r="G22">
            <v>49</v>
          </cell>
          <cell r="H22">
            <v>16.2</v>
          </cell>
          <cell r="I22" t="str">
            <v>SE</v>
          </cell>
          <cell r="J22">
            <v>26.64</v>
          </cell>
          <cell r="K22">
            <v>0</v>
          </cell>
        </row>
        <row r="23">
          <cell r="B23">
            <v>21.895833333333332</v>
          </cell>
          <cell r="C23">
            <v>29.8</v>
          </cell>
          <cell r="D23">
            <v>16.600000000000001</v>
          </cell>
          <cell r="E23">
            <v>74.25</v>
          </cell>
          <cell r="F23">
            <v>97</v>
          </cell>
          <cell r="G23">
            <v>39</v>
          </cell>
          <cell r="H23">
            <v>12.6</v>
          </cell>
          <cell r="I23" t="str">
            <v>SE</v>
          </cell>
          <cell r="J23">
            <v>21.96</v>
          </cell>
          <cell r="K23">
            <v>0</v>
          </cell>
        </row>
        <row r="24">
          <cell r="B24">
            <v>22.887500000000003</v>
          </cell>
          <cell r="C24">
            <v>30.9</v>
          </cell>
          <cell r="D24">
            <v>16.2</v>
          </cell>
          <cell r="E24">
            <v>67.666666666666671</v>
          </cell>
          <cell r="F24">
            <v>95</v>
          </cell>
          <cell r="G24">
            <v>38</v>
          </cell>
          <cell r="H24">
            <v>12.6</v>
          </cell>
          <cell r="I24" t="str">
            <v>NE</v>
          </cell>
          <cell r="J24">
            <v>25.2</v>
          </cell>
          <cell r="K24">
            <v>0</v>
          </cell>
        </row>
        <row r="25">
          <cell r="B25">
            <v>22.595833333333331</v>
          </cell>
          <cell r="C25">
            <v>30.9</v>
          </cell>
          <cell r="D25">
            <v>16.3</v>
          </cell>
          <cell r="E25">
            <v>63.791666666666664</v>
          </cell>
          <cell r="F25">
            <v>87</v>
          </cell>
          <cell r="G25">
            <v>37</v>
          </cell>
          <cell r="H25">
            <v>14.76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22.945833333333336</v>
          </cell>
          <cell r="C26">
            <v>31.1</v>
          </cell>
          <cell r="D26">
            <v>16.899999999999999</v>
          </cell>
          <cell r="E26">
            <v>66.125</v>
          </cell>
          <cell r="F26">
            <v>85</v>
          </cell>
          <cell r="G26">
            <v>42</v>
          </cell>
          <cell r="H26">
            <v>11.520000000000001</v>
          </cell>
          <cell r="I26" t="str">
            <v>N</v>
          </cell>
          <cell r="J26">
            <v>29.52</v>
          </cell>
          <cell r="K26">
            <v>0</v>
          </cell>
        </row>
        <row r="27">
          <cell r="B27">
            <v>21.083333333333336</v>
          </cell>
          <cell r="C27">
            <v>24.9</v>
          </cell>
          <cell r="D27">
            <v>18.899999999999999</v>
          </cell>
          <cell r="E27">
            <v>88.291666666666671</v>
          </cell>
          <cell r="F27">
            <v>96</v>
          </cell>
          <cell r="G27">
            <v>68</v>
          </cell>
          <cell r="H27">
            <v>14.4</v>
          </cell>
          <cell r="I27" t="str">
            <v>S</v>
          </cell>
          <cell r="J27">
            <v>36.72</v>
          </cell>
          <cell r="K27">
            <v>1.2</v>
          </cell>
        </row>
        <row r="28">
          <cell r="B28">
            <v>17.608333333333334</v>
          </cell>
          <cell r="C28">
            <v>21.9</v>
          </cell>
          <cell r="D28">
            <v>14.9</v>
          </cell>
          <cell r="E28">
            <v>77.291666666666671</v>
          </cell>
          <cell r="F28">
            <v>96</v>
          </cell>
          <cell r="G28">
            <v>42</v>
          </cell>
          <cell r="H28">
            <v>22.32</v>
          </cell>
          <cell r="I28" t="str">
            <v>O</v>
          </cell>
          <cell r="J28">
            <v>44.64</v>
          </cell>
          <cell r="K28">
            <v>1.4</v>
          </cell>
        </row>
        <row r="29">
          <cell r="B29">
            <v>15.683333333333335</v>
          </cell>
          <cell r="C29">
            <v>22.9</v>
          </cell>
          <cell r="D29">
            <v>8.9</v>
          </cell>
          <cell r="E29">
            <v>75.791666666666671</v>
          </cell>
          <cell r="F29">
            <v>98</v>
          </cell>
          <cell r="G29">
            <v>50</v>
          </cell>
          <cell r="H29">
            <v>10.8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18.104166666666668</v>
          </cell>
          <cell r="C30">
            <v>27.4</v>
          </cell>
          <cell r="D30">
            <v>10.9</v>
          </cell>
          <cell r="E30">
            <v>70.958333333333329</v>
          </cell>
          <cell r="F30">
            <v>97</v>
          </cell>
          <cell r="G30">
            <v>38</v>
          </cell>
          <cell r="H30">
            <v>15.840000000000002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22.454166666666669</v>
          </cell>
          <cell r="C31">
            <v>32.5</v>
          </cell>
          <cell r="D31">
            <v>15.7</v>
          </cell>
          <cell r="E31">
            <v>65.666666666666671</v>
          </cell>
          <cell r="F31">
            <v>86</v>
          </cell>
          <cell r="G31">
            <v>43</v>
          </cell>
          <cell r="H31">
            <v>15.120000000000001</v>
          </cell>
          <cell r="I31" t="str">
            <v>NE</v>
          </cell>
          <cell r="J31">
            <v>33.480000000000004</v>
          </cell>
          <cell r="K31">
            <v>0.2</v>
          </cell>
        </row>
        <row r="32">
          <cell r="B32">
            <v>24.275000000000002</v>
          </cell>
          <cell r="C32">
            <v>32</v>
          </cell>
          <cell r="D32">
            <v>20</v>
          </cell>
          <cell r="E32">
            <v>78.333333333333329</v>
          </cell>
          <cell r="F32">
            <v>94</v>
          </cell>
          <cell r="G32">
            <v>55</v>
          </cell>
          <cell r="H32">
            <v>17.28</v>
          </cell>
          <cell r="I32" t="str">
            <v>NO</v>
          </cell>
          <cell r="J32">
            <v>37.440000000000005</v>
          </cell>
          <cell r="K32">
            <v>1.7999999999999998</v>
          </cell>
        </row>
        <row r="33">
          <cell r="B33">
            <v>24.675000000000001</v>
          </cell>
          <cell r="C33">
            <v>32.299999999999997</v>
          </cell>
          <cell r="D33">
            <v>20.6</v>
          </cell>
          <cell r="E33">
            <v>83.666666666666671</v>
          </cell>
          <cell r="F33">
            <v>99</v>
          </cell>
          <cell r="G33">
            <v>52</v>
          </cell>
          <cell r="H33">
            <v>11.879999999999999</v>
          </cell>
          <cell r="I33" t="str">
            <v>N</v>
          </cell>
          <cell r="J33">
            <v>22.32</v>
          </cell>
          <cell r="K33">
            <v>0.4</v>
          </cell>
        </row>
        <row r="34">
          <cell r="B34">
            <v>26.041666666666668</v>
          </cell>
          <cell r="C34">
            <v>33.700000000000003</v>
          </cell>
          <cell r="D34">
            <v>21.2</v>
          </cell>
          <cell r="E34">
            <v>74.083333333333329</v>
          </cell>
          <cell r="F34">
            <v>95</v>
          </cell>
          <cell r="G34">
            <v>44</v>
          </cell>
          <cell r="H34">
            <v>20.16</v>
          </cell>
          <cell r="I34" t="str">
            <v>NO</v>
          </cell>
          <cell r="J34">
            <v>37.440000000000005</v>
          </cell>
          <cell r="K34">
            <v>0</v>
          </cell>
        </row>
        <row r="35">
          <cell r="B35">
            <v>25</v>
          </cell>
          <cell r="C35">
            <v>31.7</v>
          </cell>
          <cell r="D35">
            <v>19.8</v>
          </cell>
          <cell r="E35">
            <v>70.875</v>
          </cell>
          <cell r="F35">
            <v>89</v>
          </cell>
          <cell r="G35">
            <v>45</v>
          </cell>
          <cell r="H35">
            <v>28.44</v>
          </cell>
          <cell r="I35" t="str">
            <v>NO</v>
          </cell>
          <cell r="J35">
            <v>52.2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22.645833333333332</v>
          </cell>
          <cell r="C5">
            <v>23.8</v>
          </cell>
          <cell r="D5">
            <v>21.1</v>
          </cell>
          <cell r="E5">
            <v>94.958333333333329</v>
          </cell>
          <cell r="F5">
            <v>97</v>
          </cell>
          <cell r="G5">
            <v>89</v>
          </cell>
          <cell r="H5">
            <v>12.6</v>
          </cell>
          <cell r="I5" t="str">
            <v>NE</v>
          </cell>
          <cell r="J5">
            <v>26.64</v>
          </cell>
          <cell r="K5">
            <v>51.800000000000011</v>
          </cell>
        </row>
        <row r="6">
          <cell r="B6">
            <v>24.05</v>
          </cell>
          <cell r="C6">
            <v>29.3</v>
          </cell>
          <cell r="D6">
            <v>21.3</v>
          </cell>
          <cell r="E6">
            <v>87.208333333333329</v>
          </cell>
          <cell r="F6">
            <v>97</v>
          </cell>
          <cell r="G6">
            <v>65</v>
          </cell>
          <cell r="H6">
            <v>12.96</v>
          </cell>
          <cell r="I6" t="str">
            <v>N</v>
          </cell>
          <cell r="J6">
            <v>20.88</v>
          </cell>
          <cell r="K6">
            <v>0.2</v>
          </cell>
        </row>
        <row r="7">
          <cell r="B7">
            <v>26.249999999999996</v>
          </cell>
          <cell r="C7">
            <v>31.1</v>
          </cell>
          <cell r="D7">
            <v>23.6</v>
          </cell>
          <cell r="E7">
            <v>86.083333333333329</v>
          </cell>
          <cell r="F7">
            <v>94</v>
          </cell>
          <cell r="G7">
            <v>68</v>
          </cell>
          <cell r="H7">
            <v>18.36</v>
          </cell>
          <cell r="I7" t="str">
            <v>N</v>
          </cell>
          <cell r="J7">
            <v>33.119999999999997</v>
          </cell>
          <cell r="K7">
            <v>4</v>
          </cell>
        </row>
        <row r="8">
          <cell r="B8">
            <v>25.883333333333336</v>
          </cell>
          <cell r="C8">
            <v>30.8</v>
          </cell>
          <cell r="D8">
            <v>22.8</v>
          </cell>
          <cell r="E8">
            <v>84.583333333333329</v>
          </cell>
          <cell r="F8">
            <v>95</v>
          </cell>
          <cell r="G8">
            <v>63</v>
          </cell>
          <cell r="H8">
            <v>17.28</v>
          </cell>
          <cell r="I8" t="str">
            <v>NE</v>
          </cell>
          <cell r="J8">
            <v>32.04</v>
          </cell>
          <cell r="K8">
            <v>2</v>
          </cell>
        </row>
        <row r="9">
          <cell r="B9">
            <v>27.379166666666663</v>
          </cell>
          <cell r="C9">
            <v>33.5</v>
          </cell>
          <cell r="D9">
            <v>22.1</v>
          </cell>
          <cell r="E9">
            <v>80.666666666666671</v>
          </cell>
          <cell r="F9">
            <v>96</v>
          </cell>
          <cell r="G9">
            <v>52</v>
          </cell>
          <cell r="H9">
            <v>14.4</v>
          </cell>
          <cell r="I9" t="str">
            <v>N</v>
          </cell>
          <cell r="J9">
            <v>22.32</v>
          </cell>
          <cell r="K9">
            <v>0.2</v>
          </cell>
        </row>
        <row r="10">
          <cell r="B10">
            <v>28.3125</v>
          </cell>
          <cell r="C10">
            <v>34.4</v>
          </cell>
          <cell r="D10">
            <v>23.5</v>
          </cell>
          <cell r="E10">
            <v>80</v>
          </cell>
          <cell r="F10">
            <v>96</v>
          </cell>
          <cell r="G10">
            <v>49</v>
          </cell>
          <cell r="H10">
            <v>9</v>
          </cell>
          <cell r="I10" t="str">
            <v>NE</v>
          </cell>
          <cell r="J10">
            <v>21.6</v>
          </cell>
          <cell r="K10">
            <v>0.2</v>
          </cell>
        </row>
        <row r="11">
          <cell r="B11">
            <v>27.695833333333329</v>
          </cell>
          <cell r="C11">
            <v>33.9</v>
          </cell>
          <cell r="D11">
            <v>22.8</v>
          </cell>
          <cell r="E11">
            <v>78.041666666666671</v>
          </cell>
          <cell r="F11">
            <v>93</v>
          </cell>
          <cell r="G11">
            <v>51</v>
          </cell>
          <cell r="H11">
            <v>15.120000000000001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27.695833333333329</v>
          </cell>
          <cell r="C12">
            <v>34.200000000000003</v>
          </cell>
          <cell r="D12">
            <v>23.4</v>
          </cell>
          <cell r="E12">
            <v>80.208333333333329</v>
          </cell>
          <cell r="F12">
            <v>96</v>
          </cell>
          <cell r="G12">
            <v>51</v>
          </cell>
          <cell r="H12">
            <v>9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27.9375</v>
          </cell>
          <cell r="C13">
            <v>33.700000000000003</v>
          </cell>
          <cell r="D13">
            <v>24.2</v>
          </cell>
          <cell r="E13">
            <v>80.083333333333329</v>
          </cell>
          <cell r="F13">
            <v>95</v>
          </cell>
          <cell r="G13">
            <v>54</v>
          </cell>
          <cell r="H13">
            <v>19.079999999999998</v>
          </cell>
          <cell r="I13" t="str">
            <v>NE</v>
          </cell>
          <cell r="J13">
            <v>28.8</v>
          </cell>
          <cell r="K13">
            <v>0.2</v>
          </cell>
        </row>
        <row r="14">
          <cell r="B14">
            <v>27.754166666666666</v>
          </cell>
          <cell r="C14">
            <v>33.299999999999997</v>
          </cell>
          <cell r="D14">
            <v>24.2</v>
          </cell>
          <cell r="E14">
            <v>78.375</v>
          </cell>
          <cell r="F14">
            <v>93</v>
          </cell>
          <cell r="G14">
            <v>52</v>
          </cell>
          <cell r="H14">
            <v>20.88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26.829166666666666</v>
          </cell>
          <cell r="C15">
            <v>32.1</v>
          </cell>
          <cell r="D15">
            <v>23.5</v>
          </cell>
          <cell r="E15">
            <v>81.291666666666671</v>
          </cell>
          <cell r="F15">
            <v>94</v>
          </cell>
          <cell r="G15">
            <v>61</v>
          </cell>
          <cell r="H15">
            <v>17.64</v>
          </cell>
          <cell r="I15" t="str">
            <v>N</v>
          </cell>
          <cell r="J15">
            <v>27.36</v>
          </cell>
          <cell r="K15">
            <v>0</v>
          </cell>
        </row>
        <row r="16">
          <cell r="B16">
            <v>20.233333333333331</v>
          </cell>
          <cell r="C16">
            <v>23.5</v>
          </cell>
          <cell r="D16">
            <v>17.8</v>
          </cell>
          <cell r="E16">
            <v>84.916666666666671</v>
          </cell>
          <cell r="F16">
            <v>95</v>
          </cell>
          <cell r="G16">
            <v>74</v>
          </cell>
          <cell r="H16">
            <v>18.36</v>
          </cell>
          <cell r="I16" t="str">
            <v>SO</v>
          </cell>
          <cell r="J16">
            <v>30.6</v>
          </cell>
          <cell r="K16">
            <v>0.4</v>
          </cell>
        </row>
        <row r="17">
          <cell r="B17">
            <v>19.616666666666664</v>
          </cell>
          <cell r="C17">
            <v>21.9</v>
          </cell>
          <cell r="D17">
            <v>17.7</v>
          </cell>
          <cell r="E17">
            <v>90.083333333333329</v>
          </cell>
          <cell r="F17">
            <v>96</v>
          </cell>
          <cell r="G17">
            <v>81</v>
          </cell>
          <cell r="H17">
            <v>14.04</v>
          </cell>
          <cell r="I17" t="str">
            <v>SO</v>
          </cell>
          <cell r="J17">
            <v>24.12</v>
          </cell>
          <cell r="K17">
            <v>0.4</v>
          </cell>
        </row>
        <row r="18">
          <cell r="B18">
            <v>19.12083333333333</v>
          </cell>
          <cell r="C18">
            <v>23.5</v>
          </cell>
          <cell r="D18">
            <v>16.7</v>
          </cell>
          <cell r="E18">
            <v>78.958333333333329</v>
          </cell>
          <cell r="F18">
            <v>95</v>
          </cell>
          <cell r="G18">
            <v>52</v>
          </cell>
          <cell r="H18">
            <v>19.8</v>
          </cell>
          <cell r="I18" t="str">
            <v>S</v>
          </cell>
          <cell r="J18">
            <v>36</v>
          </cell>
          <cell r="K18">
            <v>0.2</v>
          </cell>
        </row>
        <row r="19">
          <cell r="B19">
            <v>17.6875</v>
          </cell>
          <cell r="C19">
            <v>23.4</v>
          </cell>
          <cell r="D19">
            <v>13.6</v>
          </cell>
          <cell r="E19">
            <v>80.708333333333329</v>
          </cell>
          <cell r="F19">
            <v>96</v>
          </cell>
          <cell r="G19">
            <v>56</v>
          </cell>
          <cell r="H19">
            <v>15.120000000000001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18.666666666666661</v>
          </cell>
          <cell r="C20">
            <v>26.6</v>
          </cell>
          <cell r="D20">
            <v>12.2</v>
          </cell>
          <cell r="E20">
            <v>80.375</v>
          </cell>
          <cell r="F20">
            <v>98</v>
          </cell>
          <cell r="G20">
            <v>50</v>
          </cell>
          <cell r="H20">
            <v>10.44</v>
          </cell>
          <cell r="I20" t="str">
            <v>SO</v>
          </cell>
          <cell r="J20">
            <v>18.720000000000002</v>
          </cell>
          <cell r="K20">
            <v>0</v>
          </cell>
        </row>
        <row r="21">
          <cell r="B21">
            <v>20.462499999999999</v>
          </cell>
          <cell r="C21">
            <v>28.5</v>
          </cell>
          <cell r="D21">
            <v>14</v>
          </cell>
          <cell r="E21">
            <v>82.208333333333329</v>
          </cell>
          <cell r="F21">
            <v>97</v>
          </cell>
          <cell r="G21">
            <v>53</v>
          </cell>
          <cell r="H21">
            <v>7.2</v>
          </cell>
          <cell r="I21" t="str">
            <v>SO</v>
          </cell>
          <cell r="J21">
            <v>18</v>
          </cell>
          <cell r="K21">
            <v>0.2</v>
          </cell>
        </row>
        <row r="22">
          <cell r="B22">
            <v>23.270833333333332</v>
          </cell>
          <cell r="C22">
            <v>31.2</v>
          </cell>
          <cell r="D22">
            <v>17.100000000000001</v>
          </cell>
          <cell r="E22">
            <v>80.208333333333329</v>
          </cell>
          <cell r="F22">
            <v>97</v>
          </cell>
          <cell r="G22">
            <v>46</v>
          </cell>
          <cell r="H22">
            <v>18.36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24.175000000000001</v>
          </cell>
          <cell r="C23">
            <v>32.299999999999997</v>
          </cell>
          <cell r="D23">
            <v>18.2</v>
          </cell>
          <cell r="E23">
            <v>79.541666666666671</v>
          </cell>
          <cell r="F23">
            <v>97</v>
          </cell>
          <cell r="G23">
            <v>42</v>
          </cell>
          <cell r="H23">
            <v>15.120000000000001</v>
          </cell>
          <cell r="I23" t="str">
            <v>NE</v>
          </cell>
          <cell r="J23">
            <v>23.040000000000003</v>
          </cell>
          <cell r="K23">
            <v>0</v>
          </cell>
        </row>
        <row r="24">
          <cell r="B24">
            <v>24.479166666666671</v>
          </cell>
          <cell r="C24">
            <v>32.6</v>
          </cell>
          <cell r="D24">
            <v>18.399999999999999</v>
          </cell>
          <cell r="E24">
            <v>77.041666666666671</v>
          </cell>
          <cell r="F24">
            <v>97</v>
          </cell>
          <cell r="G24">
            <v>38</v>
          </cell>
          <cell r="H24">
            <v>15.840000000000002</v>
          </cell>
          <cell r="I24" t="str">
            <v>NE</v>
          </cell>
          <cell r="J24">
            <v>28.08</v>
          </cell>
          <cell r="K24">
            <v>0</v>
          </cell>
        </row>
        <row r="25">
          <cell r="B25">
            <v>24.316666666666674</v>
          </cell>
          <cell r="C25">
            <v>32.4</v>
          </cell>
          <cell r="D25">
            <v>17.5</v>
          </cell>
          <cell r="E25">
            <v>75.25</v>
          </cell>
          <cell r="F25">
            <v>97</v>
          </cell>
          <cell r="G25">
            <v>35</v>
          </cell>
          <cell r="H25">
            <v>15.120000000000001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23.125</v>
          </cell>
          <cell r="C26">
            <v>27.3</v>
          </cell>
          <cell r="D26">
            <v>19.7</v>
          </cell>
          <cell r="E26">
            <v>87.083333333333329</v>
          </cell>
          <cell r="F26">
            <v>97</v>
          </cell>
          <cell r="G26">
            <v>69</v>
          </cell>
          <cell r="H26">
            <v>14.04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18.762499999999999</v>
          </cell>
          <cell r="C27">
            <v>23</v>
          </cell>
          <cell r="D27">
            <v>15.6</v>
          </cell>
          <cell r="E27">
            <v>85.333333333333329</v>
          </cell>
          <cell r="F27">
            <v>94</v>
          </cell>
          <cell r="G27">
            <v>69</v>
          </cell>
          <cell r="H27">
            <v>21.240000000000002</v>
          </cell>
          <cell r="I27" t="str">
            <v>SO</v>
          </cell>
          <cell r="J27">
            <v>36</v>
          </cell>
          <cell r="K27">
            <v>0</v>
          </cell>
        </row>
        <row r="28">
          <cell r="B28">
            <v>16.466666666666672</v>
          </cell>
          <cell r="C28">
            <v>21.8</v>
          </cell>
          <cell r="D28">
            <v>13.6</v>
          </cell>
          <cell r="E28">
            <v>83.375</v>
          </cell>
          <cell r="F28">
            <v>96</v>
          </cell>
          <cell r="G28">
            <v>54</v>
          </cell>
          <cell r="H28">
            <v>20.88</v>
          </cell>
          <cell r="I28" t="str">
            <v>SO</v>
          </cell>
          <cell r="J28">
            <v>33.840000000000003</v>
          </cell>
          <cell r="K28">
            <v>0</v>
          </cell>
        </row>
        <row r="29">
          <cell r="B29">
            <v>16.487500000000001</v>
          </cell>
          <cell r="C29">
            <v>24.8</v>
          </cell>
          <cell r="D29">
            <v>9.8000000000000007</v>
          </cell>
          <cell r="E29">
            <v>77.5</v>
          </cell>
          <cell r="F29">
            <v>98</v>
          </cell>
          <cell r="G29">
            <v>37</v>
          </cell>
          <cell r="H29">
            <v>11.520000000000001</v>
          </cell>
          <cell r="I29" t="str">
            <v>L</v>
          </cell>
          <cell r="J29">
            <v>21.6</v>
          </cell>
          <cell r="K29">
            <v>0</v>
          </cell>
        </row>
        <row r="30">
          <cell r="B30">
            <v>21.287500000000001</v>
          </cell>
          <cell r="C30">
            <v>31</v>
          </cell>
          <cell r="D30">
            <v>14.2</v>
          </cell>
          <cell r="E30">
            <v>75.375</v>
          </cell>
          <cell r="F30">
            <v>96</v>
          </cell>
          <cell r="G30">
            <v>47</v>
          </cell>
          <cell r="H30">
            <v>15.48</v>
          </cell>
          <cell r="I30" t="str">
            <v>NE</v>
          </cell>
          <cell r="J30">
            <v>31.319999999999997</v>
          </cell>
          <cell r="K30">
            <v>0</v>
          </cell>
        </row>
        <row r="31">
          <cell r="B31">
            <v>25.887499999999999</v>
          </cell>
          <cell r="C31">
            <v>32.9</v>
          </cell>
          <cell r="D31">
            <v>21.5</v>
          </cell>
          <cell r="E31">
            <v>77.958333333333329</v>
          </cell>
          <cell r="F31">
            <v>93</v>
          </cell>
          <cell r="G31">
            <v>53</v>
          </cell>
          <cell r="H31">
            <v>19.079999999999998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27.058333333333334</v>
          </cell>
          <cell r="C32">
            <v>33.5</v>
          </cell>
          <cell r="D32">
            <v>22.4</v>
          </cell>
          <cell r="E32">
            <v>78.666666666666671</v>
          </cell>
          <cell r="F32">
            <v>96</v>
          </cell>
          <cell r="G32">
            <v>49</v>
          </cell>
          <cell r="H32">
            <v>19.079999999999998</v>
          </cell>
          <cell r="I32" t="str">
            <v>N</v>
          </cell>
          <cell r="J32">
            <v>33.119999999999997</v>
          </cell>
          <cell r="K32">
            <v>0</v>
          </cell>
        </row>
        <row r="33">
          <cell r="B33">
            <v>26.224999999999998</v>
          </cell>
          <cell r="C33">
            <v>33.6</v>
          </cell>
          <cell r="D33">
            <v>21</v>
          </cell>
          <cell r="E33">
            <v>81.291666666666671</v>
          </cell>
          <cell r="F33">
            <v>96</v>
          </cell>
          <cell r="G33">
            <v>52</v>
          </cell>
          <cell r="H33">
            <v>9</v>
          </cell>
          <cell r="I33" t="str">
            <v>NO</v>
          </cell>
          <cell r="J33">
            <v>23.400000000000002</v>
          </cell>
          <cell r="K33">
            <v>0</v>
          </cell>
        </row>
        <row r="34">
          <cell r="B34">
            <v>27.074999999999999</v>
          </cell>
          <cell r="C34">
            <v>33.700000000000003</v>
          </cell>
          <cell r="D34">
            <v>22.1</v>
          </cell>
          <cell r="E34">
            <v>79</v>
          </cell>
          <cell r="F34">
            <v>96</v>
          </cell>
          <cell r="G34">
            <v>48</v>
          </cell>
          <cell r="H34">
            <v>18</v>
          </cell>
          <cell r="I34" t="str">
            <v>NO</v>
          </cell>
          <cell r="J34">
            <v>34.56</v>
          </cell>
          <cell r="K34">
            <v>0</v>
          </cell>
        </row>
        <row r="35">
          <cell r="B35">
            <v>25.900000000000006</v>
          </cell>
          <cell r="C35">
            <v>32.9</v>
          </cell>
          <cell r="D35">
            <v>20.399999999999999</v>
          </cell>
          <cell r="E35">
            <v>78</v>
          </cell>
          <cell r="F35">
            <v>96</v>
          </cell>
          <cell r="G35">
            <v>47</v>
          </cell>
          <cell r="H35">
            <v>18.720000000000002</v>
          </cell>
          <cell r="I35" t="str">
            <v>NO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22.116666666666664</v>
          </cell>
          <cell r="C5">
            <v>23.5</v>
          </cell>
          <cell r="D5">
            <v>20.6</v>
          </cell>
          <cell r="E5">
            <v>86.666666666666671</v>
          </cell>
          <cell r="F5">
            <v>89</v>
          </cell>
          <cell r="G5">
            <v>83</v>
          </cell>
          <cell r="H5">
            <v>13.68</v>
          </cell>
          <cell r="I5" t="str">
            <v>N</v>
          </cell>
          <cell r="J5">
            <v>32.76</v>
          </cell>
          <cell r="K5">
            <v>2.4</v>
          </cell>
        </row>
        <row r="6">
          <cell r="B6">
            <v>24.971428571428568</v>
          </cell>
          <cell r="C6">
            <v>28.8</v>
          </cell>
          <cell r="D6">
            <v>19.7</v>
          </cell>
          <cell r="E6">
            <v>81.714285714285708</v>
          </cell>
          <cell r="F6">
            <v>90</v>
          </cell>
          <cell r="G6">
            <v>74</v>
          </cell>
          <cell r="H6">
            <v>9.3600000000000012</v>
          </cell>
          <cell r="I6" t="str">
            <v>NE</v>
          </cell>
          <cell r="J6">
            <v>18.36</v>
          </cell>
          <cell r="K6">
            <v>0</v>
          </cell>
        </row>
        <row r="7">
          <cell r="B7">
            <v>24.4</v>
          </cell>
          <cell r="C7">
            <v>28.1</v>
          </cell>
          <cell r="D7">
            <v>20.6</v>
          </cell>
          <cell r="E7">
            <v>84.2</v>
          </cell>
          <cell r="F7">
            <v>89</v>
          </cell>
          <cell r="G7">
            <v>79</v>
          </cell>
          <cell r="H7">
            <v>12.96</v>
          </cell>
          <cell r="I7" t="str">
            <v>NE</v>
          </cell>
          <cell r="J7">
            <v>32.76</v>
          </cell>
          <cell r="K7">
            <v>45.2</v>
          </cell>
        </row>
        <row r="8">
          <cell r="B8">
            <v>26.823076923076922</v>
          </cell>
          <cell r="C8">
            <v>30.4</v>
          </cell>
          <cell r="D8">
            <v>20.6</v>
          </cell>
          <cell r="E8">
            <v>76.769230769230774</v>
          </cell>
          <cell r="F8">
            <v>91</v>
          </cell>
          <cell r="G8">
            <v>67</v>
          </cell>
          <cell r="H8">
            <v>14.76</v>
          </cell>
          <cell r="I8" t="str">
            <v>NE</v>
          </cell>
          <cell r="J8">
            <v>28.08</v>
          </cell>
          <cell r="K8">
            <v>0</v>
          </cell>
        </row>
        <row r="9">
          <cell r="B9">
            <v>28.153846153846153</v>
          </cell>
          <cell r="C9">
            <v>31.7</v>
          </cell>
          <cell r="D9">
            <v>21</v>
          </cell>
          <cell r="E9">
            <v>73.84615384615384</v>
          </cell>
          <cell r="F9">
            <v>88</v>
          </cell>
          <cell r="G9">
            <v>62</v>
          </cell>
          <cell r="H9">
            <v>11.520000000000001</v>
          </cell>
          <cell r="I9" t="str">
            <v>N</v>
          </cell>
          <cell r="J9">
            <v>28.44</v>
          </cell>
          <cell r="K9">
            <v>0</v>
          </cell>
        </row>
        <row r="10">
          <cell r="B10">
            <v>28.330769230769231</v>
          </cell>
          <cell r="C10">
            <v>32.6</v>
          </cell>
          <cell r="D10">
            <v>20.7</v>
          </cell>
          <cell r="E10">
            <v>74.538461538461533</v>
          </cell>
          <cell r="F10">
            <v>89</v>
          </cell>
          <cell r="G10">
            <v>63</v>
          </cell>
          <cell r="H10">
            <v>10.44</v>
          </cell>
          <cell r="I10" t="str">
            <v>O</v>
          </cell>
          <cell r="J10">
            <v>32.76</v>
          </cell>
          <cell r="K10">
            <v>0</v>
          </cell>
        </row>
        <row r="11">
          <cell r="B11">
            <v>28.292307692307695</v>
          </cell>
          <cell r="C11">
            <v>32.6</v>
          </cell>
          <cell r="D11">
            <v>20.3</v>
          </cell>
          <cell r="E11">
            <v>74.615384615384613</v>
          </cell>
          <cell r="F11">
            <v>89</v>
          </cell>
          <cell r="G11">
            <v>64</v>
          </cell>
          <cell r="H11">
            <v>6.84</v>
          </cell>
          <cell r="I11" t="str">
            <v>SO</v>
          </cell>
          <cell r="J11">
            <v>14.04</v>
          </cell>
          <cell r="K11">
            <v>0</v>
          </cell>
        </row>
        <row r="12">
          <cell r="B12">
            <v>28.138461538461538</v>
          </cell>
          <cell r="C12">
            <v>31.9</v>
          </cell>
          <cell r="D12">
            <v>22.5</v>
          </cell>
          <cell r="E12">
            <v>73.692307692307693</v>
          </cell>
          <cell r="F12">
            <v>87</v>
          </cell>
          <cell r="G12">
            <v>64</v>
          </cell>
          <cell r="H12">
            <v>13.32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26.946153846153848</v>
          </cell>
          <cell r="C13">
            <v>31.1</v>
          </cell>
          <cell r="D13">
            <v>21.3</v>
          </cell>
          <cell r="E13">
            <v>74.15384615384616</v>
          </cell>
          <cell r="F13">
            <v>85</v>
          </cell>
          <cell r="G13">
            <v>64</v>
          </cell>
          <cell r="H13">
            <v>16.2</v>
          </cell>
          <cell r="I13" t="str">
            <v>NE</v>
          </cell>
          <cell r="J13">
            <v>47.519999999999996</v>
          </cell>
          <cell r="K13">
            <v>7.8</v>
          </cell>
        </row>
        <row r="14">
          <cell r="B14">
            <v>28.085714285714289</v>
          </cell>
          <cell r="C14">
            <v>32.200000000000003</v>
          </cell>
          <cell r="D14">
            <v>22.2</v>
          </cell>
          <cell r="E14">
            <v>74.071428571428569</v>
          </cell>
          <cell r="F14">
            <v>87</v>
          </cell>
          <cell r="G14">
            <v>63</v>
          </cell>
          <cell r="H14">
            <v>12.6</v>
          </cell>
          <cell r="I14" t="str">
            <v>N</v>
          </cell>
          <cell r="J14">
            <v>28.8</v>
          </cell>
          <cell r="K14">
            <v>0.2</v>
          </cell>
        </row>
        <row r="15">
          <cell r="B15">
            <v>27.207692307692312</v>
          </cell>
          <cell r="C15">
            <v>30.5</v>
          </cell>
          <cell r="D15">
            <v>21.6</v>
          </cell>
          <cell r="E15">
            <v>74.230769230769226</v>
          </cell>
          <cell r="F15">
            <v>86</v>
          </cell>
          <cell r="G15">
            <v>65</v>
          </cell>
          <cell r="H15">
            <v>23.400000000000002</v>
          </cell>
          <cell r="I15" t="str">
            <v>NO</v>
          </cell>
          <cell r="J15">
            <v>43.2</v>
          </cell>
          <cell r="K15">
            <v>0</v>
          </cell>
        </row>
        <row r="16">
          <cell r="B16">
            <v>24.050000000000004</v>
          </cell>
          <cell r="C16">
            <v>26.9</v>
          </cell>
          <cell r="D16">
            <v>19.899999999999999</v>
          </cell>
          <cell r="E16">
            <v>81.928571428571431</v>
          </cell>
          <cell r="F16">
            <v>89</v>
          </cell>
          <cell r="G16">
            <v>75</v>
          </cell>
          <cell r="H16">
            <v>11.16</v>
          </cell>
          <cell r="I16" t="str">
            <v>S</v>
          </cell>
          <cell r="J16">
            <v>20.16</v>
          </cell>
          <cell r="K16">
            <v>0</v>
          </cell>
        </row>
        <row r="17">
          <cell r="B17">
            <v>20.007142857142856</v>
          </cell>
          <cell r="C17">
            <v>22.9</v>
          </cell>
          <cell r="D17">
            <v>17.5</v>
          </cell>
          <cell r="E17">
            <v>84.071428571428569</v>
          </cell>
          <cell r="F17">
            <v>88</v>
          </cell>
          <cell r="G17">
            <v>82</v>
          </cell>
          <cell r="H17">
            <v>11.16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16.971428571428572</v>
          </cell>
          <cell r="C18">
            <v>19.8</v>
          </cell>
          <cell r="D18">
            <v>12.5</v>
          </cell>
          <cell r="E18">
            <v>79.142857142857139</v>
          </cell>
          <cell r="F18">
            <v>88</v>
          </cell>
          <cell r="G18">
            <v>72</v>
          </cell>
          <cell r="H18">
            <v>13.32</v>
          </cell>
          <cell r="I18" t="str">
            <v>S</v>
          </cell>
          <cell r="J18">
            <v>25.2</v>
          </cell>
          <cell r="K18">
            <v>0</v>
          </cell>
        </row>
        <row r="19">
          <cell r="B19">
            <v>18.023076923076921</v>
          </cell>
          <cell r="C19">
            <v>22.1</v>
          </cell>
          <cell r="D19">
            <v>13.7</v>
          </cell>
          <cell r="E19">
            <v>79</v>
          </cell>
          <cell r="F19">
            <v>87</v>
          </cell>
          <cell r="G19">
            <v>71</v>
          </cell>
          <cell r="H19">
            <v>10.08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20.75</v>
          </cell>
          <cell r="C20">
            <v>25.7</v>
          </cell>
          <cell r="D20">
            <v>13.9</v>
          </cell>
          <cell r="E20">
            <v>79.571428571428569</v>
          </cell>
          <cell r="F20">
            <v>90</v>
          </cell>
          <cell r="G20">
            <v>69</v>
          </cell>
          <cell r="H20">
            <v>12.24</v>
          </cell>
          <cell r="I20" t="str">
            <v>L</v>
          </cell>
          <cell r="J20">
            <v>28.08</v>
          </cell>
          <cell r="K20">
            <v>0</v>
          </cell>
        </row>
        <row r="21">
          <cell r="B21">
            <v>23.584615384615383</v>
          </cell>
          <cell r="C21">
            <v>28</v>
          </cell>
          <cell r="D21">
            <v>16.899999999999999</v>
          </cell>
          <cell r="E21">
            <v>74.92307692307692</v>
          </cell>
          <cell r="F21">
            <v>87</v>
          </cell>
          <cell r="G21">
            <v>64</v>
          </cell>
          <cell r="H21">
            <v>15.48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23.053846153846159</v>
          </cell>
          <cell r="C22">
            <v>27.5</v>
          </cell>
          <cell r="D22">
            <v>17.5</v>
          </cell>
          <cell r="E22">
            <v>78.230769230769226</v>
          </cell>
          <cell r="F22">
            <v>88</v>
          </cell>
          <cell r="G22">
            <v>69</v>
          </cell>
          <cell r="H22">
            <v>14.76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24.623076923076919</v>
          </cell>
          <cell r="C23">
            <v>29.2</v>
          </cell>
          <cell r="D23">
            <v>17.5</v>
          </cell>
          <cell r="E23">
            <v>71.461538461538467</v>
          </cell>
          <cell r="F23">
            <v>88</v>
          </cell>
          <cell r="G23">
            <v>56</v>
          </cell>
          <cell r="H23">
            <v>14.04</v>
          </cell>
          <cell r="I23" t="str">
            <v>NE</v>
          </cell>
          <cell r="J23">
            <v>29.52</v>
          </cell>
          <cell r="K23">
            <v>0</v>
          </cell>
        </row>
        <row r="24">
          <cell r="B24">
            <v>25.592307692307692</v>
          </cell>
          <cell r="C24">
            <v>30.1</v>
          </cell>
          <cell r="D24">
            <v>16.8</v>
          </cell>
          <cell r="E24">
            <v>64.307692307692307</v>
          </cell>
          <cell r="F24">
            <v>85</v>
          </cell>
          <cell r="G24">
            <v>50</v>
          </cell>
          <cell r="H24">
            <v>15.120000000000001</v>
          </cell>
          <cell r="I24" t="str">
            <v>NE</v>
          </cell>
          <cell r="J24">
            <v>27.36</v>
          </cell>
          <cell r="K24">
            <v>0</v>
          </cell>
        </row>
        <row r="25">
          <cell r="B25">
            <v>26.084615384615383</v>
          </cell>
          <cell r="C25">
            <v>31.3</v>
          </cell>
          <cell r="D25">
            <v>17.8</v>
          </cell>
          <cell r="E25">
            <v>55.692307692307693</v>
          </cell>
          <cell r="F25">
            <v>74</v>
          </cell>
          <cell r="G25">
            <v>43</v>
          </cell>
          <cell r="H25">
            <v>13.32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>
            <v>26.469230769230766</v>
          </cell>
          <cell r="C26">
            <v>30.4</v>
          </cell>
          <cell r="D26">
            <v>19.3</v>
          </cell>
          <cell r="E26">
            <v>62.46153846153846</v>
          </cell>
          <cell r="F26">
            <v>76</v>
          </cell>
          <cell r="G26">
            <v>51</v>
          </cell>
          <cell r="H26">
            <v>6.84</v>
          </cell>
          <cell r="I26" t="str">
            <v>O</v>
          </cell>
          <cell r="J26">
            <v>23.759999999999998</v>
          </cell>
          <cell r="K26">
            <v>0</v>
          </cell>
        </row>
        <row r="27">
          <cell r="B27">
            <v>21.825000000000003</v>
          </cell>
          <cell r="C27">
            <v>24.3</v>
          </cell>
          <cell r="D27">
            <v>18.399999999999999</v>
          </cell>
          <cell r="E27">
            <v>82.833333333333329</v>
          </cell>
          <cell r="F27">
            <v>86</v>
          </cell>
          <cell r="G27">
            <v>80</v>
          </cell>
          <cell r="H27">
            <v>10.8</v>
          </cell>
          <cell r="I27" t="str">
            <v>SO</v>
          </cell>
          <cell r="J27">
            <v>32.76</v>
          </cell>
          <cell r="K27">
            <v>0</v>
          </cell>
        </row>
        <row r="28">
          <cell r="B28">
            <v>18.030769230769227</v>
          </cell>
          <cell r="C28">
            <v>21.6</v>
          </cell>
          <cell r="D28">
            <v>15</v>
          </cell>
          <cell r="E28">
            <v>72</v>
          </cell>
          <cell r="F28">
            <v>87</v>
          </cell>
          <cell r="G28">
            <v>60</v>
          </cell>
          <cell r="H28">
            <v>13.32</v>
          </cell>
          <cell r="I28" t="str">
            <v>SO</v>
          </cell>
          <cell r="J28">
            <v>35.28</v>
          </cell>
          <cell r="K28">
            <v>0</v>
          </cell>
        </row>
        <row r="29">
          <cell r="B29">
            <v>18.415384615384617</v>
          </cell>
          <cell r="C29">
            <v>23.2</v>
          </cell>
          <cell r="D29">
            <v>7.8</v>
          </cell>
          <cell r="E29">
            <v>72.692307692307693</v>
          </cell>
          <cell r="F29">
            <v>88</v>
          </cell>
          <cell r="G29">
            <v>61</v>
          </cell>
          <cell r="H29">
            <v>8.64</v>
          </cell>
          <cell r="I29" t="str">
            <v>L</v>
          </cell>
          <cell r="J29">
            <v>33.119999999999997</v>
          </cell>
          <cell r="K29">
            <v>0</v>
          </cell>
        </row>
        <row r="30">
          <cell r="B30">
            <v>22.974999999999998</v>
          </cell>
          <cell r="C30">
            <v>28.1</v>
          </cell>
          <cell r="D30">
            <v>11.5</v>
          </cell>
          <cell r="E30">
            <v>65.5</v>
          </cell>
          <cell r="F30">
            <v>86</v>
          </cell>
          <cell r="G30">
            <v>54</v>
          </cell>
          <cell r="H30">
            <v>17.64</v>
          </cell>
          <cell r="I30" t="str">
            <v>NE</v>
          </cell>
          <cell r="J30">
            <v>36.36</v>
          </cell>
          <cell r="K30">
            <v>0</v>
          </cell>
        </row>
        <row r="31">
          <cell r="B31">
            <v>27.516666666666669</v>
          </cell>
          <cell r="C31">
            <v>32.4</v>
          </cell>
          <cell r="D31">
            <v>17.899999999999999</v>
          </cell>
          <cell r="E31">
            <v>64.666666666666671</v>
          </cell>
          <cell r="F31">
            <v>79</v>
          </cell>
          <cell r="G31">
            <v>55</v>
          </cell>
          <cell r="H31">
            <v>15.48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28.192307692307693</v>
          </cell>
          <cell r="C32">
            <v>31.6</v>
          </cell>
          <cell r="D32">
            <v>21.7</v>
          </cell>
          <cell r="E32">
            <v>70.15384615384616</v>
          </cell>
          <cell r="F32">
            <v>84</v>
          </cell>
          <cell r="G32">
            <v>62</v>
          </cell>
          <cell r="H32">
            <v>14.04</v>
          </cell>
          <cell r="I32" t="str">
            <v>NO</v>
          </cell>
          <cell r="J32">
            <v>38.159999999999997</v>
          </cell>
          <cell r="K32">
            <v>0</v>
          </cell>
        </row>
        <row r="33">
          <cell r="B33">
            <v>27.833333333333332</v>
          </cell>
          <cell r="C33">
            <v>31.1</v>
          </cell>
          <cell r="D33">
            <v>21.2</v>
          </cell>
          <cell r="E33">
            <v>74.333333333333329</v>
          </cell>
          <cell r="F33">
            <v>89</v>
          </cell>
          <cell r="G33">
            <v>63</v>
          </cell>
          <cell r="H33">
            <v>13.32</v>
          </cell>
          <cell r="I33" t="str">
            <v>NE</v>
          </cell>
          <cell r="J33">
            <v>27.720000000000002</v>
          </cell>
          <cell r="K33">
            <v>0</v>
          </cell>
        </row>
        <row r="34">
          <cell r="B34">
            <v>29.158333333333331</v>
          </cell>
          <cell r="C34">
            <v>32.5</v>
          </cell>
          <cell r="D34">
            <v>21.9</v>
          </cell>
          <cell r="E34">
            <v>63.666666666666664</v>
          </cell>
          <cell r="F34">
            <v>85</v>
          </cell>
          <cell r="G34">
            <v>50</v>
          </cell>
          <cell r="H34">
            <v>19.8</v>
          </cell>
          <cell r="I34" t="str">
            <v>NO</v>
          </cell>
          <cell r="J34">
            <v>38.880000000000003</v>
          </cell>
          <cell r="K34">
            <v>0</v>
          </cell>
        </row>
        <row r="35">
          <cell r="B35">
            <v>27.958333333333332</v>
          </cell>
          <cell r="C35">
            <v>31.2</v>
          </cell>
          <cell r="D35">
            <v>20.9</v>
          </cell>
          <cell r="E35">
            <v>61.833333333333336</v>
          </cell>
          <cell r="F35">
            <v>81</v>
          </cell>
          <cell r="G35">
            <v>51</v>
          </cell>
          <cell r="H35">
            <v>19.440000000000001</v>
          </cell>
          <cell r="I35" t="str">
            <v>NO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25.34</v>
          </cell>
          <cell r="C5">
            <v>31.6</v>
          </cell>
          <cell r="D5">
            <v>20.6</v>
          </cell>
          <cell r="E5">
            <v>74.849999999999994</v>
          </cell>
          <cell r="F5">
            <v>94</v>
          </cell>
          <cell r="G5">
            <v>41</v>
          </cell>
          <cell r="H5">
            <v>20.16</v>
          </cell>
          <cell r="I5" t="str">
            <v>NE</v>
          </cell>
          <cell r="J5">
            <v>34.92</v>
          </cell>
          <cell r="K5">
            <v>12.6</v>
          </cell>
        </row>
        <row r="6">
          <cell r="B6">
            <v>24.576470588235296</v>
          </cell>
          <cell r="C6">
            <v>29.4</v>
          </cell>
          <cell r="D6">
            <v>20.6</v>
          </cell>
          <cell r="E6">
            <v>78.647058823529406</v>
          </cell>
          <cell r="F6">
            <v>94</v>
          </cell>
          <cell r="G6">
            <v>55</v>
          </cell>
          <cell r="H6">
            <v>5.7600000000000007</v>
          </cell>
          <cell r="I6" t="str">
            <v>S</v>
          </cell>
          <cell r="J6">
            <v>12.6</v>
          </cell>
          <cell r="K6">
            <v>0</v>
          </cell>
        </row>
        <row r="7">
          <cell r="B7">
            <v>27.899999999999995</v>
          </cell>
          <cell r="C7">
            <v>32.4</v>
          </cell>
          <cell r="D7">
            <v>23.2</v>
          </cell>
          <cell r="E7">
            <v>68.416666666666671</v>
          </cell>
          <cell r="F7">
            <v>88</v>
          </cell>
          <cell r="G7">
            <v>49</v>
          </cell>
          <cell r="H7">
            <v>19.440000000000001</v>
          </cell>
          <cell r="I7" t="str">
            <v>N</v>
          </cell>
          <cell r="J7">
            <v>41.04</v>
          </cell>
          <cell r="K7">
            <v>0</v>
          </cell>
        </row>
        <row r="8">
          <cell r="B8">
            <v>25.583333333333332</v>
          </cell>
          <cell r="C8">
            <v>26.1</v>
          </cell>
          <cell r="D8">
            <v>24</v>
          </cell>
          <cell r="E8">
            <v>72.166666666666671</v>
          </cell>
          <cell r="F8">
            <v>81</v>
          </cell>
          <cell r="G8">
            <v>67</v>
          </cell>
          <cell r="H8">
            <v>3.6</v>
          </cell>
          <cell r="I8" t="str">
            <v>NE</v>
          </cell>
          <cell r="J8">
            <v>15.840000000000002</v>
          </cell>
          <cell r="K8">
            <v>0</v>
          </cell>
        </row>
        <row r="9">
          <cell r="B9">
            <v>29.660000000000004</v>
          </cell>
          <cell r="C9">
            <v>31.8</v>
          </cell>
          <cell r="D9">
            <v>25.8</v>
          </cell>
          <cell r="E9">
            <v>61.4</v>
          </cell>
          <cell r="F9">
            <v>83</v>
          </cell>
          <cell r="G9">
            <v>49</v>
          </cell>
          <cell r="H9">
            <v>10.08</v>
          </cell>
          <cell r="I9" t="str">
            <v>NE</v>
          </cell>
          <cell r="J9">
            <v>24.840000000000003</v>
          </cell>
          <cell r="K9">
            <v>0</v>
          </cell>
        </row>
        <row r="10">
          <cell r="B10">
            <v>29.066666666666663</v>
          </cell>
          <cell r="C10">
            <v>33.200000000000003</v>
          </cell>
          <cell r="D10">
            <v>21.1</v>
          </cell>
          <cell r="E10">
            <v>63.25</v>
          </cell>
          <cell r="F10">
            <v>94</v>
          </cell>
          <cell r="G10">
            <v>44</v>
          </cell>
          <cell r="H10">
            <v>8.64</v>
          </cell>
          <cell r="I10" t="str">
            <v>NO</v>
          </cell>
          <cell r="J10">
            <v>21.6</v>
          </cell>
          <cell r="K10">
            <v>0</v>
          </cell>
        </row>
        <row r="11">
          <cell r="B11">
            <v>27.693749999999994</v>
          </cell>
          <cell r="C11">
            <v>32.6</v>
          </cell>
          <cell r="D11">
            <v>20.7</v>
          </cell>
          <cell r="E11">
            <v>66.75</v>
          </cell>
          <cell r="F11">
            <v>94</v>
          </cell>
          <cell r="G11">
            <v>42</v>
          </cell>
          <cell r="H11">
            <v>8.2799999999999994</v>
          </cell>
          <cell r="I11" t="str">
            <v>L</v>
          </cell>
          <cell r="J11">
            <v>19.440000000000001</v>
          </cell>
          <cell r="K11">
            <v>0</v>
          </cell>
        </row>
        <row r="12">
          <cell r="B12">
            <v>27.9</v>
          </cell>
          <cell r="C12">
            <v>31.8</v>
          </cell>
          <cell r="D12">
            <v>20.9</v>
          </cell>
          <cell r="E12">
            <v>66.615384615384613</v>
          </cell>
          <cell r="F12">
            <v>93</v>
          </cell>
          <cell r="G12">
            <v>44</v>
          </cell>
          <cell r="H12">
            <v>10.8</v>
          </cell>
          <cell r="I12" t="str">
            <v>S</v>
          </cell>
          <cell r="J12">
            <v>22.68</v>
          </cell>
          <cell r="K12">
            <v>0</v>
          </cell>
        </row>
        <row r="13">
          <cell r="B13">
            <v>28.530769230769231</v>
          </cell>
          <cell r="C13">
            <v>32.6</v>
          </cell>
          <cell r="D13">
            <v>21.3</v>
          </cell>
          <cell r="E13">
            <v>60.92307692307692</v>
          </cell>
          <cell r="F13">
            <v>86</v>
          </cell>
          <cell r="G13">
            <v>43</v>
          </cell>
          <cell r="H13">
            <v>16.920000000000002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29.55714285714286</v>
          </cell>
          <cell r="C14">
            <v>33.5</v>
          </cell>
          <cell r="D14">
            <v>24.2</v>
          </cell>
          <cell r="E14">
            <v>58.571428571428569</v>
          </cell>
          <cell r="F14">
            <v>82</v>
          </cell>
          <cell r="G14">
            <v>40</v>
          </cell>
          <cell r="H14">
            <v>11.879999999999999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27.1</v>
          </cell>
          <cell r="C15">
            <v>33.4</v>
          </cell>
          <cell r="D15">
            <v>21.6</v>
          </cell>
          <cell r="E15">
            <v>69.545454545454547</v>
          </cell>
          <cell r="F15">
            <v>93</v>
          </cell>
          <cell r="G15">
            <v>38</v>
          </cell>
          <cell r="H15">
            <v>10.44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>
            <v>27.072222222222223</v>
          </cell>
          <cell r="C16">
            <v>31.9</v>
          </cell>
          <cell r="D16">
            <v>21.9</v>
          </cell>
          <cell r="E16">
            <v>72</v>
          </cell>
          <cell r="F16">
            <v>92</v>
          </cell>
          <cell r="G16">
            <v>50</v>
          </cell>
          <cell r="H16">
            <v>11.879999999999999</v>
          </cell>
          <cell r="I16" t="str">
            <v>SO</v>
          </cell>
          <cell r="J16">
            <v>19.440000000000001</v>
          </cell>
          <cell r="K16">
            <v>0</v>
          </cell>
        </row>
        <row r="17">
          <cell r="B17">
            <v>25.669565217391302</v>
          </cell>
          <cell r="C17">
            <v>31.1</v>
          </cell>
          <cell r="D17">
            <v>21.3</v>
          </cell>
          <cell r="E17">
            <v>77.217391304347828</v>
          </cell>
          <cell r="F17">
            <v>93</v>
          </cell>
          <cell r="G17">
            <v>51</v>
          </cell>
          <cell r="H17">
            <v>26.64</v>
          </cell>
          <cell r="I17" t="str">
            <v>SO</v>
          </cell>
          <cell r="J17">
            <v>38.880000000000003</v>
          </cell>
          <cell r="K17">
            <v>0</v>
          </cell>
        </row>
        <row r="18">
          <cell r="B18">
            <v>21.973684210526311</v>
          </cell>
          <cell r="C18">
            <v>25.8</v>
          </cell>
          <cell r="D18">
            <v>18.5</v>
          </cell>
          <cell r="E18">
            <v>70.421052631578945</v>
          </cell>
          <cell r="F18">
            <v>93</v>
          </cell>
          <cell r="G18">
            <v>46</v>
          </cell>
          <cell r="H18">
            <v>21.96</v>
          </cell>
          <cell r="I18" t="str">
            <v>SO</v>
          </cell>
          <cell r="J18">
            <v>39.96</v>
          </cell>
          <cell r="K18">
            <v>0</v>
          </cell>
        </row>
        <row r="19">
          <cell r="B19">
            <v>17.637499999999999</v>
          </cell>
          <cell r="C19">
            <v>23</v>
          </cell>
          <cell r="D19">
            <v>14</v>
          </cell>
          <cell r="E19">
            <v>80.25</v>
          </cell>
          <cell r="F19">
            <v>92</v>
          </cell>
          <cell r="G19">
            <v>56</v>
          </cell>
          <cell r="H19">
            <v>12.96</v>
          </cell>
          <cell r="I19" t="str">
            <v>SO</v>
          </cell>
          <cell r="J19">
            <v>24.12</v>
          </cell>
          <cell r="K19">
            <v>0</v>
          </cell>
        </row>
        <row r="20">
          <cell r="B20">
            <v>20.612500000000001</v>
          </cell>
          <cell r="C20">
            <v>27.9</v>
          </cell>
          <cell r="D20">
            <v>15.2</v>
          </cell>
          <cell r="E20">
            <v>76.5</v>
          </cell>
          <cell r="F20">
            <v>94</v>
          </cell>
          <cell r="G20">
            <v>46</v>
          </cell>
          <cell r="H20">
            <v>12.96</v>
          </cell>
          <cell r="I20" t="str">
            <v>SO</v>
          </cell>
          <cell r="J20">
            <v>25.56</v>
          </cell>
          <cell r="K20">
            <v>0</v>
          </cell>
        </row>
        <row r="21">
          <cell r="B21">
            <v>22.944444444444446</v>
          </cell>
          <cell r="C21">
            <v>28.1</v>
          </cell>
          <cell r="D21">
            <v>17.100000000000001</v>
          </cell>
          <cell r="E21">
            <v>69.444444444444443</v>
          </cell>
          <cell r="F21">
            <v>93</v>
          </cell>
          <cell r="G21">
            <v>48</v>
          </cell>
          <cell r="H21">
            <v>11.16</v>
          </cell>
          <cell r="I21" t="str">
            <v>SE</v>
          </cell>
          <cell r="J21">
            <v>26.28</v>
          </cell>
          <cell r="K21">
            <v>0</v>
          </cell>
        </row>
        <row r="22">
          <cell r="B22">
            <v>22.279999999999994</v>
          </cell>
          <cell r="C22">
            <v>28.9</v>
          </cell>
          <cell r="D22">
            <v>17.600000000000001</v>
          </cell>
          <cell r="E22">
            <v>73.95</v>
          </cell>
          <cell r="F22">
            <v>95</v>
          </cell>
          <cell r="G22">
            <v>42</v>
          </cell>
          <cell r="H22">
            <v>11.16</v>
          </cell>
          <cell r="I22" t="str">
            <v>SE</v>
          </cell>
          <cell r="J22">
            <v>22.32</v>
          </cell>
          <cell r="K22">
            <v>0</v>
          </cell>
        </row>
        <row r="23">
          <cell r="B23">
            <v>21.678260869565214</v>
          </cell>
          <cell r="C23">
            <v>29</v>
          </cell>
          <cell r="D23">
            <v>14.7</v>
          </cell>
          <cell r="E23">
            <v>71.956521739130437</v>
          </cell>
          <cell r="F23">
            <v>95</v>
          </cell>
          <cell r="G23">
            <v>34</v>
          </cell>
          <cell r="H23">
            <v>11.879999999999999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20.891666666666669</v>
          </cell>
          <cell r="C24">
            <v>29.4</v>
          </cell>
          <cell r="D24">
            <v>13.2</v>
          </cell>
          <cell r="E24">
            <v>67.458333333333329</v>
          </cell>
          <cell r="F24">
            <v>95</v>
          </cell>
          <cell r="G24">
            <v>26</v>
          </cell>
          <cell r="H24">
            <v>9</v>
          </cell>
          <cell r="I24" t="str">
            <v>SO</v>
          </cell>
          <cell r="J24">
            <v>19.8</v>
          </cell>
          <cell r="K24">
            <v>0</v>
          </cell>
        </row>
        <row r="25">
          <cell r="B25">
            <v>20.637500000000003</v>
          </cell>
          <cell r="C25">
            <v>30.9</v>
          </cell>
          <cell r="D25">
            <v>11.5</v>
          </cell>
          <cell r="E25">
            <v>64.416666666666671</v>
          </cell>
          <cell r="F25">
            <v>94</v>
          </cell>
          <cell r="G25">
            <v>27</v>
          </cell>
          <cell r="H25">
            <v>11.879999999999999</v>
          </cell>
          <cell r="I25" t="str">
            <v>O</v>
          </cell>
          <cell r="J25">
            <v>27.36</v>
          </cell>
          <cell r="K25">
            <v>0</v>
          </cell>
        </row>
        <row r="26">
          <cell r="B26">
            <v>21.879166666666666</v>
          </cell>
          <cell r="C26">
            <v>31.7</v>
          </cell>
          <cell r="D26">
            <v>12.7</v>
          </cell>
          <cell r="E26">
            <v>64.208333333333329</v>
          </cell>
          <cell r="F26">
            <v>94</v>
          </cell>
          <cell r="G26">
            <v>27</v>
          </cell>
          <cell r="H26">
            <v>9</v>
          </cell>
          <cell r="I26" t="str">
            <v>SO</v>
          </cell>
          <cell r="J26">
            <v>19.8</v>
          </cell>
          <cell r="K26">
            <v>0</v>
          </cell>
        </row>
        <row r="27">
          <cell r="B27">
            <v>22.470833333333335</v>
          </cell>
          <cell r="C27">
            <v>31.8</v>
          </cell>
          <cell r="D27">
            <v>14.4</v>
          </cell>
          <cell r="E27">
            <v>64.75</v>
          </cell>
          <cell r="F27">
            <v>94</v>
          </cell>
          <cell r="G27">
            <v>28</v>
          </cell>
          <cell r="H27">
            <v>12.96</v>
          </cell>
          <cell r="I27" t="str">
            <v>N</v>
          </cell>
          <cell r="J27">
            <v>30.6</v>
          </cell>
          <cell r="K27">
            <v>0</v>
          </cell>
        </row>
        <row r="28">
          <cell r="B28">
            <v>20.858333333333338</v>
          </cell>
          <cell r="C28">
            <v>23.3</v>
          </cell>
          <cell r="D28">
            <v>16.8</v>
          </cell>
          <cell r="E28">
            <v>76.791666666666671</v>
          </cell>
          <cell r="F28">
            <v>87</v>
          </cell>
          <cell r="G28">
            <v>62</v>
          </cell>
          <cell r="H28">
            <v>18.36</v>
          </cell>
          <cell r="I28" t="str">
            <v>O</v>
          </cell>
          <cell r="J28">
            <v>34.200000000000003</v>
          </cell>
          <cell r="K28">
            <v>0</v>
          </cell>
        </row>
        <row r="29">
          <cell r="B29">
            <v>16.462500000000002</v>
          </cell>
          <cell r="C29">
            <v>24.5</v>
          </cell>
          <cell r="D29">
            <v>9.6999999999999993</v>
          </cell>
          <cell r="E29">
            <v>73.666666666666671</v>
          </cell>
          <cell r="F29">
            <v>95</v>
          </cell>
          <cell r="G29">
            <v>33</v>
          </cell>
          <cell r="H29">
            <v>9.3600000000000012</v>
          </cell>
          <cell r="I29" t="str">
            <v>O</v>
          </cell>
          <cell r="J29">
            <v>19.8</v>
          </cell>
          <cell r="K29">
            <v>0</v>
          </cell>
        </row>
        <row r="30">
          <cell r="B30">
            <v>17.537499999999998</v>
          </cell>
          <cell r="C30">
            <v>27.9</v>
          </cell>
          <cell r="D30">
            <v>8.5</v>
          </cell>
          <cell r="E30">
            <v>68.791666666666671</v>
          </cell>
          <cell r="F30">
            <v>94</v>
          </cell>
          <cell r="G30">
            <v>35</v>
          </cell>
          <cell r="H30">
            <v>11.16</v>
          </cell>
          <cell r="I30" t="str">
            <v>SE</v>
          </cell>
          <cell r="J30">
            <v>19.8</v>
          </cell>
          <cell r="K30">
            <v>0</v>
          </cell>
        </row>
        <row r="31">
          <cell r="B31">
            <v>22.279166666666669</v>
          </cell>
          <cell r="C31">
            <v>32.200000000000003</v>
          </cell>
          <cell r="D31">
            <v>14.1</v>
          </cell>
          <cell r="E31">
            <v>67.166666666666671</v>
          </cell>
          <cell r="F31">
            <v>93</v>
          </cell>
          <cell r="G31">
            <v>36</v>
          </cell>
          <cell r="H31">
            <v>10.8</v>
          </cell>
          <cell r="I31" t="str">
            <v>N</v>
          </cell>
          <cell r="J31">
            <v>18.720000000000002</v>
          </cell>
          <cell r="K31">
            <v>0</v>
          </cell>
        </row>
        <row r="32">
          <cell r="B32">
            <v>24.599999999999994</v>
          </cell>
          <cell r="C32">
            <v>33.9</v>
          </cell>
          <cell r="D32">
            <v>16.8</v>
          </cell>
          <cell r="E32">
            <v>65.791666666666671</v>
          </cell>
          <cell r="F32">
            <v>92</v>
          </cell>
          <cell r="G32">
            <v>32</v>
          </cell>
          <cell r="H32">
            <v>13.32</v>
          </cell>
          <cell r="I32" t="str">
            <v>N</v>
          </cell>
          <cell r="J32">
            <v>31.680000000000003</v>
          </cell>
          <cell r="K32">
            <v>0</v>
          </cell>
        </row>
        <row r="33">
          <cell r="B33">
            <v>25.729166666666668</v>
          </cell>
          <cell r="C33">
            <v>33.1</v>
          </cell>
          <cell r="D33">
            <v>20.3</v>
          </cell>
          <cell r="E33">
            <v>67.041666666666671</v>
          </cell>
          <cell r="F33">
            <v>90</v>
          </cell>
          <cell r="G33">
            <v>39</v>
          </cell>
          <cell r="H33">
            <v>11.520000000000001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25.791666666666668</v>
          </cell>
          <cell r="C34">
            <v>33.799999999999997</v>
          </cell>
          <cell r="D34">
            <v>19.100000000000001</v>
          </cell>
          <cell r="E34">
            <v>63.833333333333336</v>
          </cell>
          <cell r="F34">
            <v>93</v>
          </cell>
          <cell r="G34">
            <v>28</v>
          </cell>
          <cell r="H34">
            <v>15.120000000000001</v>
          </cell>
          <cell r="I34" t="str">
            <v>N</v>
          </cell>
          <cell r="J34">
            <v>31.319999999999997</v>
          </cell>
          <cell r="K34">
            <v>0</v>
          </cell>
        </row>
        <row r="35">
          <cell r="B35">
            <v>24.970833333333331</v>
          </cell>
          <cell r="C35">
            <v>33.700000000000003</v>
          </cell>
          <cell r="D35">
            <v>17.7</v>
          </cell>
          <cell r="E35">
            <v>61</v>
          </cell>
          <cell r="F35">
            <v>90</v>
          </cell>
          <cell r="G35">
            <v>27</v>
          </cell>
          <cell r="H35">
            <v>21.240000000000002</v>
          </cell>
          <cell r="I35" t="str">
            <v>NO</v>
          </cell>
          <cell r="J35">
            <v>41.4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24.561538461538461</v>
          </cell>
          <cell r="C5">
            <v>29.5</v>
          </cell>
          <cell r="D5">
            <v>22.2</v>
          </cell>
          <cell r="E5">
            <v>84.727272727272734</v>
          </cell>
          <cell r="F5">
            <v>94</v>
          </cell>
          <cell r="G5">
            <v>73</v>
          </cell>
          <cell r="H5">
            <v>28.44</v>
          </cell>
          <cell r="I5" t="str">
            <v>S</v>
          </cell>
          <cell r="J5">
            <v>52.56</v>
          </cell>
          <cell r="K5">
            <v>0.8</v>
          </cell>
        </row>
        <row r="6">
          <cell r="B6">
            <v>24.712499999999999</v>
          </cell>
          <cell r="C6">
            <v>31.2</v>
          </cell>
          <cell r="D6">
            <v>21.2</v>
          </cell>
          <cell r="E6">
            <v>87.2</v>
          </cell>
          <cell r="F6">
            <v>93</v>
          </cell>
          <cell r="G6">
            <v>80</v>
          </cell>
          <cell r="H6">
            <v>6.84</v>
          </cell>
          <cell r="I6" t="str">
            <v>S</v>
          </cell>
          <cell r="J6">
            <v>12.6</v>
          </cell>
          <cell r="K6">
            <v>0.2</v>
          </cell>
        </row>
        <row r="7">
          <cell r="B7">
            <v>26.46</v>
          </cell>
          <cell r="C7">
            <v>29.4</v>
          </cell>
          <cell r="D7">
            <v>23.4</v>
          </cell>
          <cell r="E7">
            <v>87.285714285714292</v>
          </cell>
          <cell r="F7">
            <v>93</v>
          </cell>
          <cell r="G7">
            <v>82</v>
          </cell>
          <cell r="H7">
            <v>12.96</v>
          </cell>
          <cell r="I7" t="str">
            <v>O</v>
          </cell>
          <cell r="J7">
            <v>22.68</v>
          </cell>
          <cell r="K7">
            <v>1</v>
          </cell>
        </row>
        <row r="8">
          <cell r="B8">
            <v>26.28</v>
          </cell>
          <cell r="C8">
            <v>29.7</v>
          </cell>
          <cell r="D8">
            <v>22.6</v>
          </cell>
          <cell r="E8">
            <v>87.666666666666671</v>
          </cell>
          <cell r="F8">
            <v>92</v>
          </cell>
          <cell r="G8">
            <v>77</v>
          </cell>
          <cell r="H8">
            <v>12.6</v>
          </cell>
          <cell r="I8" t="str">
            <v>NE</v>
          </cell>
          <cell r="J8">
            <v>19.079999999999998</v>
          </cell>
          <cell r="K8">
            <v>1</v>
          </cell>
        </row>
        <row r="9">
          <cell r="B9">
            <v>25.262499999999996</v>
          </cell>
          <cell r="C9">
            <v>30.3</v>
          </cell>
          <cell r="D9">
            <v>20.8</v>
          </cell>
          <cell r="E9">
            <v>86.5</v>
          </cell>
          <cell r="F9">
            <v>94</v>
          </cell>
          <cell r="G9">
            <v>72</v>
          </cell>
          <cell r="H9">
            <v>6.12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26.357142857142854</v>
          </cell>
          <cell r="C10">
            <v>32.6</v>
          </cell>
          <cell r="D10">
            <v>22.2</v>
          </cell>
          <cell r="E10">
            <v>87.5</v>
          </cell>
          <cell r="F10">
            <v>93</v>
          </cell>
          <cell r="G10">
            <v>79</v>
          </cell>
          <cell r="H10">
            <v>5.7600000000000007</v>
          </cell>
          <cell r="I10" t="str">
            <v>L</v>
          </cell>
          <cell r="J10">
            <v>12.96</v>
          </cell>
          <cell r="K10">
            <v>0</v>
          </cell>
        </row>
        <row r="11">
          <cell r="B11">
            <v>25.957142857142856</v>
          </cell>
          <cell r="C11">
            <v>29.1</v>
          </cell>
          <cell r="D11">
            <v>21.8</v>
          </cell>
          <cell r="E11">
            <v>85.6</v>
          </cell>
          <cell r="F11">
            <v>93</v>
          </cell>
          <cell r="G11">
            <v>70</v>
          </cell>
          <cell r="H11">
            <v>5.4</v>
          </cell>
          <cell r="I11" t="str">
            <v>N</v>
          </cell>
          <cell r="J11">
            <v>16.2</v>
          </cell>
          <cell r="K11">
            <v>0</v>
          </cell>
        </row>
        <row r="12">
          <cell r="B12">
            <v>26.125000000000004</v>
          </cell>
          <cell r="C12">
            <v>31.8</v>
          </cell>
          <cell r="D12">
            <v>21.1</v>
          </cell>
          <cell r="E12">
            <v>81</v>
          </cell>
          <cell r="F12">
            <v>94</v>
          </cell>
          <cell r="G12">
            <v>69</v>
          </cell>
          <cell r="H12">
            <v>7.5600000000000005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26.516666666666666</v>
          </cell>
          <cell r="C13">
            <v>30.2</v>
          </cell>
          <cell r="D13">
            <v>21.8</v>
          </cell>
          <cell r="E13">
            <v>85</v>
          </cell>
          <cell r="F13">
            <v>93</v>
          </cell>
          <cell r="G13">
            <v>75</v>
          </cell>
          <cell r="H13">
            <v>7.2</v>
          </cell>
          <cell r="I13" t="str">
            <v>NE</v>
          </cell>
          <cell r="J13">
            <v>14.4</v>
          </cell>
          <cell r="K13">
            <v>0</v>
          </cell>
        </row>
        <row r="14">
          <cell r="B14">
            <v>26.325000000000003</v>
          </cell>
          <cell r="C14">
            <v>31.1</v>
          </cell>
          <cell r="D14">
            <v>21.6</v>
          </cell>
          <cell r="E14">
            <v>84.4</v>
          </cell>
          <cell r="F14">
            <v>93</v>
          </cell>
          <cell r="G14">
            <v>77</v>
          </cell>
          <cell r="H14">
            <v>6.84</v>
          </cell>
          <cell r="I14" t="str">
            <v>NE</v>
          </cell>
          <cell r="J14">
            <v>12.6</v>
          </cell>
          <cell r="K14">
            <v>0</v>
          </cell>
        </row>
        <row r="15">
          <cell r="B15">
            <v>26.662500000000001</v>
          </cell>
          <cell r="C15">
            <v>31.4</v>
          </cell>
          <cell r="D15">
            <v>20.8</v>
          </cell>
          <cell r="E15">
            <v>83.5</v>
          </cell>
          <cell r="F15">
            <v>93</v>
          </cell>
          <cell r="G15">
            <v>76</v>
          </cell>
          <cell r="H15">
            <v>5.7600000000000007</v>
          </cell>
          <cell r="I15" t="str">
            <v>L</v>
          </cell>
          <cell r="J15">
            <v>29.52</v>
          </cell>
          <cell r="K15">
            <v>0</v>
          </cell>
        </row>
        <row r="16">
          <cell r="B16">
            <v>25</v>
          </cell>
          <cell r="C16">
            <v>28.9</v>
          </cell>
          <cell r="D16">
            <v>22.2</v>
          </cell>
          <cell r="E16">
            <v>84</v>
          </cell>
          <cell r="F16">
            <v>92</v>
          </cell>
          <cell r="G16">
            <v>76</v>
          </cell>
          <cell r="H16">
            <v>12.6</v>
          </cell>
          <cell r="I16" t="str">
            <v>S</v>
          </cell>
          <cell r="J16">
            <v>32.76</v>
          </cell>
          <cell r="K16">
            <v>0</v>
          </cell>
        </row>
        <row r="17">
          <cell r="B17">
            <v>24.561538461538461</v>
          </cell>
          <cell r="C17">
            <v>27.1</v>
          </cell>
          <cell r="D17">
            <v>21.5</v>
          </cell>
          <cell r="E17">
            <v>85.333333333333329</v>
          </cell>
          <cell r="F17">
            <v>92</v>
          </cell>
          <cell r="G17">
            <v>79</v>
          </cell>
          <cell r="H17">
            <v>9.3600000000000012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23.957142857142859</v>
          </cell>
          <cell r="C18">
            <v>26.6</v>
          </cell>
          <cell r="D18">
            <v>20.5</v>
          </cell>
          <cell r="E18">
            <v>70.692307692307693</v>
          </cell>
          <cell r="F18">
            <v>88</v>
          </cell>
          <cell r="G18">
            <v>58</v>
          </cell>
          <cell r="H18">
            <v>15.120000000000001</v>
          </cell>
          <cell r="I18" t="str">
            <v>S</v>
          </cell>
          <cell r="J18">
            <v>26.64</v>
          </cell>
          <cell r="K18">
            <v>0</v>
          </cell>
        </row>
        <row r="19">
          <cell r="B19">
            <v>21.783333333333331</v>
          </cell>
          <cell r="C19">
            <v>25.7</v>
          </cell>
          <cell r="D19">
            <v>16.3</v>
          </cell>
          <cell r="E19">
            <v>68.5</v>
          </cell>
          <cell r="F19">
            <v>85</v>
          </cell>
          <cell r="G19">
            <v>57</v>
          </cell>
          <cell r="H19">
            <v>15.120000000000001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23.02</v>
          </cell>
          <cell r="C20">
            <v>28.6</v>
          </cell>
          <cell r="D20">
            <v>14.6</v>
          </cell>
          <cell r="E20">
            <v>71.75</v>
          </cell>
          <cell r="F20">
            <v>91</v>
          </cell>
          <cell r="G20">
            <v>54</v>
          </cell>
          <cell r="H20">
            <v>8.2799999999999994</v>
          </cell>
          <cell r="I20" t="str">
            <v>SO</v>
          </cell>
          <cell r="J20">
            <v>19.079999999999998</v>
          </cell>
          <cell r="K20">
            <v>0</v>
          </cell>
        </row>
        <row r="21">
          <cell r="B21">
            <v>23.633333333333336</v>
          </cell>
          <cell r="C21">
            <v>29.1</v>
          </cell>
          <cell r="D21">
            <v>17.3</v>
          </cell>
          <cell r="E21">
            <v>84.333333333333329</v>
          </cell>
          <cell r="F21">
            <v>91</v>
          </cell>
          <cell r="G21">
            <v>66</v>
          </cell>
          <cell r="H21">
            <v>7.2</v>
          </cell>
          <cell r="I21" t="str">
            <v>SE</v>
          </cell>
          <cell r="J21">
            <v>17.64</v>
          </cell>
          <cell r="K21">
            <v>0</v>
          </cell>
        </row>
        <row r="22">
          <cell r="B22">
            <v>25.314285714285717</v>
          </cell>
          <cell r="C22">
            <v>31.3</v>
          </cell>
          <cell r="D22">
            <v>16.100000000000001</v>
          </cell>
          <cell r="E22">
            <v>81.25</v>
          </cell>
          <cell r="F22">
            <v>92</v>
          </cell>
          <cell r="G22">
            <v>61</v>
          </cell>
          <cell r="H22">
            <v>9</v>
          </cell>
          <cell r="I22" t="str">
            <v>L</v>
          </cell>
          <cell r="J22">
            <v>19.079999999999998</v>
          </cell>
          <cell r="K22">
            <v>0</v>
          </cell>
        </row>
        <row r="23">
          <cell r="B23">
            <v>24.5</v>
          </cell>
          <cell r="C23">
            <v>31</v>
          </cell>
          <cell r="D23">
            <v>18.899999999999999</v>
          </cell>
          <cell r="E23">
            <v>82.8</v>
          </cell>
          <cell r="F23">
            <v>90</v>
          </cell>
          <cell r="G23">
            <v>68</v>
          </cell>
          <cell r="H23">
            <v>9</v>
          </cell>
          <cell r="I23" t="str">
            <v>S</v>
          </cell>
          <cell r="J23">
            <v>18</v>
          </cell>
          <cell r="K23">
            <v>0.2</v>
          </cell>
        </row>
        <row r="24">
          <cell r="B24">
            <v>24.774999999999999</v>
          </cell>
          <cell r="C24">
            <v>31.6</v>
          </cell>
          <cell r="D24">
            <v>17</v>
          </cell>
          <cell r="E24">
            <v>79.8</v>
          </cell>
          <cell r="F24">
            <v>92</v>
          </cell>
          <cell r="G24">
            <v>60</v>
          </cell>
          <cell r="H24">
            <v>8.64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22.88571428571429</v>
          </cell>
          <cell r="C25">
            <v>28.6</v>
          </cell>
          <cell r="D25">
            <v>14.7</v>
          </cell>
          <cell r="E25">
            <v>81.2</v>
          </cell>
          <cell r="F25">
            <v>92</v>
          </cell>
          <cell r="G25">
            <v>61</v>
          </cell>
          <cell r="H25">
            <v>4.32</v>
          </cell>
          <cell r="I25" t="str">
            <v>NE</v>
          </cell>
          <cell r="J25">
            <v>10.44</v>
          </cell>
          <cell r="K25">
            <v>0</v>
          </cell>
        </row>
        <row r="26">
          <cell r="B26">
            <v>22.9</v>
          </cell>
          <cell r="C26">
            <v>28.8</v>
          </cell>
          <cell r="D26">
            <v>15.1</v>
          </cell>
          <cell r="E26">
            <v>82.2</v>
          </cell>
          <cell r="F26">
            <v>92</v>
          </cell>
          <cell r="G26">
            <v>63</v>
          </cell>
          <cell r="H26">
            <v>4.32</v>
          </cell>
          <cell r="I26" t="str">
            <v>SE</v>
          </cell>
          <cell r="J26">
            <v>11.16</v>
          </cell>
          <cell r="K26">
            <v>0</v>
          </cell>
        </row>
        <row r="27">
          <cell r="B27">
            <v>23.972727272727273</v>
          </cell>
          <cell r="C27">
            <v>29.2</v>
          </cell>
          <cell r="D27">
            <v>16</v>
          </cell>
          <cell r="E27">
            <v>79.222222222222229</v>
          </cell>
          <cell r="F27">
            <v>92</v>
          </cell>
          <cell r="G27">
            <v>68</v>
          </cell>
          <cell r="H27">
            <v>14.4</v>
          </cell>
          <cell r="I27" t="str">
            <v>O</v>
          </cell>
          <cell r="J27">
            <v>29.52</v>
          </cell>
          <cell r="K27">
            <v>0</v>
          </cell>
        </row>
        <row r="28">
          <cell r="B28">
            <v>19.346153846153847</v>
          </cell>
          <cell r="C28">
            <v>21.5</v>
          </cell>
          <cell r="D28">
            <v>16.899999999999999</v>
          </cell>
          <cell r="E28">
            <v>76.84615384615384</v>
          </cell>
          <cell r="F28">
            <v>86</v>
          </cell>
          <cell r="G28">
            <v>70</v>
          </cell>
          <cell r="H28">
            <v>11.16</v>
          </cell>
          <cell r="I28" t="str">
            <v>O</v>
          </cell>
          <cell r="J28">
            <v>23.759999999999998</v>
          </cell>
          <cell r="K28">
            <v>0</v>
          </cell>
        </row>
        <row r="29">
          <cell r="B29">
            <v>20.908333333333335</v>
          </cell>
          <cell r="C29">
            <v>27.3</v>
          </cell>
          <cell r="D29">
            <v>12.3</v>
          </cell>
          <cell r="E29">
            <v>68.272727272727266</v>
          </cell>
          <cell r="F29">
            <v>93</v>
          </cell>
          <cell r="G29">
            <v>45</v>
          </cell>
          <cell r="H29">
            <v>15.840000000000002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22.685714285714283</v>
          </cell>
          <cell r="C30">
            <v>31.1</v>
          </cell>
          <cell r="D30">
            <v>14.5</v>
          </cell>
          <cell r="E30">
            <v>75.666666666666671</v>
          </cell>
          <cell r="F30">
            <v>87</v>
          </cell>
          <cell r="G30">
            <v>60</v>
          </cell>
          <cell r="H30">
            <v>5.04</v>
          </cell>
          <cell r="I30" t="str">
            <v>S</v>
          </cell>
          <cell r="J30">
            <v>15.840000000000002</v>
          </cell>
          <cell r="K30">
            <v>0</v>
          </cell>
        </row>
        <row r="31">
          <cell r="B31">
            <v>24.733333333333334</v>
          </cell>
          <cell r="C31">
            <v>30</v>
          </cell>
          <cell r="D31">
            <v>17.399999999999999</v>
          </cell>
          <cell r="E31">
            <v>83</v>
          </cell>
          <cell r="F31">
            <v>92</v>
          </cell>
          <cell r="G31">
            <v>68</v>
          </cell>
          <cell r="H31">
            <v>4.32</v>
          </cell>
          <cell r="I31" t="str">
            <v>NE</v>
          </cell>
          <cell r="J31">
            <v>14.04</v>
          </cell>
          <cell r="K31">
            <v>0</v>
          </cell>
        </row>
        <row r="32">
          <cell r="B32">
            <v>25.566666666666674</v>
          </cell>
          <cell r="C32">
            <v>31.5</v>
          </cell>
          <cell r="D32">
            <v>18.8</v>
          </cell>
          <cell r="E32">
            <v>82.5</v>
          </cell>
          <cell r="F32">
            <v>93</v>
          </cell>
          <cell r="G32">
            <v>65</v>
          </cell>
          <cell r="H32">
            <v>4.6800000000000006</v>
          </cell>
          <cell r="I32" t="str">
            <v>O</v>
          </cell>
          <cell r="J32">
            <v>11.16</v>
          </cell>
          <cell r="K32">
            <v>0</v>
          </cell>
        </row>
        <row r="33">
          <cell r="B33">
            <v>26.1</v>
          </cell>
          <cell r="C33">
            <v>29.8</v>
          </cell>
          <cell r="D33">
            <v>20.5</v>
          </cell>
          <cell r="E33">
            <v>83.666666666666671</v>
          </cell>
          <cell r="F33">
            <v>92</v>
          </cell>
          <cell r="G33">
            <v>87</v>
          </cell>
          <cell r="H33">
            <v>5.4</v>
          </cell>
          <cell r="I33" t="str">
            <v>N</v>
          </cell>
          <cell r="J33">
            <v>17.28</v>
          </cell>
          <cell r="K33">
            <v>0</v>
          </cell>
        </row>
        <row r="34">
          <cell r="B34">
            <v>25.22</v>
          </cell>
          <cell r="C34">
            <v>30.3</v>
          </cell>
          <cell r="D34">
            <v>18.7</v>
          </cell>
          <cell r="E34">
            <v>82.666666666666671</v>
          </cell>
          <cell r="F34">
            <v>93</v>
          </cell>
          <cell r="G34">
            <v>60</v>
          </cell>
          <cell r="H34">
            <v>4.32</v>
          </cell>
          <cell r="I34" t="str">
            <v>SE</v>
          </cell>
          <cell r="J34">
            <v>11.879999999999999</v>
          </cell>
          <cell r="K34">
            <v>0</v>
          </cell>
        </row>
        <row r="35">
          <cell r="B35">
            <v>24.833333333333332</v>
          </cell>
          <cell r="C35">
            <v>30.5</v>
          </cell>
          <cell r="D35">
            <v>17.8</v>
          </cell>
          <cell r="E35">
            <v>83.666666666666671</v>
          </cell>
          <cell r="F35">
            <v>92</v>
          </cell>
          <cell r="G35">
            <v>55</v>
          </cell>
          <cell r="H35">
            <v>15.120000000000001</v>
          </cell>
          <cell r="I35" t="str">
            <v>NO</v>
          </cell>
          <cell r="J35">
            <v>27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20.958333333333332</v>
          </cell>
          <cell r="C5">
            <v>25.1</v>
          </cell>
          <cell r="D5">
            <v>19.100000000000001</v>
          </cell>
          <cell r="E5">
            <v>86.625</v>
          </cell>
          <cell r="F5">
            <v>96</v>
          </cell>
          <cell r="G5">
            <v>65</v>
          </cell>
          <cell r="H5">
            <v>17.28</v>
          </cell>
          <cell r="I5" t="str">
            <v>NO</v>
          </cell>
          <cell r="J5">
            <v>33.119999999999997</v>
          </cell>
          <cell r="K5">
            <v>0.60000000000000009</v>
          </cell>
        </row>
        <row r="6">
          <cell r="B6">
            <v>22.512500000000003</v>
          </cell>
          <cell r="C6">
            <v>27.6</v>
          </cell>
          <cell r="D6">
            <v>19.3</v>
          </cell>
          <cell r="E6">
            <v>83.25</v>
          </cell>
          <cell r="F6">
            <v>96</v>
          </cell>
          <cell r="G6">
            <v>61</v>
          </cell>
          <cell r="H6">
            <v>7.5600000000000005</v>
          </cell>
          <cell r="I6" t="str">
            <v>NO</v>
          </cell>
          <cell r="J6">
            <v>19.440000000000001</v>
          </cell>
          <cell r="K6">
            <v>0</v>
          </cell>
        </row>
        <row r="7">
          <cell r="B7">
            <v>21.616666666666671</v>
          </cell>
          <cell r="C7">
            <v>24.7</v>
          </cell>
          <cell r="D7">
            <v>19.399999999999999</v>
          </cell>
          <cell r="E7">
            <v>89.333333333333329</v>
          </cell>
          <cell r="F7">
            <v>96</v>
          </cell>
          <cell r="G7">
            <v>77</v>
          </cell>
          <cell r="H7">
            <v>16.2</v>
          </cell>
          <cell r="I7" t="str">
            <v>NO</v>
          </cell>
          <cell r="J7">
            <v>34.200000000000003</v>
          </cell>
          <cell r="K7">
            <v>0</v>
          </cell>
        </row>
        <row r="8">
          <cell r="B8">
            <v>20.866666666666664</v>
          </cell>
          <cell r="C8">
            <v>25.5</v>
          </cell>
          <cell r="D8">
            <v>18.600000000000001</v>
          </cell>
          <cell r="E8">
            <v>90.875</v>
          </cell>
          <cell r="F8">
            <v>95</v>
          </cell>
          <cell r="G8">
            <v>77</v>
          </cell>
          <cell r="H8">
            <v>18</v>
          </cell>
          <cell r="I8" t="str">
            <v>NO</v>
          </cell>
          <cell r="J8">
            <v>33.119999999999997</v>
          </cell>
          <cell r="K8">
            <v>14.600000000000001</v>
          </cell>
        </row>
        <row r="9">
          <cell r="B9">
            <v>23.333333333333329</v>
          </cell>
          <cell r="C9">
            <v>28.9</v>
          </cell>
          <cell r="D9">
            <v>19.3</v>
          </cell>
          <cell r="E9">
            <v>82.333333333333329</v>
          </cell>
          <cell r="F9">
            <v>96</v>
          </cell>
          <cell r="G9">
            <v>59</v>
          </cell>
          <cell r="H9">
            <v>18.720000000000002</v>
          </cell>
          <cell r="I9" t="str">
            <v>NO</v>
          </cell>
          <cell r="J9">
            <v>36.36</v>
          </cell>
          <cell r="K9">
            <v>0.2</v>
          </cell>
        </row>
        <row r="10">
          <cell r="B10">
            <v>22.362499999999997</v>
          </cell>
          <cell r="C10">
            <v>27.3</v>
          </cell>
          <cell r="D10">
            <v>19.2</v>
          </cell>
          <cell r="E10">
            <v>81.833333333333329</v>
          </cell>
          <cell r="F10">
            <v>92</v>
          </cell>
          <cell r="G10">
            <v>61</v>
          </cell>
          <cell r="H10">
            <v>14.4</v>
          </cell>
          <cell r="I10" t="str">
            <v>NO</v>
          </cell>
          <cell r="J10">
            <v>39.96</v>
          </cell>
          <cell r="K10">
            <v>1.2</v>
          </cell>
        </row>
        <row r="11">
          <cell r="B11">
            <v>23.066666666666666</v>
          </cell>
          <cell r="C11">
            <v>29.6</v>
          </cell>
          <cell r="D11">
            <v>18.5</v>
          </cell>
          <cell r="E11">
            <v>75.875</v>
          </cell>
          <cell r="F11">
            <v>91</v>
          </cell>
          <cell r="G11">
            <v>49</v>
          </cell>
          <cell r="H11">
            <v>7.9200000000000008</v>
          </cell>
          <cell r="I11" t="str">
            <v>NO</v>
          </cell>
          <cell r="J11">
            <v>24.48</v>
          </cell>
          <cell r="K11">
            <v>0</v>
          </cell>
        </row>
        <row r="12">
          <cell r="B12">
            <v>23.612499999999997</v>
          </cell>
          <cell r="C12">
            <v>28.8</v>
          </cell>
          <cell r="D12">
            <v>19.899999999999999</v>
          </cell>
          <cell r="E12">
            <v>82.083333333333329</v>
          </cell>
          <cell r="F12">
            <v>93</v>
          </cell>
          <cell r="G12">
            <v>64</v>
          </cell>
          <cell r="H12">
            <v>17.28</v>
          </cell>
          <cell r="I12" t="str">
            <v>NO</v>
          </cell>
          <cell r="J12">
            <v>31.319999999999997</v>
          </cell>
          <cell r="K12">
            <v>0</v>
          </cell>
        </row>
        <row r="13">
          <cell r="B13">
            <v>23.308333333333334</v>
          </cell>
          <cell r="C13">
            <v>28.9</v>
          </cell>
          <cell r="D13">
            <v>19.3</v>
          </cell>
          <cell r="E13">
            <v>82.458333333333329</v>
          </cell>
          <cell r="F13">
            <v>96</v>
          </cell>
          <cell r="G13">
            <v>61</v>
          </cell>
          <cell r="H13">
            <v>19.079999999999998</v>
          </cell>
          <cell r="I13" t="str">
            <v>NO</v>
          </cell>
          <cell r="J13">
            <v>40.32</v>
          </cell>
          <cell r="K13">
            <v>0</v>
          </cell>
        </row>
        <row r="14">
          <cell r="B14">
            <v>23.924999999999997</v>
          </cell>
          <cell r="C14">
            <v>29.9</v>
          </cell>
          <cell r="D14">
            <v>20.100000000000001</v>
          </cell>
          <cell r="E14">
            <v>80.666666666666671</v>
          </cell>
          <cell r="F14">
            <v>96</v>
          </cell>
          <cell r="G14">
            <v>53</v>
          </cell>
          <cell r="H14">
            <v>14.04</v>
          </cell>
          <cell r="I14" t="str">
            <v>NO</v>
          </cell>
          <cell r="J14">
            <v>34.92</v>
          </cell>
          <cell r="K14">
            <v>0.2</v>
          </cell>
        </row>
        <row r="15">
          <cell r="B15">
            <v>22.820833333333336</v>
          </cell>
          <cell r="C15">
            <v>25</v>
          </cell>
          <cell r="D15">
            <v>17.8</v>
          </cell>
          <cell r="E15">
            <v>83.75</v>
          </cell>
          <cell r="F15">
            <v>95</v>
          </cell>
          <cell r="G15">
            <v>74</v>
          </cell>
          <cell r="H15">
            <v>16.920000000000002</v>
          </cell>
          <cell r="I15" t="str">
            <v>NO</v>
          </cell>
          <cell r="J15">
            <v>41.4</v>
          </cell>
          <cell r="K15">
            <v>16.000000000000004</v>
          </cell>
        </row>
        <row r="16">
          <cell r="B16">
            <v>17.583333333333332</v>
          </cell>
          <cell r="C16">
            <v>19.600000000000001</v>
          </cell>
          <cell r="D16">
            <v>13.8</v>
          </cell>
          <cell r="E16">
            <v>95.458333333333329</v>
          </cell>
          <cell r="F16">
            <v>97</v>
          </cell>
          <cell r="G16">
            <v>89</v>
          </cell>
          <cell r="H16">
            <v>12.24</v>
          </cell>
          <cell r="I16" t="str">
            <v>SO</v>
          </cell>
          <cell r="J16">
            <v>26.64</v>
          </cell>
          <cell r="K16">
            <v>11.199999999999996</v>
          </cell>
        </row>
        <row r="17">
          <cell r="B17">
            <v>13.31666666666667</v>
          </cell>
          <cell r="C17">
            <v>16.600000000000001</v>
          </cell>
          <cell r="D17">
            <v>11.7</v>
          </cell>
          <cell r="E17">
            <v>94</v>
          </cell>
          <cell r="F17">
            <v>97</v>
          </cell>
          <cell r="G17">
            <v>78</v>
          </cell>
          <cell r="H17">
            <v>14.04</v>
          </cell>
          <cell r="I17" t="str">
            <v>SO</v>
          </cell>
          <cell r="J17">
            <v>29.16</v>
          </cell>
          <cell r="K17">
            <v>0.2</v>
          </cell>
        </row>
        <row r="18">
          <cell r="B18">
            <v>13.741666666666669</v>
          </cell>
          <cell r="C18">
            <v>19</v>
          </cell>
          <cell r="D18">
            <v>9.8000000000000007</v>
          </cell>
          <cell r="E18">
            <v>83.75</v>
          </cell>
          <cell r="F18">
            <v>97</v>
          </cell>
          <cell r="G18">
            <v>58</v>
          </cell>
          <cell r="H18">
            <v>15.48</v>
          </cell>
          <cell r="I18" t="str">
            <v>SO</v>
          </cell>
          <cell r="J18">
            <v>31.680000000000003</v>
          </cell>
          <cell r="K18">
            <v>0.2</v>
          </cell>
        </row>
        <row r="19">
          <cell r="B19">
            <v>14.420833333333333</v>
          </cell>
          <cell r="C19">
            <v>19.7</v>
          </cell>
          <cell r="D19">
            <v>11.1</v>
          </cell>
          <cell r="E19">
            <v>84.291666666666671</v>
          </cell>
          <cell r="F19">
            <v>96</v>
          </cell>
          <cell r="G19">
            <v>61</v>
          </cell>
          <cell r="H19">
            <v>13.68</v>
          </cell>
          <cell r="I19" t="str">
            <v>SO</v>
          </cell>
          <cell r="J19">
            <v>30.6</v>
          </cell>
          <cell r="K19">
            <v>0</v>
          </cell>
        </row>
        <row r="20">
          <cell r="B20">
            <v>17.620833333333334</v>
          </cell>
          <cell r="C20">
            <v>23.5</v>
          </cell>
          <cell r="D20">
            <v>14.4</v>
          </cell>
          <cell r="E20">
            <v>82</v>
          </cell>
          <cell r="F20">
            <v>96</v>
          </cell>
          <cell r="G20">
            <v>59</v>
          </cell>
          <cell r="H20">
            <v>17.28</v>
          </cell>
          <cell r="I20" t="str">
            <v>O</v>
          </cell>
          <cell r="J20">
            <v>37.080000000000005</v>
          </cell>
          <cell r="K20">
            <v>0.2</v>
          </cell>
        </row>
        <row r="21">
          <cell r="B21">
            <v>18.275000000000002</v>
          </cell>
          <cell r="C21">
            <v>24.3</v>
          </cell>
          <cell r="D21">
            <v>14.9</v>
          </cell>
          <cell r="E21">
            <v>83.5</v>
          </cell>
          <cell r="F21">
            <v>95</v>
          </cell>
          <cell r="G21">
            <v>62</v>
          </cell>
          <cell r="H21">
            <v>21.96</v>
          </cell>
          <cell r="I21" t="str">
            <v>NO</v>
          </cell>
          <cell r="J21">
            <v>39.6</v>
          </cell>
          <cell r="K21">
            <v>0</v>
          </cell>
        </row>
        <row r="22">
          <cell r="B22">
            <v>19.170833333333334</v>
          </cell>
          <cell r="C22">
            <v>25.5</v>
          </cell>
          <cell r="D22">
            <v>15.9</v>
          </cell>
          <cell r="E22">
            <v>85.25</v>
          </cell>
          <cell r="F22">
            <v>96</v>
          </cell>
          <cell r="G22">
            <v>62</v>
          </cell>
          <cell r="H22">
            <v>19.440000000000001</v>
          </cell>
          <cell r="I22" t="str">
            <v>NO</v>
          </cell>
          <cell r="J22">
            <v>36.36</v>
          </cell>
          <cell r="K22">
            <v>0</v>
          </cell>
        </row>
        <row r="23">
          <cell r="B23">
            <v>19.116666666666671</v>
          </cell>
          <cell r="C23">
            <v>26</v>
          </cell>
          <cell r="D23">
            <v>15.7</v>
          </cell>
          <cell r="E23">
            <v>85.25</v>
          </cell>
          <cell r="F23">
            <v>97</v>
          </cell>
          <cell r="G23">
            <v>51</v>
          </cell>
          <cell r="H23">
            <v>14.76</v>
          </cell>
          <cell r="I23" t="str">
            <v>NO</v>
          </cell>
          <cell r="J23">
            <v>29.52</v>
          </cell>
          <cell r="K23">
            <v>0.2</v>
          </cell>
        </row>
        <row r="24">
          <cell r="B24">
            <v>20.658333333333335</v>
          </cell>
          <cell r="C24">
            <v>26.8</v>
          </cell>
          <cell r="D24">
            <v>15.8</v>
          </cell>
          <cell r="E24">
            <v>77.625</v>
          </cell>
          <cell r="F24">
            <v>95</v>
          </cell>
          <cell r="G24">
            <v>49</v>
          </cell>
          <cell r="H24">
            <v>16.559999999999999</v>
          </cell>
          <cell r="I24" t="str">
            <v>NO</v>
          </cell>
          <cell r="J24">
            <v>34.56</v>
          </cell>
          <cell r="K24">
            <v>0.2</v>
          </cell>
        </row>
        <row r="25">
          <cell r="B25">
            <v>21.824999999999999</v>
          </cell>
          <cell r="C25">
            <v>29.5</v>
          </cell>
          <cell r="D25">
            <v>16.600000000000001</v>
          </cell>
          <cell r="E25">
            <v>67.833333333333329</v>
          </cell>
          <cell r="F25">
            <v>87</v>
          </cell>
          <cell r="G25">
            <v>32</v>
          </cell>
          <cell r="H25">
            <v>14.76</v>
          </cell>
          <cell r="I25" t="str">
            <v>NO</v>
          </cell>
          <cell r="J25">
            <v>35.64</v>
          </cell>
          <cell r="K25">
            <v>0</v>
          </cell>
        </row>
        <row r="26">
          <cell r="B26">
            <v>20.829166666666662</v>
          </cell>
          <cell r="C26">
            <v>24.1</v>
          </cell>
          <cell r="D26">
            <v>17.8</v>
          </cell>
          <cell r="E26">
            <v>82.25</v>
          </cell>
          <cell r="F26">
            <v>96</v>
          </cell>
          <cell r="G26">
            <v>56</v>
          </cell>
          <cell r="H26">
            <v>14.4</v>
          </cell>
          <cell r="I26" t="str">
            <v>O</v>
          </cell>
          <cell r="J26">
            <v>30.6</v>
          </cell>
          <cell r="K26">
            <v>3.2</v>
          </cell>
        </row>
        <row r="27">
          <cell r="B27">
            <v>16.412499999999998</v>
          </cell>
          <cell r="C27">
            <v>17.899999999999999</v>
          </cell>
          <cell r="D27">
            <v>13.8</v>
          </cell>
          <cell r="E27">
            <v>96.625</v>
          </cell>
          <cell r="F27">
            <v>97</v>
          </cell>
          <cell r="G27">
            <v>95</v>
          </cell>
          <cell r="H27">
            <v>16.2</v>
          </cell>
          <cell r="I27" t="str">
            <v>SO</v>
          </cell>
          <cell r="J27">
            <v>30.6</v>
          </cell>
          <cell r="K27">
            <v>52.8</v>
          </cell>
        </row>
        <row r="28">
          <cell r="B28">
            <v>12.770833333333334</v>
          </cell>
          <cell r="C28">
            <v>15.6</v>
          </cell>
          <cell r="D28">
            <v>10.8</v>
          </cell>
          <cell r="E28">
            <v>88</v>
          </cell>
          <cell r="F28">
            <v>97</v>
          </cell>
          <cell r="G28">
            <v>66</v>
          </cell>
          <cell r="H28">
            <v>20.52</v>
          </cell>
          <cell r="I28" t="str">
            <v>O</v>
          </cell>
          <cell r="J28">
            <v>40.32</v>
          </cell>
          <cell r="K28">
            <v>4.6000000000000005</v>
          </cell>
        </row>
        <row r="29">
          <cell r="B29">
            <v>14.320833333333335</v>
          </cell>
          <cell r="C29">
            <v>20.6</v>
          </cell>
          <cell r="D29">
            <v>10.8</v>
          </cell>
          <cell r="E29">
            <v>80.75</v>
          </cell>
          <cell r="F29">
            <v>96</v>
          </cell>
          <cell r="G29">
            <v>56</v>
          </cell>
          <cell r="H29">
            <v>11.520000000000001</v>
          </cell>
          <cell r="I29" t="str">
            <v>SO</v>
          </cell>
          <cell r="J29">
            <v>22.68</v>
          </cell>
          <cell r="K29">
            <v>0.2</v>
          </cell>
        </row>
        <row r="30">
          <cell r="B30">
            <v>16.087499999999999</v>
          </cell>
          <cell r="C30">
            <v>24.2</v>
          </cell>
          <cell r="D30">
            <v>10.7</v>
          </cell>
          <cell r="E30">
            <v>79.333333333333329</v>
          </cell>
          <cell r="F30">
            <v>96</v>
          </cell>
          <cell r="G30">
            <v>52</v>
          </cell>
          <cell r="H30">
            <v>20.52</v>
          </cell>
          <cell r="I30" t="str">
            <v>NO</v>
          </cell>
          <cell r="J30">
            <v>37.440000000000005</v>
          </cell>
          <cell r="K30">
            <v>0.2</v>
          </cell>
        </row>
        <row r="31">
          <cell r="B31">
            <v>20.608333333333334</v>
          </cell>
          <cell r="C31">
            <v>28.1</v>
          </cell>
          <cell r="D31">
            <v>15.2</v>
          </cell>
          <cell r="E31">
            <v>78.916666666666671</v>
          </cell>
          <cell r="F31">
            <v>93</v>
          </cell>
          <cell r="G31">
            <v>59</v>
          </cell>
          <cell r="H31">
            <v>13.68</v>
          </cell>
          <cell r="I31" t="str">
            <v>NO</v>
          </cell>
          <cell r="J31">
            <v>37.800000000000004</v>
          </cell>
          <cell r="K31">
            <v>0</v>
          </cell>
        </row>
        <row r="32">
          <cell r="B32">
            <v>23.591666666666669</v>
          </cell>
          <cell r="C32">
            <v>27.5</v>
          </cell>
          <cell r="D32">
            <v>21.1</v>
          </cell>
          <cell r="E32">
            <v>80.125</v>
          </cell>
          <cell r="F32">
            <v>91</v>
          </cell>
          <cell r="G32">
            <v>60</v>
          </cell>
          <cell r="H32">
            <v>18</v>
          </cell>
          <cell r="I32" t="str">
            <v>NO</v>
          </cell>
          <cell r="J32">
            <v>46.440000000000005</v>
          </cell>
          <cell r="K32">
            <v>0.8</v>
          </cell>
        </row>
        <row r="33">
          <cell r="B33">
            <v>22.804166666666664</v>
          </cell>
          <cell r="C33">
            <v>28.6</v>
          </cell>
          <cell r="D33">
            <v>19.5</v>
          </cell>
          <cell r="E33">
            <v>85.916666666666671</v>
          </cell>
          <cell r="F33">
            <v>96</v>
          </cell>
          <cell r="G33">
            <v>59</v>
          </cell>
          <cell r="H33">
            <v>14.4</v>
          </cell>
          <cell r="I33" t="str">
            <v>NO</v>
          </cell>
          <cell r="J33">
            <v>28.44</v>
          </cell>
          <cell r="K33">
            <v>0.2</v>
          </cell>
        </row>
        <row r="34">
          <cell r="B34">
            <v>23.254166666666663</v>
          </cell>
          <cell r="C34">
            <v>29.7</v>
          </cell>
          <cell r="D34">
            <v>19.2</v>
          </cell>
          <cell r="E34">
            <v>81.541666666666671</v>
          </cell>
          <cell r="F34">
            <v>96</v>
          </cell>
          <cell r="G34">
            <v>53</v>
          </cell>
          <cell r="H34">
            <v>16.559999999999999</v>
          </cell>
          <cell r="I34" t="str">
            <v>NO</v>
          </cell>
          <cell r="J34">
            <v>48.6</v>
          </cell>
          <cell r="K34">
            <v>0.2</v>
          </cell>
        </row>
        <row r="35">
          <cell r="B35">
            <v>23.391666666666669</v>
          </cell>
          <cell r="C35">
            <v>27.9</v>
          </cell>
          <cell r="D35">
            <v>20.399999999999999</v>
          </cell>
          <cell r="E35">
            <v>76.791666666666671</v>
          </cell>
          <cell r="F35">
            <v>96</v>
          </cell>
          <cell r="G35">
            <v>57</v>
          </cell>
          <cell r="H35">
            <v>17.64</v>
          </cell>
          <cell r="I35" t="str">
            <v>NO</v>
          </cell>
          <cell r="J35">
            <v>39.96</v>
          </cell>
          <cell r="K35">
            <v>10.4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23.190909090909091</v>
          </cell>
          <cell r="C5">
            <v>25.7</v>
          </cell>
          <cell r="D5">
            <v>21</v>
          </cell>
          <cell r="E5">
            <v>87.86363636363636</v>
          </cell>
          <cell r="F5">
            <v>94</v>
          </cell>
          <cell r="G5">
            <v>74</v>
          </cell>
          <cell r="H5">
            <v>12.6</v>
          </cell>
          <cell r="I5" t="str">
            <v>S</v>
          </cell>
          <cell r="J5">
            <v>33.119999999999997</v>
          </cell>
          <cell r="K5">
            <v>1.5999999999999999</v>
          </cell>
        </row>
        <row r="6">
          <cell r="B6">
            <v>23.804166666666674</v>
          </cell>
          <cell r="C6">
            <v>27.3</v>
          </cell>
          <cell r="D6">
            <v>21.8</v>
          </cell>
          <cell r="E6">
            <v>87.208333333333329</v>
          </cell>
          <cell r="F6">
            <v>95</v>
          </cell>
          <cell r="G6">
            <v>72</v>
          </cell>
          <cell r="H6">
            <v>9.3600000000000012</v>
          </cell>
          <cell r="I6" t="str">
            <v>N</v>
          </cell>
          <cell r="J6">
            <v>22.68</v>
          </cell>
          <cell r="K6">
            <v>5.6000000000000014</v>
          </cell>
        </row>
        <row r="7">
          <cell r="B7">
            <v>26.041666666666671</v>
          </cell>
          <cell r="C7">
            <v>31.2</v>
          </cell>
          <cell r="D7">
            <v>23.1</v>
          </cell>
          <cell r="E7">
            <v>81.166666666666671</v>
          </cell>
          <cell r="F7">
            <v>91</v>
          </cell>
          <cell r="G7">
            <v>63</v>
          </cell>
          <cell r="H7">
            <v>13.32</v>
          </cell>
          <cell r="I7" t="str">
            <v>NE</v>
          </cell>
          <cell r="J7">
            <v>34.200000000000003</v>
          </cell>
          <cell r="K7">
            <v>5.6000000000000014</v>
          </cell>
        </row>
        <row r="8">
          <cell r="B8">
            <v>26.537499999999998</v>
          </cell>
          <cell r="C8">
            <v>30.4</v>
          </cell>
          <cell r="D8">
            <v>24.1</v>
          </cell>
          <cell r="E8">
            <v>81.208333333333329</v>
          </cell>
          <cell r="F8">
            <v>89</v>
          </cell>
          <cell r="G8">
            <v>64</v>
          </cell>
          <cell r="H8">
            <v>14.04</v>
          </cell>
          <cell r="I8" t="str">
            <v>NE</v>
          </cell>
          <cell r="J8">
            <v>43.56</v>
          </cell>
          <cell r="K8">
            <v>6.2000000000000028</v>
          </cell>
        </row>
        <row r="9">
          <cell r="B9">
            <v>27.437500000000004</v>
          </cell>
          <cell r="C9">
            <v>33</v>
          </cell>
          <cell r="D9">
            <v>22.9</v>
          </cell>
          <cell r="E9">
            <v>74.916666666666671</v>
          </cell>
          <cell r="F9">
            <v>92</v>
          </cell>
          <cell r="G9">
            <v>50</v>
          </cell>
          <cell r="H9">
            <v>12.6</v>
          </cell>
          <cell r="I9" t="str">
            <v>NE</v>
          </cell>
          <cell r="J9">
            <v>30.6</v>
          </cell>
          <cell r="K9">
            <v>9.3999999999999986</v>
          </cell>
        </row>
        <row r="10">
          <cell r="B10">
            <v>26.5625</v>
          </cell>
          <cell r="C10">
            <v>31.8</v>
          </cell>
          <cell r="D10">
            <v>23.7</v>
          </cell>
          <cell r="E10">
            <v>80.5</v>
          </cell>
          <cell r="F10">
            <v>91</v>
          </cell>
          <cell r="G10">
            <v>61</v>
          </cell>
          <cell r="H10">
            <v>14.76</v>
          </cell>
          <cell r="I10" t="str">
            <v>NE</v>
          </cell>
          <cell r="J10">
            <v>28.8</v>
          </cell>
          <cell r="K10">
            <v>3.8000000000000012</v>
          </cell>
        </row>
        <row r="11">
          <cell r="B11">
            <v>25.916666666666668</v>
          </cell>
          <cell r="C11">
            <v>31.4</v>
          </cell>
          <cell r="D11">
            <v>22.9</v>
          </cell>
          <cell r="E11">
            <v>84.75</v>
          </cell>
          <cell r="F11">
            <v>94</v>
          </cell>
          <cell r="G11">
            <v>63</v>
          </cell>
          <cell r="H11">
            <v>6.84</v>
          </cell>
          <cell r="I11" t="str">
            <v>NO</v>
          </cell>
          <cell r="J11">
            <v>18.720000000000002</v>
          </cell>
          <cell r="K11">
            <v>3.2000000000000006</v>
          </cell>
        </row>
        <row r="12">
          <cell r="B12">
            <v>27.316666666666666</v>
          </cell>
          <cell r="C12">
            <v>33.200000000000003</v>
          </cell>
          <cell r="D12">
            <v>23</v>
          </cell>
          <cell r="E12">
            <v>80.166666666666671</v>
          </cell>
          <cell r="F12">
            <v>94</v>
          </cell>
          <cell r="G12">
            <v>51</v>
          </cell>
          <cell r="H12">
            <v>7.2</v>
          </cell>
          <cell r="I12" t="str">
            <v>SE</v>
          </cell>
          <cell r="J12">
            <v>21.6</v>
          </cell>
          <cell r="K12">
            <v>8</v>
          </cell>
        </row>
        <row r="13">
          <cell r="B13">
            <v>27.804166666666664</v>
          </cell>
          <cell r="C13">
            <v>33.1</v>
          </cell>
          <cell r="D13">
            <v>23.4</v>
          </cell>
          <cell r="E13">
            <v>76.583333333333329</v>
          </cell>
          <cell r="F13">
            <v>93</v>
          </cell>
          <cell r="G13">
            <v>54</v>
          </cell>
          <cell r="H13">
            <v>13.68</v>
          </cell>
          <cell r="I13" t="str">
            <v>N</v>
          </cell>
          <cell r="J13">
            <v>36.36</v>
          </cell>
          <cell r="K13">
            <v>10.799999999999999</v>
          </cell>
        </row>
        <row r="14">
          <cell r="B14">
            <v>28.162500000000005</v>
          </cell>
          <cell r="C14">
            <v>32.9</v>
          </cell>
          <cell r="D14">
            <v>24.7</v>
          </cell>
          <cell r="E14">
            <v>72.916666666666671</v>
          </cell>
          <cell r="F14">
            <v>87</v>
          </cell>
          <cell r="G14">
            <v>51</v>
          </cell>
          <cell r="H14">
            <v>12.6</v>
          </cell>
          <cell r="I14" t="str">
            <v>N</v>
          </cell>
          <cell r="J14">
            <v>38.519999999999996</v>
          </cell>
          <cell r="K14">
            <v>0</v>
          </cell>
        </row>
        <row r="15">
          <cell r="B15">
            <v>23.554166666666664</v>
          </cell>
          <cell r="C15">
            <v>28.6</v>
          </cell>
          <cell r="D15">
            <v>20.2</v>
          </cell>
          <cell r="E15">
            <v>88.708333333333329</v>
          </cell>
          <cell r="F15">
            <v>94</v>
          </cell>
          <cell r="G15">
            <v>71</v>
          </cell>
          <cell r="H15">
            <v>11.16</v>
          </cell>
          <cell r="I15" t="str">
            <v>SO</v>
          </cell>
          <cell r="J15">
            <v>30.6</v>
          </cell>
          <cell r="K15">
            <v>5.2000000000000011</v>
          </cell>
        </row>
        <row r="16">
          <cell r="B16">
            <v>17.837499999999995</v>
          </cell>
          <cell r="C16">
            <v>21</v>
          </cell>
          <cell r="D16">
            <v>15.7</v>
          </cell>
          <cell r="E16">
            <v>90.875</v>
          </cell>
          <cell r="F16">
            <v>95</v>
          </cell>
          <cell r="G16">
            <v>80</v>
          </cell>
          <cell r="H16">
            <v>15.120000000000001</v>
          </cell>
          <cell r="I16" t="str">
            <v>S</v>
          </cell>
          <cell r="J16">
            <v>28.44</v>
          </cell>
          <cell r="K16">
            <v>4.8000000000000016</v>
          </cell>
        </row>
        <row r="17">
          <cell r="B17">
            <v>16.816666666666666</v>
          </cell>
          <cell r="C17">
            <v>21.6</v>
          </cell>
          <cell r="D17">
            <v>14.4</v>
          </cell>
          <cell r="E17">
            <v>83.166666666666671</v>
          </cell>
          <cell r="F17">
            <v>94</v>
          </cell>
          <cell r="G17">
            <v>60</v>
          </cell>
          <cell r="H17">
            <v>12.96</v>
          </cell>
          <cell r="I17" t="str">
            <v>S</v>
          </cell>
          <cell r="J17">
            <v>24.48</v>
          </cell>
          <cell r="K17">
            <v>11.4</v>
          </cell>
        </row>
        <row r="18">
          <cell r="B18">
            <v>17.320833333333329</v>
          </cell>
          <cell r="C18">
            <v>22.5</v>
          </cell>
          <cell r="D18">
            <v>13.3</v>
          </cell>
          <cell r="E18">
            <v>75.5</v>
          </cell>
          <cell r="F18">
            <v>93</v>
          </cell>
          <cell r="G18">
            <v>48</v>
          </cell>
          <cell r="H18">
            <v>15.840000000000002</v>
          </cell>
          <cell r="I18" t="str">
            <v>S</v>
          </cell>
          <cell r="J18">
            <v>33.119999999999997</v>
          </cell>
          <cell r="K18">
            <v>17.399999999999999</v>
          </cell>
        </row>
        <row r="19">
          <cell r="B19">
            <v>18.037499999999994</v>
          </cell>
          <cell r="C19">
            <v>20.8</v>
          </cell>
          <cell r="D19">
            <v>15.6</v>
          </cell>
          <cell r="E19">
            <v>76.708333333333329</v>
          </cell>
          <cell r="F19">
            <v>89</v>
          </cell>
          <cell r="G19">
            <v>64</v>
          </cell>
          <cell r="H19">
            <v>12.6</v>
          </cell>
          <cell r="I19" t="str">
            <v>S</v>
          </cell>
          <cell r="J19">
            <v>27</v>
          </cell>
          <cell r="K19">
            <v>6.8000000000000034</v>
          </cell>
        </row>
        <row r="20">
          <cell r="B20">
            <v>19.212499999999999</v>
          </cell>
          <cell r="C20">
            <v>27.1</v>
          </cell>
          <cell r="D20">
            <v>14.3</v>
          </cell>
          <cell r="E20">
            <v>81.416666666666671</v>
          </cell>
          <cell r="F20">
            <v>95</v>
          </cell>
          <cell r="G20">
            <v>51</v>
          </cell>
          <cell r="H20">
            <v>10.08</v>
          </cell>
          <cell r="I20" t="str">
            <v>SE</v>
          </cell>
          <cell r="J20">
            <v>18.36</v>
          </cell>
          <cell r="K20">
            <v>2.6</v>
          </cell>
        </row>
        <row r="21">
          <cell r="B21">
            <v>21.387499999999999</v>
          </cell>
          <cell r="C21">
            <v>28.6</v>
          </cell>
          <cell r="D21">
            <v>15.5</v>
          </cell>
          <cell r="E21">
            <v>79.541666666666671</v>
          </cell>
          <cell r="F21">
            <v>94</v>
          </cell>
          <cell r="G21">
            <v>53</v>
          </cell>
          <cell r="H21">
            <v>11.520000000000001</v>
          </cell>
          <cell r="I21" t="str">
            <v>N</v>
          </cell>
          <cell r="J21">
            <v>24.840000000000003</v>
          </cell>
          <cell r="K21">
            <v>0</v>
          </cell>
        </row>
        <row r="22">
          <cell r="B22">
            <v>22.820833333333336</v>
          </cell>
          <cell r="C22">
            <v>30.7</v>
          </cell>
          <cell r="D22">
            <v>16.5</v>
          </cell>
          <cell r="E22">
            <v>77.958333333333329</v>
          </cell>
          <cell r="F22">
            <v>95</v>
          </cell>
          <cell r="G22">
            <v>47</v>
          </cell>
          <cell r="H22">
            <v>10.8</v>
          </cell>
          <cell r="I22" t="str">
            <v>NE</v>
          </cell>
          <cell r="J22">
            <v>28.8</v>
          </cell>
          <cell r="K22">
            <v>0</v>
          </cell>
        </row>
        <row r="23">
          <cell r="B23">
            <v>23.558333333333337</v>
          </cell>
          <cell r="C23">
            <v>28.7</v>
          </cell>
          <cell r="D23">
            <v>20.8</v>
          </cell>
          <cell r="E23">
            <v>80.583333333333329</v>
          </cell>
          <cell r="F23">
            <v>92</v>
          </cell>
          <cell r="G23">
            <v>61</v>
          </cell>
          <cell r="H23">
            <v>9.7200000000000006</v>
          </cell>
          <cell r="I23" t="str">
            <v>L</v>
          </cell>
          <cell r="J23">
            <v>25.56</v>
          </cell>
          <cell r="K23">
            <v>0.60000000000000009</v>
          </cell>
        </row>
        <row r="24">
          <cell r="B24">
            <v>24.633333333333336</v>
          </cell>
          <cell r="C24">
            <v>31.1</v>
          </cell>
          <cell r="D24">
            <v>20</v>
          </cell>
          <cell r="E24">
            <v>76.583333333333329</v>
          </cell>
          <cell r="F24">
            <v>95</v>
          </cell>
          <cell r="G24">
            <v>48</v>
          </cell>
          <cell r="H24">
            <v>12.6</v>
          </cell>
          <cell r="I24" t="str">
            <v>N</v>
          </cell>
          <cell r="J24">
            <v>29.16</v>
          </cell>
          <cell r="K24">
            <v>0.2</v>
          </cell>
        </row>
        <row r="25">
          <cell r="B25">
            <v>24.479166666666671</v>
          </cell>
          <cell r="C25">
            <v>30</v>
          </cell>
          <cell r="D25">
            <v>20.7</v>
          </cell>
          <cell r="E25">
            <v>74.208333333333329</v>
          </cell>
          <cell r="F25">
            <v>87</v>
          </cell>
          <cell r="G25">
            <v>50</v>
          </cell>
          <cell r="H25">
            <v>9.7200000000000006</v>
          </cell>
          <cell r="I25" t="str">
            <v>N</v>
          </cell>
          <cell r="J25">
            <v>25.2</v>
          </cell>
          <cell r="K25">
            <v>0.2</v>
          </cell>
        </row>
        <row r="26">
          <cell r="B26">
            <v>20.204166666666669</v>
          </cell>
          <cell r="C26">
            <v>24.7</v>
          </cell>
          <cell r="D26">
            <v>17.7</v>
          </cell>
          <cell r="E26">
            <v>90.041666666666671</v>
          </cell>
          <cell r="F26">
            <v>94</v>
          </cell>
          <cell r="G26">
            <v>79</v>
          </cell>
          <cell r="H26">
            <v>12.96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16.378260869565221</v>
          </cell>
          <cell r="C27">
            <v>18</v>
          </cell>
          <cell r="D27">
            <v>15.3</v>
          </cell>
          <cell r="E27">
            <v>94.391304347826093</v>
          </cell>
          <cell r="F27">
            <v>95</v>
          </cell>
          <cell r="G27">
            <v>93</v>
          </cell>
          <cell r="H27">
            <v>10.08</v>
          </cell>
          <cell r="I27" t="str">
            <v>SO</v>
          </cell>
          <cell r="J27">
            <v>34.56</v>
          </cell>
          <cell r="K27">
            <v>0.4</v>
          </cell>
        </row>
        <row r="28">
          <cell r="B28">
            <v>15.883333333333333</v>
          </cell>
          <cell r="C28">
            <v>21</v>
          </cell>
          <cell r="D28">
            <v>12.8</v>
          </cell>
          <cell r="E28">
            <v>82.083333333333329</v>
          </cell>
          <cell r="F28">
            <v>94</v>
          </cell>
          <cell r="G28">
            <v>55</v>
          </cell>
          <cell r="H28">
            <v>8.64</v>
          </cell>
          <cell r="I28" t="str">
            <v>SO</v>
          </cell>
          <cell r="J28">
            <v>25.92</v>
          </cell>
          <cell r="K28">
            <v>3.600000000000001</v>
          </cell>
        </row>
        <row r="29">
          <cell r="B29">
            <v>16.470833333333331</v>
          </cell>
          <cell r="C29">
            <v>23.7</v>
          </cell>
          <cell r="D29">
            <v>10.4</v>
          </cell>
          <cell r="E29">
            <v>79.166666666666671</v>
          </cell>
          <cell r="F29">
            <v>96</v>
          </cell>
          <cell r="G29">
            <v>46</v>
          </cell>
          <cell r="H29">
            <v>7.2</v>
          </cell>
          <cell r="I29" t="str">
            <v>NE</v>
          </cell>
          <cell r="J29">
            <v>21.6</v>
          </cell>
          <cell r="K29">
            <v>3.6000000000000005</v>
          </cell>
        </row>
        <row r="30">
          <cell r="B30">
            <v>20.624999999999996</v>
          </cell>
          <cell r="C30">
            <v>29.6</v>
          </cell>
          <cell r="D30">
            <v>13.9</v>
          </cell>
          <cell r="E30">
            <v>72.416666666666671</v>
          </cell>
          <cell r="F30">
            <v>92</v>
          </cell>
          <cell r="G30">
            <v>46</v>
          </cell>
          <cell r="H30">
            <v>14.04</v>
          </cell>
          <cell r="I30" t="str">
            <v>NE</v>
          </cell>
          <cell r="J30">
            <v>35.28</v>
          </cell>
          <cell r="K30">
            <v>6.0000000000000018</v>
          </cell>
        </row>
        <row r="31">
          <cell r="B31">
            <v>25.433333333333334</v>
          </cell>
          <cell r="C31">
            <v>30.9</v>
          </cell>
          <cell r="D31">
            <v>21</v>
          </cell>
          <cell r="E31">
            <v>74.041666666666671</v>
          </cell>
          <cell r="F31">
            <v>89</v>
          </cell>
          <cell r="G31">
            <v>56</v>
          </cell>
          <cell r="H31">
            <v>11.879999999999999</v>
          </cell>
          <cell r="I31" t="str">
            <v>NE</v>
          </cell>
          <cell r="J31">
            <v>36.72</v>
          </cell>
          <cell r="K31">
            <v>4.2</v>
          </cell>
        </row>
        <row r="32">
          <cell r="B32">
            <v>25.112499999999997</v>
          </cell>
          <cell r="C32">
            <v>30.1</v>
          </cell>
          <cell r="D32">
            <v>21.4</v>
          </cell>
          <cell r="E32">
            <v>83.041666666666671</v>
          </cell>
          <cell r="F32">
            <v>94</v>
          </cell>
          <cell r="G32">
            <v>61</v>
          </cell>
          <cell r="H32">
            <v>14.4</v>
          </cell>
          <cell r="I32" t="str">
            <v>NO</v>
          </cell>
          <cell r="J32">
            <v>32.76</v>
          </cell>
          <cell r="K32">
            <v>4</v>
          </cell>
        </row>
        <row r="33">
          <cell r="B33">
            <v>23.325000000000003</v>
          </cell>
          <cell r="C33">
            <v>28.5</v>
          </cell>
          <cell r="D33">
            <v>20.8</v>
          </cell>
          <cell r="E33">
            <v>86.083333333333329</v>
          </cell>
          <cell r="F33">
            <v>95</v>
          </cell>
          <cell r="G33">
            <v>68</v>
          </cell>
          <cell r="H33">
            <v>10.08</v>
          </cell>
          <cell r="I33" t="str">
            <v>S</v>
          </cell>
          <cell r="J33">
            <v>25.92</v>
          </cell>
          <cell r="K33">
            <v>0.2</v>
          </cell>
        </row>
        <row r="34">
          <cell r="B34">
            <v>25.55</v>
          </cell>
          <cell r="C34">
            <v>32.200000000000003</v>
          </cell>
          <cell r="D34">
            <v>21.2</v>
          </cell>
          <cell r="E34">
            <v>82.208333333333329</v>
          </cell>
          <cell r="F34">
            <v>97</v>
          </cell>
          <cell r="G34">
            <v>58</v>
          </cell>
          <cell r="H34">
            <v>10.8</v>
          </cell>
          <cell r="I34" t="str">
            <v>NO</v>
          </cell>
          <cell r="J34">
            <v>36</v>
          </cell>
          <cell r="K34">
            <v>0</v>
          </cell>
        </row>
        <row r="35">
          <cell r="B35">
            <v>23.458333333333343</v>
          </cell>
          <cell r="C35">
            <v>28.1</v>
          </cell>
          <cell r="D35">
            <v>19.7</v>
          </cell>
          <cell r="E35">
            <v>86.166666666666671</v>
          </cell>
          <cell r="F35">
            <v>94</v>
          </cell>
          <cell r="G35">
            <v>76</v>
          </cell>
          <cell r="H35">
            <v>10.44</v>
          </cell>
          <cell r="I35" t="str">
            <v>N</v>
          </cell>
          <cell r="J35">
            <v>22.32</v>
          </cell>
          <cell r="K35">
            <v>0.4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21.24</v>
          </cell>
          <cell r="C5">
            <v>26.5</v>
          </cell>
          <cell r="D5">
            <v>19.399999999999999</v>
          </cell>
          <cell r="E5">
            <v>93.533333333333331</v>
          </cell>
          <cell r="F5">
            <v>98</v>
          </cell>
          <cell r="G5">
            <v>75</v>
          </cell>
          <cell r="H5">
            <v>14.76</v>
          </cell>
          <cell r="I5" t="str">
            <v>S</v>
          </cell>
          <cell r="J5">
            <v>32.04</v>
          </cell>
          <cell r="K5">
            <v>44.6</v>
          </cell>
        </row>
        <row r="6">
          <cell r="B6">
            <v>24.099999999999998</v>
          </cell>
          <cell r="C6">
            <v>29.8</v>
          </cell>
          <cell r="D6">
            <v>19.2</v>
          </cell>
          <cell r="E6">
            <v>82.058823529411768</v>
          </cell>
          <cell r="F6">
            <v>98</v>
          </cell>
          <cell r="G6">
            <v>58</v>
          </cell>
          <cell r="H6">
            <v>6.48</v>
          </cell>
          <cell r="I6" t="str">
            <v>L</v>
          </cell>
          <cell r="J6">
            <v>18</v>
          </cell>
          <cell r="K6">
            <v>0.2</v>
          </cell>
        </row>
        <row r="7">
          <cell r="B7">
            <v>25.582352941176467</v>
          </cell>
          <cell r="C7">
            <v>31.5</v>
          </cell>
          <cell r="D7">
            <v>21</v>
          </cell>
          <cell r="E7">
            <v>79.882352941176464</v>
          </cell>
          <cell r="F7">
            <v>96</v>
          </cell>
          <cell r="G7">
            <v>60</v>
          </cell>
          <cell r="H7">
            <v>18.720000000000002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25.475000000000005</v>
          </cell>
          <cell r="C8">
            <v>29.9</v>
          </cell>
          <cell r="D8">
            <v>20.8</v>
          </cell>
          <cell r="E8">
            <v>76.3125</v>
          </cell>
          <cell r="F8">
            <v>95</v>
          </cell>
          <cell r="G8">
            <v>57</v>
          </cell>
          <cell r="H8">
            <v>14.4</v>
          </cell>
          <cell r="I8" t="str">
            <v>L</v>
          </cell>
          <cell r="J8">
            <v>25.92</v>
          </cell>
          <cell r="K8">
            <v>0.2</v>
          </cell>
        </row>
        <row r="9">
          <cell r="B9">
            <v>26.758823529411764</v>
          </cell>
          <cell r="C9">
            <v>32.4</v>
          </cell>
          <cell r="D9">
            <v>19.7</v>
          </cell>
          <cell r="E9">
            <v>74.764705882352942</v>
          </cell>
          <cell r="F9">
            <v>99</v>
          </cell>
          <cell r="G9">
            <v>52</v>
          </cell>
          <cell r="H9">
            <v>15.48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27.599999999999998</v>
          </cell>
          <cell r="C10">
            <v>33.5</v>
          </cell>
          <cell r="D10">
            <v>21.6</v>
          </cell>
          <cell r="E10">
            <v>73.3125</v>
          </cell>
          <cell r="F10">
            <v>98</v>
          </cell>
          <cell r="G10">
            <v>42</v>
          </cell>
          <cell r="H10">
            <v>12.6</v>
          </cell>
          <cell r="I10" t="str">
            <v>L</v>
          </cell>
          <cell r="J10">
            <v>48.6</v>
          </cell>
          <cell r="K10">
            <v>4.5999999999999996</v>
          </cell>
        </row>
        <row r="11">
          <cell r="B11">
            <v>27.270588235294117</v>
          </cell>
          <cell r="C11">
            <v>32.700000000000003</v>
          </cell>
          <cell r="D11">
            <v>20.9</v>
          </cell>
          <cell r="E11">
            <v>75.352941176470594</v>
          </cell>
          <cell r="F11">
            <v>98</v>
          </cell>
          <cell r="G11">
            <v>48</v>
          </cell>
          <cell r="H11">
            <v>11.16</v>
          </cell>
          <cell r="I11" t="str">
            <v>L</v>
          </cell>
          <cell r="J11">
            <v>25.56</v>
          </cell>
          <cell r="K11">
            <v>0.2</v>
          </cell>
        </row>
        <row r="12">
          <cell r="B12">
            <v>27.137500000000003</v>
          </cell>
          <cell r="C12">
            <v>31.6</v>
          </cell>
          <cell r="D12">
            <v>21.1</v>
          </cell>
          <cell r="E12">
            <v>73.9375</v>
          </cell>
          <cell r="F12">
            <v>98</v>
          </cell>
          <cell r="G12">
            <v>55</v>
          </cell>
          <cell r="H12">
            <v>12.24</v>
          </cell>
          <cell r="I12" t="str">
            <v>L</v>
          </cell>
          <cell r="J12">
            <v>23.400000000000002</v>
          </cell>
          <cell r="K12">
            <v>0</v>
          </cell>
        </row>
        <row r="13">
          <cell r="B13">
            <v>27.393750000000001</v>
          </cell>
          <cell r="C13">
            <v>32.700000000000003</v>
          </cell>
          <cell r="D13">
            <v>21.6</v>
          </cell>
          <cell r="E13">
            <v>71.375</v>
          </cell>
          <cell r="F13">
            <v>92</v>
          </cell>
          <cell r="G13">
            <v>50</v>
          </cell>
          <cell r="H13">
            <v>14.4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27.700000000000003</v>
          </cell>
          <cell r="C14">
            <v>33.4</v>
          </cell>
          <cell r="D14">
            <v>21.2</v>
          </cell>
          <cell r="E14">
            <v>70.5625</v>
          </cell>
          <cell r="F14">
            <v>94</v>
          </cell>
          <cell r="G14">
            <v>47</v>
          </cell>
          <cell r="H14">
            <v>17.28</v>
          </cell>
          <cell r="I14" t="str">
            <v>NO</v>
          </cell>
          <cell r="J14">
            <v>45</v>
          </cell>
          <cell r="K14">
            <v>3.6</v>
          </cell>
        </row>
        <row r="15">
          <cell r="B15">
            <v>25.956250000000001</v>
          </cell>
          <cell r="C15">
            <v>31.9</v>
          </cell>
          <cell r="D15">
            <v>20.8</v>
          </cell>
          <cell r="E15">
            <v>78.25</v>
          </cell>
          <cell r="F15">
            <v>97</v>
          </cell>
          <cell r="G15">
            <v>51</v>
          </cell>
          <cell r="H15">
            <v>20.16</v>
          </cell>
          <cell r="I15" t="str">
            <v>NO</v>
          </cell>
          <cell r="J15">
            <v>42.84</v>
          </cell>
          <cell r="K15">
            <v>3.6</v>
          </cell>
        </row>
        <row r="16">
          <cell r="B16">
            <v>25.606250000000003</v>
          </cell>
          <cell r="C16">
            <v>30.6</v>
          </cell>
          <cell r="D16">
            <v>20.5</v>
          </cell>
          <cell r="E16">
            <v>77.75</v>
          </cell>
          <cell r="F16">
            <v>98</v>
          </cell>
          <cell r="G16">
            <v>57</v>
          </cell>
          <cell r="H16">
            <v>12.96</v>
          </cell>
          <cell r="I16" t="str">
            <v>O</v>
          </cell>
          <cell r="J16">
            <v>27.720000000000002</v>
          </cell>
          <cell r="K16">
            <v>0.8</v>
          </cell>
        </row>
        <row r="17">
          <cell r="B17">
            <v>23.279999999999998</v>
          </cell>
          <cell r="C17">
            <v>26.9</v>
          </cell>
          <cell r="D17">
            <v>20.100000000000001</v>
          </cell>
          <cell r="E17">
            <v>84.333333333333329</v>
          </cell>
          <cell r="F17">
            <v>97</v>
          </cell>
          <cell r="G17">
            <v>69</v>
          </cell>
          <cell r="H17">
            <v>19.079999999999998</v>
          </cell>
          <cell r="I17" t="str">
            <v>S</v>
          </cell>
          <cell r="J17">
            <v>30.96</v>
          </cell>
          <cell r="K17">
            <v>0.2</v>
          </cell>
        </row>
        <row r="18">
          <cell r="B18">
            <v>19.275000000000002</v>
          </cell>
          <cell r="C18">
            <v>22.8</v>
          </cell>
          <cell r="D18">
            <v>15.3</v>
          </cell>
          <cell r="E18">
            <v>67.375</v>
          </cell>
          <cell r="F18">
            <v>89</v>
          </cell>
          <cell r="G18">
            <v>45</v>
          </cell>
          <cell r="H18">
            <v>21.240000000000002</v>
          </cell>
          <cell r="I18" t="str">
            <v>S</v>
          </cell>
          <cell r="J18">
            <v>35.28</v>
          </cell>
          <cell r="K18">
            <v>0</v>
          </cell>
        </row>
        <row r="19">
          <cell r="B19">
            <v>15.856250000000003</v>
          </cell>
          <cell r="C19">
            <v>19.7</v>
          </cell>
          <cell r="D19">
            <v>11.4</v>
          </cell>
          <cell r="E19">
            <v>82.0625</v>
          </cell>
          <cell r="F19">
            <v>96</v>
          </cell>
          <cell r="H19">
            <v>14.04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20.381249999999998</v>
          </cell>
          <cell r="C20">
            <v>27.1</v>
          </cell>
          <cell r="D20">
            <v>11.6</v>
          </cell>
          <cell r="E20">
            <v>75.9375</v>
          </cell>
          <cell r="F20">
            <v>98</v>
          </cell>
          <cell r="G20">
            <v>48</v>
          </cell>
          <cell r="H20">
            <v>10.8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23.380000000000003</v>
          </cell>
          <cell r="C21">
            <v>28.2</v>
          </cell>
          <cell r="D21">
            <v>15.8</v>
          </cell>
          <cell r="E21">
            <v>69.066666666666663</v>
          </cell>
          <cell r="F21">
            <v>98</v>
          </cell>
          <cell r="G21">
            <v>48</v>
          </cell>
          <cell r="H21">
            <v>15.120000000000001</v>
          </cell>
          <cell r="I21" t="str">
            <v>L</v>
          </cell>
          <cell r="J21">
            <v>23.400000000000002</v>
          </cell>
          <cell r="K21">
            <v>0</v>
          </cell>
        </row>
        <row r="22">
          <cell r="B22">
            <v>22.713333333333335</v>
          </cell>
          <cell r="C22">
            <v>27.8</v>
          </cell>
          <cell r="D22">
            <v>15.7</v>
          </cell>
          <cell r="E22">
            <v>74.8</v>
          </cell>
          <cell r="F22">
            <v>98</v>
          </cell>
          <cell r="G22">
            <v>53</v>
          </cell>
          <cell r="H22">
            <v>10.8</v>
          </cell>
          <cell r="I22" t="str">
            <v>L</v>
          </cell>
          <cell r="J22">
            <v>21.240000000000002</v>
          </cell>
          <cell r="K22">
            <v>0</v>
          </cell>
        </row>
        <row r="23">
          <cell r="B23">
            <v>23.073333333333334</v>
          </cell>
          <cell r="C23">
            <v>29.1</v>
          </cell>
          <cell r="D23">
            <v>15.4</v>
          </cell>
          <cell r="E23">
            <v>72.733333333333334</v>
          </cell>
          <cell r="F23">
            <v>99</v>
          </cell>
          <cell r="G23">
            <v>43</v>
          </cell>
          <cell r="H23">
            <v>11.16</v>
          </cell>
          <cell r="I23" t="str">
            <v>NE</v>
          </cell>
          <cell r="J23">
            <v>19.8</v>
          </cell>
          <cell r="K23">
            <v>0</v>
          </cell>
        </row>
        <row r="24">
          <cell r="B24">
            <v>24.573333333333334</v>
          </cell>
          <cell r="C24">
            <v>30.2</v>
          </cell>
          <cell r="D24">
            <v>15.1</v>
          </cell>
          <cell r="E24">
            <v>62.6</v>
          </cell>
          <cell r="F24">
            <v>99</v>
          </cell>
          <cell r="G24">
            <v>37</v>
          </cell>
          <cell r="H24">
            <v>11.520000000000001</v>
          </cell>
          <cell r="I24" t="str">
            <v>NE</v>
          </cell>
          <cell r="J24">
            <v>25.2</v>
          </cell>
          <cell r="K24">
            <v>0</v>
          </cell>
        </row>
        <row r="25">
          <cell r="B25">
            <v>25.028571428571428</v>
          </cell>
          <cell r="C25">
            <v>31.3</v>
          </cell>
          <cell r="D25">
            <v>13.7</v>
          </cell>
          <cell r="E25">
            <v>56</v>
          </cell>
          <cell r="F25">
            <v>98</v>
          </cell>
          <cell r="G25">
            <v>31</v>
          </cell>
          <cell r="H25">
            <v>11.16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25.778571428571421</v>
          </cell>
          <cell r="C26">
            <v>31.7</v>
          </cell>
          <cell r="D26">
            <v>15</v>
          </cell>
          <cell r="E26">
            <v>56.928571428571431</v>
          </cell>
          <cell r="F26">
            <v>93</v>
          </cell>
          <cell r="G26">
            <v>39</v>
          </cell>
          <cell r="H26">
            <v>9.3600000000000012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24.985714285714288</v>
          </cell>
          <cell r="C27">
            <v>30.2</v>
          </cell>
          <cell r="D27">
            <v>19</v>
          </cell>
          <cell r="E27">
            <v>71</v>
          </cell>
          <cell r="F27">
            <v>96</v>
          </cell>
          <cell r="G27">
            <v>51</v>
          </cell>
          <cell r="H27">
            <v>14.04</v>
          </cell>
          <cell r="I27" t="str">
            <v>O</v>
          </cell>
          <cell r="J27">
            <v>30.6</v>
          </cell>
          <cell r="K27">
            <v>0</v>
          </cell>
        </row>
        <row r="28">
          <cell r="B28">
            <v>19.435714285714283</v>
          </cell>
          <cell r="C28">
            <v>23.2</v>
          </cell>
          <cell r="D28">
            <v>15.8</v>
          </cell>
          <cell r="E28">
            <v>63.714285714285715</v>
          </cell>
          <cell r="F28">
            <v>93</v>
          </cell>
          <cell r="G28">
            <v>42</v>
          </cell>
          <cell r="H28">
            <v>15.48</v>
          </cell>
          <cell r="I28" t="str">
            <v>SO</v>
          </cell>
          <cell r="J28">
            <v>34.200000000000003</v>
          </cell>
          <cell r="K28">
            <v>0</v>
          </cell>
        </row>
        <row r="29">
          <cell r="B29">
            <v>17.866666666666667</v>
          </cell>
          <cell r="C29">
            <v>23.8</v>
          </cell>
          <cell r="D29">
            <v>8</v>
          </cell>
          <cell r="E29">
            <v>63.4</v>
          </cell>
          <cell r="F29">
            <v>98</v>
          </cell>
          <cell r="G29">
            <v>42</v>
          </cell>
          <cell r="H29">
            <v>11.879999999999999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22.74285714285714</v>
          </cell>
          <cell r="C30">
            <v>29</v>
          </cell>
          <cell r="D30">
            <v>10.4</v>
          </cell>
          <cell r="E30">
            <v>60.142857142857146</v>
          </cell>
          <cell r="F30">
            <v>97</v>
          </cell>
          <cell r="G30">
            <v>43</v>
          </cell>
          <cell r="H30">
            <v>12.96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27.669230769230769</v>
          </cell>
          <cell r="C31">
            <v>33.1</v>
          </cell>
          <cell r="D31">
            <v>15.7</v>
          </cell>
          <cell r="E31">
            <v>57.92307692307692</v>
          </cell>
          <cell r="F31">
            <v>97</v>
          </cell>
          <cell r="G31">
            <v>42</v>
          </cell>
          <cell r="H31">
            <v>16.2</v>
          </cell>
          <cell r="I31" t="str">
            <v>NO</v>
          </cell>
          <cell r="J31">
            <v>29.52</v>
          </cell>
          <cell r="K31">
            <v>0</v>
          </cell>
        </row>
        <row r="32">
          <cell r="B32">
            <v>28.984615384615385</v>
          </cell>
          <cell r="C32">
            <v>33.700000000000003</v>
          </cell>
          <cell r="D32">
            <v>19.3</v>
          </cell>
          <cell r="E32">
            <v>59.846153846153847</v>
          </cell>
          <cell r="F32">
            <v>93</v>
          </cell>
          <cell r="G32">
            <v>43</v>
          </cell>
          <cell r="H32">
            <v>20.52</v>
          </cell>
          <cell r="I32" t="str">
            <v>NO</v>
          </cell>
          <cell r="J32">
            <v>36.36</v>
          </cell>
          <cell r="K32">
            <v>0</v>
          </cell>
        </row>
        <row r="33">
          <cell r="B33">
            <v>27.54615384615385</v>
          </cell>
          <cell r="C33">
            <v>32.1</v>
          </cell>
          <cell r="D33">
            <v>20.2</v>
          </cell>
          <cell r="E33">
            <v>70.538461538461533</v>
          </cell>
          <cell r="F33">
            <v>98</v>
          </cell>
          <cell r="G33">
            <v>53</v>
          </cell>
          <cell r="H33">
            <v>10.8</v>
          </cell>
          <cell r="I33" t="str">
            <v>L</v>
          </cell>
          <cell r="J33">
            <v>22.68</v>
          </cell>
          <cell r="K33">
            <v>0</v>
          </cell>
        </row>
        <row r="34">
          <cell r="B34">
            <v>29.138461538461534</v>
          </cell>
          <cell r="C34">
            <v>33.799999999999997</v>
          </cell>
          <cell r="D34">
            <v>19.899999999999999</v>
          </cell>
          <cell r="E34">
            <v>54.153846153846153</v>
          </cell>
          <cell r="F34">
            <v>97</v>
          </cell>
          <cell r="G34">
            <v>34</v>
          </cell>
          <cell r="H34">
            <v>23.759999999999998</v>
          </cell>
          <cell r="I34" t="str">
            <v>NO</v>
          </cell>
          <cell r="J34">
            <v>44.64</v>
          </cell>
          <cell r="K34">
            <v>0</v>
          </cell>
        </row>
        <row r="35">
          <cell r="B35">
            <v>27.623076923076919</v>
          </cell>
          <cell r="C35">
            <v>32.6</v>
          </cell>
          <cell r="D35">
            <v>18.600000000000001</v>
          </cell>
          <cell r="E35">
            <v>54.769230769230766</v>
          </cell>
          <cell r="F35">
            <v>91</v>
          </cell>
          <cell r="G35">
            <v>37</v>
          </cell>
          <cell r="H35">
            <v>24.840000000000003</v>
          </cell>
          <cell r="I35" t="str">
            <v>NO</v>
          </cell>
          <cell r="J35">
            <v>42.480000000000004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21.933333333333334</v>
          </cell>
          <cell r="C5">
            <v>24.5</v>
          </cell>
          <cell r="D5">
            <v>20.6</v>
          </cell>
          <cell r="E5">
            <v>84.666666666666671</v>
          </cell>
          <cell r="F5">
            <v>99</v>
          </cell>
          <cell r="G5">
            <v>72</v>
          </cell>
          <cell r="H5">
            <v>21.96</v>
          </cell>
          <cell r="I5" t="str">
            <v>NO</v>
          </cell>
          <cell r="J5">
            <v>39.6</v>
          </cell>
          <cell r="K5">
            <v>15.600000000000001</v>
          </cell>
        </row>
        <row r="6">
          <cell r="B6">
            <v>22.291666666666661</v>
          </cell>
          <cell r="C6">
            <v>28.1</v>
          </cell>
          <cell r="D6">
            <v>18.3</v>
          </cell>
          <cell r="E6">
            <v>88.208333333333329</v>
          </cell>
          <cell r="F6">
            <v>100</v>
          </cell>
          <cell r="G6">
            <v>64</v>
          </cell>
          <cell r="H6">
            <v>7.9200000000000008</v>
          </cell>
          <cell r="I6" t="str">
            <v>N</v>
          </cell>
          <cell r="J6">
            <v>13.68</v>
          </cell>
          <cell r="K6">
            <v>0</v>
          </cell>
        </row>
        <row r="7">
          <cell r="B7">
            <v>22.683333333333334</v>
          </cell>
          <cell r="C7">
            <v>26.4</v>
          </cell>
          <cell r="D7">
            <v>20.8</v>
          </cell>
          <cell r="E7">
            <v>93</v>
          </cell>
          <cell r="F7">
            <v>100</v>
          </cell>
          <cell r="G7">
            <v>79</v>
          </cell>
          <cell r="H7">
            <v>20.16</v>
          </cell>
          <cell r="I7" t="str">
            <v>N</v>
          </cell>
          <cell r="J7">
            <v>33.480000000000004</v>
          </cell>
          <cell r="K7">
            <v>29.400000000000002</v>
          </cell>
        </row>
        <row r="8">
          <cell r="B8">
            <v>24.237500000000001</v>
          </cell>
          <cell r="C8">
            <v>31.4</v>
          </cell>
          <cell r="D8">
            <v>19.600000000000001</v>
          </cell>
          <cell r="E8">
            <v>81.791666666666671</v>
          </cell>
          <cell r="F8">
            <v>99</v>
          </cell>
          <cell r="G8">
            <v>51</v>
          </cell>
          <cell r="H8">
            <v>13.32</v>
          </cell>
          <cell r="I8" t="str">
            <v>N</v>
          </cell>
          <cell r="J8">
            <v>27.720000000000002</v>
          </cell>
          <cell r="K8">
            <v>0.4</v>
          </cell>
        </row>
        <row r="9">
          <cell r="B9">
            <v>25.324999999999999</v>
          </cell>
          <cell r="C9">
            <v>31.9</v>
          </cell>
          <cell r="D9">
            <v>20.7</v>
          </cell>
          <cell r="E9">
            <v>79.125</v>
          </cell>
          <cell r="F9">
            <v>95</v>
          </cell>
          <cell r="G9">
            <v>52</v>
          </cell>
          <cell r="H9">
            <v>10.44</v>
          </cell>
          <cell r="I9" t="str">
            <v>N</v>
          </cell>
          <cell r="J9">
            <v>21.6</v>
          </cell>
          <cell r="K9">
            <v>0</v>
          </cell>
        </row>
        <row r="10">
          <cell r="B10">
            <v>24.674999999999997</v>
          </cell>
          <cell r="C10">
            <v>31.6</v>
          </cell>
          <cell r="D10">
            <v>20.2</v>
          </cell>
          <cell r="E10">
            <v>86.25</v>
          </cell>
          <cell r="F10">
            <v>100</v>
          </cell>
          <cell r="G10">
            <v>56</v>
          </cell>
          <cell r="H10">
            <v>14.04</v>
          </cell>
          <cell r="I10" t="str">
            <v>O</v>
          </cell>
          <cell r="J10">
            <v>42.480000000000004</v>
          </cell>
          <cell r="K10">
            <v>0</v>
          </cell>
        </row>
        <row r="11">
          <cell r="B11">
            <v>24.870833333333326</v>
          </cell>
          <cell r="C11">
            <v>32.9</v>
          </cell>
          <cell r="D11">
            <v>19.8</v>
          </cell>
          <cell r="E11">
            <v>82.583333333333329</v>
          </cell>
          <cell r="F11">
            <v>100</v>
          </cell>
          <cell r="G11">
            <v>46</v>
          </cell>
          <cell r="H11">
            <v>7.2</v>
          </cell>
          <cell r="I11" t="str">
            <v>SE</v>
          </cell>
          <cell r="J11">
            <v>14.04</v>
          </cell>
          <cell r="K11">
            <v>0</v>
          </cell>
        </row>
        <row r="12">
          <cell r="B12">
            <v>25.220833333333335</v>
          </cell>
          <cell r="C12">
            <v>31.1</v>
          </cell>
          <cell r="D12">
            <v>20.2</v>
          </cell>
          <cell r="E12">
            <v>82.958333333333329</v>
          </cell>
          <cell r="F12">
            <v>100</v>
          </cell>
          <cell r="G12">
            <v>56</v>
          </cell>
          <cell r="H12">
            <v>10.44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25.583333333333332</v>
          </cell>
          <cell r="C13">
            <v>31.4</v>
          </cell>
          <cell r="D13">
            <v>21.2</v>
          </cell>
          <cell r="E13">
            <v>75.416666666666671</v>
          </cell>
          <cell r="F13">
            <v>91</v>
          </cell>
          <cell r="G13">
            <v>54</v>
          </cell>
          <cell r="H13">
            <v>14.76</v>
          </cell>
          <cell r="I13" t="str">
            <v>N</v>
          </cell>
          <cell r="J13">
            <v>27</v>
          </cell>
          <cell r="K13">
            <v>0</v>
          </cell>
        </row>
        <row r="14">
          <cell r="B14">
            <v>26.045833333333334</v>
          </cell>
          <cell r="C14">
            <v>32.1</v>
          </cell>
          <cell r="D14">
            <v>21.4</v>
          </cell>
          <cell r="E14">
            <v>59.708333333333336</v>
          </cell>
          <cell r="F14">
            <v>80</v>
          </cell>
          <cell r="G14">
            <v>41</v>
          </cell>
          <cell r="H14">
            <v>17.64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24.966666666666665</v>
          </cell>
          <cell r="C15">
            <v>30.9</v>
          </cell>
          <cell r="D15">
            <v>21.1</v>
          </cell>
          <cell r="E15">
            <v>59.291666666666664</v>
          </cell>
          <cell r="F15">
            <v>72</v>
          </cell>
          <cell r="G15">
            <v>40</v>
          </cell>
          <cell r="H15">
            <v>25.92</v>
          </cell>
          <cell r="I15" t="str">
            <v>NO</v>
          </cell>
          <cell r="J15">
            <v>51.480000000000004</v>
          </cell>
          <cell r="K15">
            <v>0</v>
          </cell>
        </row>
        <row r="16">
          <cell r="B16">
            <v>22.025000000000002</v>
          </cell>
          <cell r="C16">
            <v>25.9</v>
          </cell>
          <cell r="D16">
            <v>19</v>
          </cell>
          <cell r="E16">
            <v>60.708333333333336</v>
          </cell>
          <cell r="F16">
            <v>76</v>
          </cell>
          <cell r="G16">
            <v>43</v>
          </cell>
          <cell r="H16">
            <v>11.520000000000001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19.520833333333332</v>
          </cell>
          <cell r="C17">
            <v>23.4</v>
          </cell>
          <cell r="D17">
            <v>17.399999999999999</v>
          </cell>
          <cell r="E17">
            <v>53.125</v>
          </cell>
          <cell r="F17">
            <v>87</v>
          </cell>
          <cell r="G17">
            <v>36</v>
          </cell>
          <cell r="H17">
            <v>11.879999999999999</v>
          </cell>
          <cell r="I17" t="str">
            <v>SE</v>
          </cell>
          <cell r="J17">
            <v>26.28</v>
          </cell>
          <cell r="K17">
            <v>0</v>
          </cell>
        </row>
        <row r="18">
          <cell r="B18">
            <v>16.570833333333333</v>
          </cell>
          <cell r="C18">
            <v>21.3</v>
          </cell>
          <cell r="D18">
            <v>12.1</v>
          </cell>
          <cell r="E18">
            <v>78.833333333333329</v>
          </cell>
          <cell r="F18">
            <v>97</v>
          </cell>
          <cell r="G18">
            <v>57</v>
          </cell>
          <cell r="H18">
            <v>11.16</v>
          </cell>
          <cell r="I18" t="str">
            <v>SE</v>
          </cell>
          <cell r="J18">
            <v>27.36</v>
          </cell>
          <cell r="K18">
            <v>0</v>
          </cell>
        </row>
        <row r="19">
          <cell r="B19">
            <v>16.287500000000001</v>
          </cell>
          <cell r="C19">
            <v>22.8</v>
          </cell>
          <cell r="D19">
            <v>10.5</v>
          </cell>
          <cell r="E19">
            <v>81.5</v>
          </cell>
          <cell r="F19">
            <v>100</v>
          </cell>
          <cell r="G19">
            <v>58</v>
          </cell>
          <cell r="H19">
            <v>14.4</v>
          </cell>
          <cell r="I19" t="str">
            <v>SE</v>
          </cell>
          <cell r="J19">
            <v>33.480000000000004</v>
          </cell>
          <cell r="K19">
            <v>0</v>
          </cell>
        </row>
        <row r="20">
          <cell r="B20">
            <v>18.183333333333334</v>
          </cell>
          <cell r="C20">
            <v>25.7</v>
          </cell>
          <cell r="D20">
            <v>12.7</v>
          </cell>
          <cell r="E20">
            <v>85.125</v>
          </cell>
          <cell r="F20">
            <v>100</v>
          </cell>
          <cell r="G20">
            <v>58</v>
          </cell>
          <cell r="H20">
            <v>9.3600000000000012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20.966666666666669</v>
          </cell>
          <cell r="C21">
            <v>27.7</v>
          </cell>
          <cell r="D21">
            <v>16.5</v>
          </cell>
          <cell r="E21">
            <v>79.333333333333329</v>
          </cell>
          <cell r="F21">
            <v>97</v>
          </cell>
          <cell r="G21">
            <v>53</v>
          </cell>
          <cell r="H21">
            <v>11.16</v>
          </cell>
          <cell r="I21" t="str">
            <v>NE</v>
          </cell>
          <cell r="J21">
            <v>29.16</v>
          </cell>
          <cell r="K21">
            <v>0</v>
          </cell>
        </row>
        <row r="22">
          <cell r="B22">
            <v>21.291666666666668</v>
          </cell>
          <cell r="C22">
            <v>27.2</v>
          </cell>
          <cell r="D22">
            <v>17.2</v>
          </cell>
          <cell r="E22">
            <v>80.416666666666671</v>
          </cell>
          <cell r="F22">
            <v>96</v>
          </cell>
          <cell r="G22">
            <v>59</v>
          </cell>
          <cell r="H22">
            <v>14.76</v>
          </cell>
          <cell r="I22" t="str">
            <v>NE</v>
          </cell>
          <cell r="J22">
            <v>27</v>
          </cell>
          <cell r="K22">
            <v>0</v>
          </cell>
        </row>
        <row r="23">
          <cell r="B23">
            <v>20.95</v>
          </cell>
          <cell r="C23">
            <v>29.5</v>
          </cell>
          <cell r="D23">
            <v>13.7</v>
          </cell>
          <cell r="E23">
            <v>80.833333333333329</v>
          </cell>
          <cell r="F23">
            <v>100</v>
          </cell>
          <cell r="G23">
            <v>41</v>
          </cell>
          <cell r="H23">
            <v>10.08</v>
          </cell>
          <cell r="I23" t="str">
            <v>N</v>
          </cell>
          <cell r="J23">
            <v>20.88</v>
          </cell>
          <cell r="K23">
            <v>0</v>
          </cell>
        </row>
        <row r="24">
          <cell r="B24">
            <v>21.654166666666669</v>
          </cell>
          <cell r="C24">
            <v>30.3</v>
          </cell>
          <cell r="D24">
            <v>14.2</v>
          </cell>
          <cell r="E24">
            <v>76.083333333333329</v>
          </cell>
          <cell r="F24">
            <v>100</v>
          </cell>
          <cell r="G24">
            <v>34</v>
          </cell>
          <cell r="H24">
            <v>12.6</v>
          </cell>
          <cell r="I24" t="str">
            <v>N</v>
          </cell>
          <cell r="J24">
            <v>25.56</v>
          </cell>
          <cell r="K24">
            <v>0</v>
          </cell>
        </row>
        <row r="25">
          <cell r="B25">
            <v>21.820833333333329</v>
          </cell>
          <cell r="C25">
            <v>30.8</v>
          </cell>
          <cell r="D25">
            <v>14.3</v>
          </cell>
          <cell r="E25">
            <v>70.916666666666671</v>
          </cell>
          <cell r="F25">
            <v>99</v>
          </cell>
          <cell r="G25">
            <v>34</v>
          </cell>
          <cell r="H25">
            <v>13.68</v>
          </cell>
          <cell r="I25" t="str">
            <v>NO</v>
          </cell>
          <cell r="J25">
            <v>26.64</v>
          </cell>
          <cell r="K25">
            <v>0</v>
          </cell>
        </row>
        <row r="26">
          <cell r="B26">
            <v>21.566666666666663</v>
          </cell>
          <cell r="C26">
            <v>29.2</v>
          </cell>
          <cell r="D26">
            <v>16.7</v>
          </cell>
          <cell r="E26">
            <v>79.625</v>
          </cell>
          <cell r="F26">
            <v>96</v>
          </cell>
          <cell r="G26">
            <v>55</v>
          </cell>
          <cell r="H26">
            <v>8.64</v>
          </cell>
          <cell r="I26" t="str">
            <v>NO</v>
          </cell>
          <cell r="J26">
            <v>17.28</v>
          </cell>
          <cell r="K26">
            <v>0</v>
          </cell>
        </row>
        <row r="27">
          <cell r="B27">
            <v>20.429166666666667</v>
          </cell>
          <cell r="C27">
            <v>24</v>
          </cell>
          <cell r="D27">
            <v>17.7</v>
          </cell>
          <cell r="E27">
            <v>91.583333333333329</v>
          </cell>
          <cell r="F27">
            <v>100</v>
          </cell>
          <cell r="G27">
            <v>82</v>
          </cell>
          <cell r="H27">
            <v>14.04</v>
          </cell>
          <cell r="I27" t="str">
            <v>SO</v>
          </cell>
          <cell r="J27">
            <v>34.92</v>
          </cell>
          <cell r="K27">
            <v>6.2000000000000011</v>
          </cell>
        </row>
        <row r="28">
          <cell r="B28">
            <v>16.929166666666667</v>
          </cell>
          <cell r="C28">
            <v>21.1</v>
          </cell>
          <cell r="D28">
            <v>14.5</v>
          </cell>
          <cell r="E28">
            <v>76.791666666666671</v>
          </cell>
          <cell r="F28">
            <v>95</v>
          </cell>
          <cell r="G28">
            <v>44</v>
          </cell>
          <cell r="H28">
            <v>18.36</v>
          </cell>
          <cell r="I28" t="str">
            <v>SO</v>
          </cell>
          <cell r="J28">
            <v>34.200000000000003</v>
          </cell>
          <cell r="K28">
            <v>0.2</v>
          </cell>
        </row>
        <row r="29">
          <cell r="B29">
            <v>14.575000000000001</v>
          </cell>
          <cell r="C29">
            <v>22.9</v>
          </cell>
          <cell r="D29">
            <v>7.1</v>
          </cell>
          <cell r="E29">
            <v>81.541666666666671</v>
          </cell>
          <cell r="F29">
            <v>100</v>
          </cell>
          <cell r="G29">
            <v>51</v>
          </cell>
          <cell r="H29">
            <v>7.9200000000000008</v>
          </cell>
          <cell r="I29" t="str">
            <v>SO</v>
          </cell>
          <cell r="J29">
            <v>18.36</v>
          </cell>
          <cell r="K29">
            <v>0</v>
          </cell>
        </row>
        <row r="30">
          <cell r="B30">
            <v>18.108333333333334</v>
          </cell>
          <cell r="C30">
            <v>27.9</v>
          </cell>
          <cell r="D30">
            <v>10.5</v>
          </cell>
          <cell r="E30">
            <v>74.583333333333329</v>
          </cell>
          <cell r="F30">
            <v>100</v>
          </cell>
          <cell r="G30">
            <v>41</v>
          </cell>
          <cell r="H30">
            <v>16.2</v>
          </cell>
          <cell r="I30" t="str">
            <v>N</v>
          </cell>
          <cell r="J30">
            <v>31.319999999999997</v>
          </cell>
          <cell r="K30">
            <v>0.2</v>
          </cell>
        </row>
        <row r="31">
          <cell r="B31">
            <v>22.970833333333331</v>
          </cell>
          <cell r="C31">
            <v>31.9</v>
          </cell>
          <cell r="D31">
            <v>16.399999999999999</v>
          </cell>
          <cell r="E31">
            <v>72.208333333333329</v>
          </cell>
          <cell r="F31">
            <v>90</v>
          </cell>
          <cell r="G31">
            <v>48</v>
          </cell>
          <cell r="H31">
            <v>15.120000000000001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24.216666666666669</v>
          </cell>
          <cell r="C32">
            <v>31.2</v>
          </cell>
          <cell r="D32">
            <v>19.399999999999999</v>
          </cell>
          <cell r="E32">
            <v>81.416666666666671</v>
          </cell>
          <cell r="F32">
            <v>98</v>
          </cell>
          <cell r="G32">
            <v>54</v>
          </cell>
          <cell r="H32">
            <v>23.040000000000003</v>
          </cell>
          <cell r="I32" t="str">
            <v>O</v>
          </cell>
          <cell r="J32">
            <v>40.32</v>
          </cell>
          <cell r="K32">
            <v>0.2</v>
          </cell>
        </row>
        <row r="33">
          <cell r="B33">
            <v>24.587500000000002</v>
          </cell>
          <cell r="C33">
            <v>31.7</v>
          </cell>
          <cell r="D33">
            <v>20.399999999999999</v>
          </cell>
          <cell r="E33">
            <v>84.083333333333329</v>
          </cell>
          <cell r="F33">
            <v>100</v>
          </cell>
          <cell r="G33">
            <v>52</v>
          </cell>
          <cell r="H33">
            <v>12.6</v>
          </cell>
          <cell r="I33" t="str">
            <v>N</v>
          </cell>
          <cell r="J33">
            <v>24.840000000000003</v>
          </cell>
          <cell r="K33">
            <v>2.6</v>
          </cell>
        </row>
        <row r="34">
          <cell r="B34">
            <v>25.087499999999995</v>
          </cell>
          <cell r="C34">
            <v>32.9</v>
          </cell>
          <cell r="D34">
            <v>19.5</v>
          </cell>
          <cell r="E34">
            <v>74.041666666666671</v>
          </cell>
          <cell r="F34">
            <v>96</v>
          </cell>
          <cell r="G34">
            <v>40</v>
          </cell>
          <cell r="H34">
            <v>23.759999999999998</v>
          </cell>
          <cell r="I34" t="str">
            <v>O</v>
          </cell>
          <cell r="J34">
            <v>45.72</v>
          </cell>
          <cell r="K34">
            <v>0</v>
          </cell>
        </row>
        <row r="35">
          <cell r="B35">
            <v>23.987500000000001</v>
          </cell>
          <cell r="C35">
            <v>30.6</v>
          </cell>
          <cell r="D35">
            <v>18.7</v>
          </cell>
          <cell r="E35">
            <v>76.333333333333329</v>
          </cell>
          <cell r="F35">
            <v>96</v>
          </cell>
          <cell r="G35">
            <v>50</v>
          </cell>
          <cell r="H35">
            <v>25.56</v>
          </cell>
          <cell r="I35" t="str">
            <v>O</v>
          </cell>
          <cell r="J35">
            <v>50.04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21.666666666666668</v>
          </cell>
          <cell r="C5">
            <v>25.6</v>
          </cell>
          <cell r="D5">
            <v>19.7</v>
          </cell>
          <cell r="E5">
            <v>94.166666666666671</v>
          </cell>
          <cell r="F5">
            <v>100</v>
          </cell>
          <cell r="G5">
            <v>73</v>
          </cell>
          <cell r="H5">
            <v>23.759999999999998</v>
          </cell>
          <cell r="I5" t="str">
            <v>NO</v>
          </cell>
          <cell r="J5">
            <v>41.76</v>
          </cell>
          <cell r="K5">
            <v>22.4</v>
          </cell>
        </row>
        <row r="6">
          <cell r="B6">
            <v>22.145454545454552</v>
          </cell>
          <cell r="C6">
            <v>28.7</v>
          </cell>
          <cell r="D6">
            <v>17.899999999999999</v>
          </cell>
          <cell r="E6">
            <v>89.13636363636364</v>
          </cell>
          <cell r="F6">
            <v>100</v>
          </cell>
          <cell r="G6">
            <v>62</v>
          </cell>
          <cell r="H6">
            <v>11.520000000000001</v>
          </cell>
          <cell r="I6" t="str">
            <v>NE</v>
          </cell>
          <cell r="J6">
            <v>18.36</v>
          </cell>
          <cell r="K6">
            <v>0.4</v>
          </cell>
        </row>
        <row r="7">
          <cell r="B7">
            <v>24.147826086956517</v>
          </cell>
          <cell r="C7">
            <v>31.9</v>
          </cell>
          <cell r="D7">
            <v>20.100000000000001</v>
          </cell>
          <cell r="E7">
            <v>86.391304347826093</v>
          </cell>
          <cell r="F7">
            <v>100</v>
          </cell>
          <cell r="G7">
            <v>60</v>
          </cell>
          <cell r="H7">
            <v>20.16</v>
          </cell>
          <cell r="I7" t="str">
            <v>NE</v>
          </cell>
          <cell r="J7">
            <v>79.2</v>
          </cell>
          <cell r="K7">
            <v>44.400000000000006</v>
          </cell>
        </row>
        <row r="8">
          <cell r="B8">
            <v>24.099999999999994</v>
          </cell>
          <cell r="C8">
            <v>29.5</v>
          </cell>
          <cell r="D8">
            <v>20.5</v>
          </cell>
          <cell r="E8">
            <v>81.333333333333329</v>
          </cell>
          <cell r="F8">
            <v>100</v>
          </cell>
          <cell r="G8">
            <v>56</v>
          </cell>
          <cell r="H8">
            <v>16.920000000000002</v>
          </cell>
          <cell r="I8" t="str">
            <v>NE</v>
          </cell>
          <cell r="J8">
            <v>30.96</v>
          </cell>
          <cell r="K8">
            <v>3.6000000000000005</v>
          </cell>
        </row>
        <row r="9">
          <cell r="B9">
            <v>24.956521739130441</v>
          </cell>
          <cell r="C9">
            <v>32.5</v>
          </cell>
          <cell r="D9">
            <v>19</v>
          </cell>
          <cell r="E9">
            <v>84.043478260869563</v>
          </cell>
          <cell r="F9">
            <v>100</v>
          </cell>
          <cell r="G9">
            <v>53</v>
          </cell>
          <cell r="H9">
            <v>14.4</v>
          </cell>
          <cell r="I9" t="str">
            <v>L</v>
          </cell>
          <cell r="J9">
            <v>23.400000000000002</v>
          </cell>
          <cell r="K9">
            <v>0</v>
          </cell>
        </row>
        <row r="10">
          <cell r="B10">
            <v>26.082608695652173</v>
          </cell>
          <cell r="C10">
            <v>33</v>
          </cell>
          <cell r="D10">
            <v>19.600000000000001</v>
          </cell>
          <cell r="E10">
            <v>81.565217391304344</v>
          </cell>
          <cell r="F10">
            <v>100</v>
          </cell>
          <cell r="G10">
            <v>49</v>
          </cell>
          <cell r="H10">
            <v>8.2799999999999994</v>
          </cell>
          <cell r="I10" t="str">
            <v>N</v>
          </cell>
          <cell r="J10">
            <v>18.36</v>
          </cell>
          <cell r="K10">
            <v>0</v>
          </cell>
        </row>
        <row r="11">
          <cell r="B11">
            <v>26.345454545454547</v>
          </cell>
          <cell r="C11">
            <v>33.1</v>
          </cell>
          <cell r="D11">
            <v>20.2</v>
          </cell>
          <cell r="E11">
            <v>80.772727272727266</v>
          </cell>
          <cell r="F11">
            <v>100</v>
          </cell>
          <cell r="G11">
            <v>49</v>
          </cell>
          <cell r="H11">
            <v>11.16</v>
          </cell>
          <cell r="I11" t="str">
            <v>SE</v>
          </cell>
          <cell r="J11">
            <v>15.840000000000002</v>
          </cell>
          <cell r="K11">
            <v>0</v>
          </cell>
        </row>
        <row r="12">
          <cell r="B12">
            <v>25.36363636363636</v>
          </cell>
          <cell r="C12">
            <v>31</v>
          </cell>
          <cell r="D12">
            <v>21.1</v>
          </cell>
          <cell r="E12">
            <v>82.13636363636364</v>
          </cell>
          <cell r="F12">
            <v>99</v>
          </cell>
          <cell r="G12">
            <v>49</v>
          </cell>
          <cell r="H12">
            <v>22.32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25.004545454545454</v>
          </cell>
          <cell r="C13">
            <v>31.3</v>
          </cell>
          <cell r="D13">
            <v>19.8</v>
          </cell>
          <cell r="E13">
            <v>79.045454545454547</v>
          </cell>
          <cell r="F13">
            <v>94</v>
          </cell>
          <cell r="G13">
            <v>49</v>
          </cell>
          <cell r="H13">
            <v>21.6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26.1</v>
          </cell>
          <cell r="C14">
            <v>33.6</v>
          </cell>
          <cell r="D14">
            <v>21.3</v>
          </cell>
          <cell r="E14">
            <v>78.5</v>
          </cell>
          <cell r="F14">
            <v>97</v>
          </cell>
          <cell r="G14">
            <v>48</v>
          </cell>
          <cell r="H14">
            <v>18</v>
          </cell>
          <cell r="I14" t="str">
            <v>L</v>
          </cell>
          <cell r="J14">
            <v>28.8</v>
          </cell>
          <cell r="K14">
            <v>2</v>
          </cell>
        </row>
        <row r="15">
          <cell r="B15">
            <v>25.718181818181815</v>
          </cell>
          <cell r="C15">
            <v>32.6</v>
          </cell>
          <cell r="D15">
            <v>20.3</v>
          </cell>
          <cell r="E15">
            <v>80.045454545454547</v>
          </cell>
          <cell r="F15">
            <v>100</v>
          </cell>
          <cell r="G15">
            <v>48</v>
          </cell>
          <cell r="H15">
            <v>20.88</v>
          </cell>
          <cell r="I15" t="str">
            <v>N</v>
          </cell>
          <cell r="J15">
            <v>36.36</v>
          </cell>
          <cell r="K15">
            <v>0.2</v>
          </cell>
        </row>
        <row r="16">
          <cell r="B16">
            <v>24.586956521739136</v>
          </cell>
          <cell r="C16">
            <v>31.3</v>
          </cell>
          <cell r="D16">
            <v>18.5</v>
          </cell>
          <cell r="E16">
            <v>84.782608695652172</v>
          </cell>
          <cell r="F16">
            <v>100</v>
          </cell>
          <cell r="G16">
            <v>53</v>
          </cell>
          <cell r="H16">
            <v>11.879999999999999</v>
          </cell>
          <cell r="I16" t="str">
            <v>SO</v>
          </cell>
          <cell r="J16">
            <v>20.88</v>
          </cell>
          <cell r="K16">
            <v>2</v>
          </cell>
        </row>
        <row r="17">
          <cell r="B17">
            <v>22.504347826086956</v>
          </cell>
          <cell r="C17">
            <v>28.6</v>
          </cell>
          <cell r="D17">
            <v>19.100000000000001</v>
          </cell>
          <cell r="E17">
            <v>91.304347826086953</v>
          </cell>
          <cell r="F17">
            <v>100</v>
          </cell>
          <cell r="G17">
            <v>69</v>
          </cell>
          <cell r="H17">
            <v>19.8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18.073913043478257</v>
          </cell>
          <cell r="C18">
            <v>23.4</v>
          </cell>
          <cell r="D18">
            <v>14.4</v>
          </cell>
          <cell r="E18">
            <v>76.260869565217391</v>
          </cell>
          <cell r="F18">
            <v>97</v>
          </cell>
          <cell r="G18">
            <v>45</v>
          </cell>
          <cell r="H18">
            <v>19.440000000000001</v>
          </cell>
          <cell r="I18" t="str">
            <v>SO</v>
          </cell>
          <cell r="J18">
            <v>36</v>
          </cell>
          <cell r="K18">
            <v>0</v>
          </cell>
        </row>
        <row r="19">
          <cell r="B19">
            <v>16.929166666666671</v>
          </cell>
          <cell r="C19">
            <v>24.7</v>
          </cell>
          <cell r="D19">
            <v>12.3</v>
          </cell>
          <cell r="E19">
            <v>83.958333333333329</v>
          </cell>
          <cell r="F19">
            <v>99</v>
          </cell>
          <cell r="G19">
            <v>57</v>
          </cell>
          <cell r="H19">
            <v>17.28</v>
          </cell>
          <cell r="I19" t="str">
            <v>S</v>
          </cell>
          <cell r="J19">
            <v>34.200000000000003</v>
          </cell>
          <cell r="K19">
            <v>0</v>
          </cell>
        </row>
        <row r="20">
          <cell r="B20">
            <v>19.904545454545456</v>
          </cell>
          <cell r="C20">
            <v>27.3</v>
          </cell>
          <cell r="D20">
            <v>13.7</v>
          </cell>
          <cell r="E20">
            <v>83.681818181818187</v>
          </cell>
          <cell r="F20">
            <v>100</v>
          </cell>
          <cell r="G20">
            <v>52</v>
          </cell>
          <cell r="H20">
            <v>19.440000000000001</v>
          </cell>
          <cell r="I20" t="str">
            <v>SE</v>
          </cell>
          <cell r="J20">
            <v>29.880000000000003</v>
          </cell>
          <cell r="K20">
            <v>0</v>
          </cell>
        </row>
        <row r="21">
          <cell r="B21">
            <v>21.331818181818178</v>
          </cell>
          <cell r="C21">
            <v>27.4</v>
          </cell>
          <cell r="D21">
            <v>16.7</v>
          </cell>
          <cell r="E21">
            <v>80.409090909090907</v>
          </cell>
          <cell r="F21">
            <v>97</v>
          </cell>
          <cell r="G21">
            <v>56</v>
          </cell>
          <cell r="H21">
            <v>19.079999999999998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20.322727272727271</v>
          </cell>
          <cell r="C22">
            <v>25.2</v>
          </cell>
          <cell r="D22">
            <v>16.600000000000001</v>
          </cell>
          <cell r="E22">
            <v>87.36363636363636</v>
          </cell>
          <cell r="F22">
            <v>100</v>
          </cell>
          <cell r="G22">
            <v>67</v>
          </cell>
          <cell r="H22">
            <v>16.559999999999999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20.349999999999998</v>
          </cell>
          <cell r="C23">
            <v>29.4</v>
          </cell>
          <cell r="D23">
            <v>12.6</v>
          </cell>
          <cell r="E23">
            <v>81.409090909090907</v>
          </cell>
          <cell r="F23">
            <v>100</v>
          </cell>
          <cell r="G23">
            <v>38</v>
          </cell>
          <cell r="H23">
            <v>13.32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21.486363636363631</v>
          </cell>
          <cell r="C24">
            <v>29.5</v>
          </cell>
          <cell r="D24">
            <v>15.4</v>
          </cell>
          <cell r="E24">
            <v>74.318181818181813</v>
          </cell>
          <cell r="F24">
            <v>99</v>
          </cell>
          <cell r="G24">
            <v>39</v>
          </cell>
          <cell r="H24">
            <v>14.4</v>
          </cell>
          <cell r="I24" t="str">
            <v>L</v>
          </cell>
          <cell r="J24">
            <v>23.040000000000003</v>
          </cell>
          <cell r="K24">
            <v>0</v>
          </cell>
        </row>
        <row r="25">
          <cell r="B25">
            <v>21.02272727272727</v>
          </cell>
          <cell r="C25">
            <v>30.4</v>
          </cell>
          <cell r="D25">
            <v>12.6</v>
          </cell>
          <cell r="E25">
            <v>71.13636363636364</v>
          </cell>
          <cell r="F25">
            <v>99</v>
          </cell>
          <cell r="G25">
            <v>36</v>
          </cell>
          <cell r="H25">
            <v>10.8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22.633333333333333</v>
          </cell>
          <cell r="C26">
            <v>31.9</v>
          </cell>
          <cell r="D26">
            <v>12.3</v>
          </cell>
          <cell r="E26">
            <v>67.095238095238102</v>
          </cell>
          <cell r="F26">
            <v>100</v>
          </cell>
          <cell r="G26">
            <v>34</v>
          </cell>
          <cell r="H26">
            <v>12.24</v>
          </cell>
          <cell r="I26" t="str">
            <v>O</v>
          </cell>
          <cell r="J26">
            <v>21.6</v>
          </cell>
          <cell r="K26">
            <v>0</v>
          </cell>
        </row>
        <row r="27">
          <cell r="B27">
            <v>22.638095238095239</v>
          </cell>
          <cell r="C27">
            <v>30.2</v>
          </cell>
          <cell r="D27">
            <v>16.2</v>
          </cell>
          <cell r="E27">
            <v>79.952380952380949</v>
          </cell>
          <cell r="F27">
            <v>100</v>
          </cell>
          <cell r="G27">
            <v>45</v>
          </cell>
          <cell r="H27">
            <v>16.920000000000002</v>
          </cell>
          <cell r="I27" t="str">
            <v>SE</v>
          </cell>
          <cell r="J27">
            <v>30.240000000000002</v>
          </cell>
          <cell r="K27">
            <v>0</v>
          </cell>
        </row>
        <row r="28">
          <cell r="B28">
            <v>18.989473684210523</v>
          </cell>
          <cell r="C28">
            <v>22.9</v>
          </cell>
          <cell r="D28">
            <v>13</v>
          </cell>
          <cell r="E28">
            <v>76.10526315789474</v>
          </cell>
          <cell r="F28">
            <v>100</v>
          </cell>
          <cell r="G28">
            <v>42</v>
          </cell>
          <cell r="H28">
            <v>23.400000000000002</v>
          </cell>
          <cell r="I28" t="str">
            <v>O</v>
          </cell>
          <cell r="J28">
            <v>42.12</v>
          </cell>
          <cell r="K28">
            <v>0.2</v>
          </cell>
        </row>
        <row r="29">
          <cell r="B29">
            <v>14.677272727272729</v>
          </cell>
          <cell r="C29">
            <v>24</v>
          </cell>
          <cell r="D29">
            <v>5.4</v>
          </cell>
          <cell r="E29">
            <v>77.818181818181813</v>
          </cell>
          <cell r="F29">
            <v>100</v>
          </cell>
          <cell r="G29">
            <v>47</v>
          </cell>
          <cell r="H29">
            <v>12.6</v>
          </cell>
          <cell r="I29" t="str">
            <v>L</v>
          </cell>
          <cell r="J29">
            <v>18.36</v>
          </cell>
          <cell r="K29">
            <v>0</v>
          </cell>
        </row>
        <row r="30">
          <cell r="B30">
            <v>18.047619047619044</v>
          </cell>
          <cell r="C30">
            <v>26.9</v>
          </cell>
          <cell r="D30">
            <v>9.4</v>
          </cell>
          <cell r="E30">
            <v>73</v>
          </cell>
          <cell r="F30">
            <v>100</v>
          </cell>
          <cell r="G30">
            <v>44</v>
          </cell>
          <cell r="H30">
            <v>21.240000000000002</v>
          </cell>
          <cell r="I30" t="str">
            <v>NE</v>
          </cell>
          <cell r="J30">
            <v>31.680000000000003</v>
          </cell>
          <cell r="K30">
            <v>0</v>
          </cell>
        </row>
        <row r="31">
          <cell r="B31">
            <v>24.689473684210526</v>
          </cell>
          <cell r="C31">
            <v>32.200000000000003</v>
          </cell>
          <cell r="D31">
            <v>15.1</v>
          </cell>
          <cell r="E31">
            <v>58.421052631578945</v>
          </cell>
          <cell r="F31">
            <v>86</v>
          </cell>
          <cell r="G31">
            <v>42</v>
          </cell>
          <cell r="H31">
            <v>17.28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26.805555555555557</v>
          </cell>
          <cell r="C32">
            <v>34.1</v>
          </cell>
          <cell r="D32">
            <v>19.600000000000001</v>
          </cell>
          <cell r="E32">
            <v>66.166666666666671</v>
          </cell>
          <cell r="F32">
            <v>96</v>
          </cell>
          <cell r="G32">
            <v>43</v>
          </cell>
          <cell r="H32">
            <v>20.88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26.105555555555558</v>
          </cell>
          <cell r="C33">
            <v>32.4</v>
          </cell>
          <cell r="D33">
            <v>20.100000000000001</v>
          </cell>
          <cell r="E33">
            <v>78.388888888888886</v>
          </cell>
          <cell r="F33">
            <v>100</v>
          </cell>
          <cell r="G33">
            <v>43</v>
          </cell>
          <cell r="H33">
            <v>15.840000000000002</v>
          </cell>
          <cell r="I33" t="str">
            <v>NE</v>
          </cell>
          <cell r="J33">
            <v>24.12</v>
          </cell>
          <cell r="K33">
            <v>0.60000000000000009</v>
          </cell>
        </row>
        <row r="34">
          <cell r="B34">
            <v>27.011111111111113</v>
          </cell>
          <cell r="C34">
            <v>33.9</v>
          </cell>
          <cell r="D34">
            <v>19.7</v>
          </cell>
          <cell r="E34">
            <v>69.277777777777771</v>
          </cell>
          <cell r="F34">
            <v>98</v>
          </cell>
          <cell r="G34">
            <v>40</v>
          </cell>
          <cell r="H34">
            <v>18.720000000000002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B35">
            <v>26.072222222222223</v>
          </cell>
          <cell r="C35">
            <v>32.700000000000003</v>
          </cell>
          <cell r="D35">
            <v>18.399999999999999</v>
          </cell>
          <cell r="E35">
            <v>62.666666666666664</v>
          </cell>
          <cell r="F35">
            <v>98</v>
          </cell>
          <cell r="G35">
            <v>35</v>
          </cell>
          <cell r="H35">
            <v>24.840000000000003</v>
          </cell>
          <cell r="I35" t="str">
            <v>NO</v>
          </cell>
          <cell r="J35">
            <v>54.36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23.036363636363635</v>
          </cell>
          <cell r="C5">
            <v>25.4</v>
          </cell>
          <cell r="D5">
            <v>21.2</v>
          </cell>
          <cell r="E5">
            <v>89.818181818181813</v>
          </cell>
          <cell r="F5">
            <v>96</v>
          </cell>
          <cell r="G5">
            <v>76</v>
          </cell>
          <cell r="H5">
            <v>5.4</v>
          </cell>
          <cell r="I5" t="str">
            <v>O</v>
          </cell>
          <cell r="J5">
            <v>20.16</v>
          </cell>
          <cell r="K5">
            <v>4.6000000000000005</v>
          </cell>
        </row>
        <row r="6">
          <cell r="B6">
            <v>26.692307692307693</v>
          </cell>
          <cell r="C6">
            <v>30.2</v>
          </cell>
          <cell r="D6">
            <v>22.1</v>
          </cell>
          <cell r="E6">
            <v>75.769230769230774</v>
          </cell>
          <cell r="F6">
            <v>95</v>
          </cell>
          <cell r="G6">
            <v>61</v>
          </cell>
          <cell r="H6">
            <v>6.84</v>
          </cell>
          <cell r="I6" t="str">
            <v>NO</v>
          </cell>
          <cell r="J6">
            <v>26.28</v>
          </cell>
          <cell r="K6">
            <v>0</v>
          </cell>
        </row>
        <row r="7">
          <cell r="B7">
            <v>24.485714285714288</v>
          </cell>
          <cell r="C7">
            <v>26.5</v>
          </cell>
          <cell r="D7">
            <v>22.8</v>
          </cell>
          <cell r="E7">
            <v>90.571428571428569</v>
          </cell>
          <cell r="F7">
            <v>95</v>
          </cell>
          <cell r="G7">
            <v>82</v>
          </cell>
          <cell r="H7">
            <v>9</v>
          </cell>
          <cell r="I7" t="str">
            <v>NO</v>
          </cell>
          <cell r="J7">
            <v>18.720000000000002</v>
          </cell>
          <cell r="K7">
            <v>5.4</v>
          </cell>
        </row>
        <row r="8">
          <cell r="B8">
            <v>26.400000000000002</v>
          </cell>
          <cell r="C8">
            <v>30.4</v>
          </cell>
          <cell r="D8">
            <v>23.8</v>
          </cell>
          <cell r="E8">
            <v>82.07692307692308</v>
          </cell>
          <cell r="F8">
            <v>94</v>
          </cell>
          <cell r="G8">
            <v>65</v>
          </cell>
          <cell r="H8">
            <v>5.7600000000000007</v>
          </cell>
          <cell r="I8" t="str">
            <v>SE</v>
          </cell>
          <cell r="J8">
            <v>11.879999999999999</v>
          </cell>
          <cell r="K8">
            <v>0.4</v>
          </cell>
        </row>
        <row r="9">
          <cell r="B9">
            <v>29.085714285714285</v>
          </cell>
          <cell r="C9">
            <v>33.5</v>
          </cell>
          <cell r="D9">
            <v>23</v>
          </cell>
          <cell r="E9">
            <v>67.285714285714292</v>
          </cell>
          <cell r="F9">
            <v>95</v>
          </cell>
          <cell r="G9">
            <v>44</v>
          </cell>
          <cell r="H9">
            <v>6.48</v>
          </cell>
          <cell r="I9" t="str">
            <v>NO</v>
          </cell>
          <cell r="J9">
            <v>16.920000000000002</v>
          </cell>
          <cell r="K9">
            <v>0</v>
          </cell>
        </row>
        <row r="10">
          <cell r="B10">
            <v>25.849999999999998</v>
          </cell>
          <cell r="C10">
            <v>33.9</v>
          </cell>
          <cell r="D10">
            <v>21.4</v>
          </cell>
          <cell r="E10">
            <v>81.875</v>
          </cell>
          <cell r="F10">
            <v>96</v>
          </cell>
          <cell r="G10">
            <v>47</v>
          </cell>
          <cell r="H10">
            <v>8.64</v>
          </cell>
          <cell r="I10" t="str">
            <v>NO</v>
          </cell>
          <cell r="J10">
            <v>34.56</v>
          </cell>
          <cell r="K10">
            <v>1.6</v>
          </cell>
        </row>
        <row r="11">
          <cell r="B11">
            <v>27.957142857142859</v>
          </cell>
          <cell r="C11">
            <v>33.700000000000003</v>
          </cell>
          <cell r="D11">
            <v>22.1</v>
          </cell>
          <cell r="E11">
            <v>74.285714285714292</v>
          </cell>
          <cell r="F11">
            <v>93</v>
          </cell>
          <cell r="G11">
            <v>51</v>
          </cell>
          <cell r="H11">
            <v>5.04</v>
          </cell>
          <cell r="I11" t="str">
            <v>SE</v>
          </cell>
          <cell r="J11">
            <v>19.440000000000001</v>
          </cell>
          <cell r="K11">
            <v>0</v>
          </cell>
        </row>
        <row r="12">
          <cell r="B12">
            <v>29.24</v>
          </cell>
          <cell r="C12">
            <v>34.4</v>
          </cell>
          <cell r="D12">
            <v>23.3</v>
          </cell>
          <cell r="E12">
            <v>69.400000000000006</v>
          </cell>
          <cell r="F12">
            <v>95</v>
          </cell>
          <cell r="G12">
            <v>47</v>
          </cell>
          <cell r="H12">
            <v>12.24</v>
          </cell>
          <cell r="I12" t="str">
            <v>L</v>
          </cell>
          <cell r="J12">
            <v>24.12</v>
          </cell>
          <cell r="K12">
            <v>0</v>
          </cell>
        </row>
        <row r="13">
          <cell r="B13">
            <v>29.356249999999996</v>
          </cell>
          <cell r="C13">
            <v>33.5</v>
          </cell>
          <cell r="D13">
            <v>24.2</v>
          </cell>
          <cell r="E13">
            <v>67.75</v>
          </cell>
          <cell r="F13">
            <v>92</v>
          </cell>
          <cell r="G13">
            <v>51</v>
          </cell>
          <cell r="H13">
            <v>11.879999999999999</v>
          </cell>
          <cell r="I13" t="str">
            <v>N</v>
          </cell>
          <cell r="J13">
            <v>27.36</v>
          </cell>
          <cell r="K13">
            <v>0</v>
          </cell>
        </row>
        <row r="14">
          <cell r="B14">
            <v>28.943749999999998</v>
          </cell>
          <cell r="C14">
            <v>33.700000000000003</v>
          </cell>
          <cell r="D14">
            <v>24</v>
          </cell>
          <cell r="E14">
            <v>70.4375</v>
          </cell>
          <cell r="F14">
            <v>96</v>
          </cell>
          <cell r="G14">
            <v>51</v>
          </cell>
          <cell r="H14">
            <v>12.24</v>
          </cell>
          <cell r="I14" t="str">
            <v>NO</v>
          </cell>
          <cell r="J14">
            <v>33.840000000000003</v>
          </cell>
          <cell r="K14">
            <v>0</v>
          </cell>
        </row>
        <row r="15">
          <cell r="B15">
            <v>27.888235294117653</v>
          </cell>
          <cell r="C15">
            <v>32.799999999999997</v>
          </cell>
          <cell r="D15">
            <v>24.1</v>
          </cell>
          <cell r="E15">
            <v>71.705882352941174</v>
          </cell>
          <cell r="F15">
            <v>88</v>
          </cell>
          <cell r="G15">
            <v>52</v>
          </cell>
          <cell r="H15">
            <v>12.6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>
            <v>23.523076923076921</v>
          </cell>
          <cell r="C16">
            <v>25.9</v>
          </cell>
          <cell r="D16">
            <v>21.1</v>
          </cell>
          <cell r="E16">
            <v>81.230769230769226</v>
          </cell>
          <cell r="F16">
            <v>94</v>
          </cell>
          <cell r="G16">
            <v>71</v>
          </cell>
          <cell r="H16">
            <v>6.84</v>
          </cell>
          <cell r="I16" t="str">
            <v>NO</v>
          </cell>
          <cell r="J16">
            <v>21.240000000000002</v>
          </cell>
          <cell r="K16">
            <v>0</v>
          </cell>
        </row>
        <row r="17">
          <cell r="B17">
            <v>20.381818181818183</v>
          </cell>
          <cell r="C17">
            <v>22.1</v>
          </cell>
          <cell r="D17">
            <v>17.899999999999999</v>
          </cell>
          <cell r="E17">
            <v>81.909090909090907</v>
          </cell>
          <cell r="F17">
            <v>92</v>
          </cell>
          <cell r="G17">
            <v>73</v>
          </cell>
          <cell r="H17">
            <v>2.52</v>
          </cell>
          <cell r="I17" t="str">
            <v>S</v>
          </cell>
          <cell r="J17">
            <v>17.28</v>
          </cell>
          <cell r="K17">
            <v>0</v>
          </cell>
        </row>
        <row r="18">
          <cell r="B18">
            <v>19.050000000000004</v>
          </cell>
          <cell r="C18">
            <v>22.5</v>
          </cell>
          <cell r="D18">
            <v>15.1</v>
          </cell>
          <cell r="E18">
            <v>70.857142857142861</v>
          </cell>
          <cell r="F18">
            <v>91</v>
          </cell>
          <cell r="G18">
            <v>53</v>
          </cell>
          <cell r="H18">
            <v>16.2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16.461904761904762</v>
          </cell>
          <cell r="C19">
            <v>20.2</v>
          </cell>
          <cell r="D19">
            <v>12.9</v>
          </cell>
          <cell r="E19">
            <v>81.142857142857139</v>
          </cell>
          <cell r="F19">
            <v>96</v>
          </cell>
          <cell r="G19">
            <v>63</v>
          </cell>
          <cell r="H19">
            <v>8.2799999999999994</v>
          </cell>
          <cell r="I19" t="str">
            <v>S</v>
          </cell>
          <cell r="J19">
            <v>18.720000000000002</v>
          </cell>
          <cell r="K19">
            <v>0</v>
          </cell>
        </row>
        <row r="20">
          <cell r="B20">
            <v>20.541176470588233</v>
          </cell>
          <cell r="C20">
            <v>27.7</v>
          </cell>
          <cell r="D20">
            <v>13.4</v>
          </cell>
          <cell r="E20">
            <v>75.117647058823536</v>
          </cell>
          <cell r="F20">
            <v>97</v>
          </cell>
          <cell r="G20">
            <v>47</v>
          </cell>
          <cell r="H20">
            <v>10.8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22.652380952380952</v>
          </cell>
          <cell r="C21">
            <v>30.3</v>
          </cell>
          <cell r="D21">
            <v>16.100000000000001</v>
          </cell>
          <cell r="E21">
            <v>76.285714285714292</v>
          </cell>
          <cell r="F21">
            <v>96</v>
          </cell>
          <cell r="G21">
            <v>49</v>
          </cell>
          <cell r="H21">
            <v>8.2799999999999994</v>
          </cell>
          <cell r="I21" t="str">
            <v>SE</v>
          </cell>
          <cell r="J21">
            <v>20.88</v>
          </cell>
          <cell r="K21">
            <v>0</v>
          </cell>
        </row>
        <row r="22">
          <cell r="B22">
            <v>25.278947368421058</v>
          </cell>
          <cell r="C22">
            <v>31.8</v>
          </cell>
          <cell r="D22">
            <v>19.399999999999999</v>
          </cell>
          <cell r="E22">
            <v>71.315789473684205</v>
          </cell>
          <cell r="F22">
            <v>95</v>
          </cell>
          <cell r="G22">
            <v>42</v>
          </cell>
          <cell r="H22">
            <v>9.3600000000000012</v>
          </cell>
          <cell r="I22" t="str">
            <v>L</v>
          </cell>
          <cell r="J22">
            <v>20.88</v>
          </cell>
          <cell r="K22">
            <v>0</v>
          </cell>
        </row>
        <row r="23">
          <cell r="B23">
            <v>26.011764705882349</v>
          </cell>
          <cell r="C23">
            <v>32</v>
          </cell>
          <cell r="D23">
            <v>20.3</v>
          </cell>
          <cell r="E23">
            <v>67.117647058823536</v>
          </cell>
          <cell r="F23">
            <v>91</v>
          </cell>
          <cell r="G23">
            <v>39</v>
          </cell>
          <cell r="H23">
            <v>10.8</v>
          </cell>
          <cell r="I23" t="str">
            <v>NO</v>
          </cell>
          <cell r="J23">
            <v>24.840000000000003</v>
          </cell>
          <cell r="K23">
            <v>0</v>
          </cell>
        </row>
        <row r="24">
          <cell r="B24">
            <v>26.980000000000004</v>
          </cell>
          <cell r="C24">
            <v>32.200000000000003</v>
          </cell>
          <cell r="D24">
            <v>20.100000000000001</v>
          </cell>
          <cell r="E24">
            <v>59.4</v>
          </cell>
          <cell r="F24">
            <v>91</v>
          </cell>
          <cell r="G24">
            <v>36</v>
          </cell>
          <cell r="H24">
            <v>12.24</v>
          </cell>
          <cell r="I24" t="str">
            <v>N</v>
          </cell>
          <cell r="J24">
            <v>24.12</v>
          </cell>
          <cell r="K24">
            <v>0</v>
          </cell>
        </row>
        <row r="25">
          <cell r="B25">
            <v>26.520000000000003</v>
          </cell>
          <cell r="C25">
            <v>32.5</v>
          </cell>
          <cell r="D25">
            <v>18.5</v>
          </cell>
          <cell r="E25">
            <v>60.6</v>
          </cell>
          <cell r="F25">
            <v>91</v>
          </cell>
          <cell r="G25">
            <v>33</v>
          </cell>
          <cell r="H25">
            <v>13.68</v>
          </cell>
          <cell r="I25" t="str">
            <v>N</v>
          </cell>
          <cell r="J25">
            <v>26.64</v>
          </cell>
          <cell r="K25">
            <v>0</v>
          </cell>
        </row>
        <row r="26">
          <cell r="B26">
            <v>25.968750000000004</v>
          </cell>
          <cell r="C26">
            <v>31.3</v>
          </cell>
          <cell r="D26">
            <v>20</v>
          </cell>
          <cell r="E26">
            <v>69.375</v>
          </cell>
          <cell r="F26">
            <v>90</v>
          </cell>
          <cell r="G26">
            <v>47</v>
          </cell>
          <cell r="H26">
            <v>6.12</v>
          </cell>
          <cell r="I26" t="str">
            <v>N</v>
          </cell>
          <cell r="J26">
            <v>17.64</v>
          </cell>
          <cell r="K26">
            <v>0</v>
          </cell>
        </row>
        <row r="27">
          <cell r="B27">
            <v>21</v>
          </cell>
          <cell r="C27">
            <v>22.5</v>
          </cell>
          <cell r="D27">
            <v>19.2</v>
          </cell>
          <cell r="E27">
            <v>83.333333333333329</v>
          </cell>
          <cell r="F27">
            <v>89</v>
          </cell>
          <cell r="G27">
            <v>77</v>
          </cell>
          <cell r="H27">
            <v>4.6800000000000006</v>
          </cell>
          <cell r="I27" t="str">
            <v>O</v>
          </cell>
          <cell r="J27">
            <v>18</v>
          </cell>
          <cell r="K27">
            <v>0</v>
          </cell>
        </row>
        <row r="28">
          <cell r="B28">
            <v>19.891666666666666</v>
          </cell>
          <cell r="C28">
            <v>23.4</v>
          </cell>
          <cell r="D28">
            <v>15.5</v>
          </cell>
          <cell r="E28">
            <v>58.166666666666664</v>
          </cell>
          <cell r="F28">
            <v>86</v>
          </cell>
          <cell r="G28">
            <v>41</v>
          </cell>
          <cell r="H28">
            <v>7.5600000000000005</v>
          </cell>
          <cell r="I28" t="str">
            <v>S</v>
          </cell>
          <cell r="J28">
            <v>21.6</v>
          </cell>
          <cell r="K28">
            <v>0</v>
          </cell>
        </row>
        <row r="29">
          <cell r="B29">
            <v>18.524999999999999</v>
          </cell>
          <cell r="C29">
            <v>24.9</v>
          </cell>
          <cell r="D29">
            <v>10.5</v>
          </cell>
          <cell r="E29">
            <v>66.4375</v>
          </cell>
          <cell r="F29">
            <v>94</v>
          </cell>
          <cell r="G29">
            <v>40</v>
          </cell>
          <cell r="H29">
            <v>13.68</v>
          </cell>
          <cell r="I29" t="str">
            <v>SE</v>
          </cell>
          <cell r="J29">
            <v>27</v>
          </cell>
          <cell r="K29">
            <v>0</v>
          </cell>
        </row>
        <row r="30">
          <cell r="B30">
            <v>23.176470588235297</v>
          </cell>
          <cell r="C30">
            <v>31.4</v>
          </cell>
          <cell r="D30">
            <v>13.3</v>
          </cell>
          <cell r="E30">
            <v>63.352941176470587</v>
          </cell>
          <cell r="F30">
            <v>93</v>
          </cell>
          <cell r="G30">
            <v>38</v>
          </cell>
          <cell r="H30">
            <v>10.8</v>
          </cell>
          <cell r="I30" t="str">
            <v>N</v>
          </cell>
          <cell r="J30">
            <v>24.12</v>
          </cell>
          <cell r="K30">
            <v>0</v>
          </cell>
        </row>
        <row r="31">
          <cell r="B31">
            <v>28.62857142857143</v>
          </cell>
          <cell r="C31">
            <v>33.6</v>
          </cell>
          <cell r="D31">
            <v>20.3</v>
          </cell>
          <cell r="E31">
            <v>63.142857142857146</v>
          </cell>
          <cell r="F31">
            <v>90</v>
          </cell>
          <cell r="G31">
            <v>44</v>
          </cell>
          <cell r="H31">
            <v>17.64</v>
          </cell>
          <cell r="I31" t="str">
            <v>N</v>
          </cell>
          <cell r="J31">
            <v>37.080000000000005</v>
          </cell>
          <cell r="K31">
            <v>0</v>
          </cell>
        </row>
        <row r="32">
          <cell r="B32">
            <v>29.650000000000002</v>
          </cell>
          <cell r="C32">
            <v>33.799999999999997</v>
          </cell>
          <cell r="D32">
            <v>23.3</v>
          </cell>
          <cell r="E32">
            <v>64.166666666666671</v>
          </cell>
          <cell r="F32">
            <v>92</v>
          </cell>
          <cell r="G32">
            <v>46</v>
          </cell>
          <cell r="H32">
            <v>11.16</v>
          </cell>
          <cell r="I32" t="str">
            <v>NO</v>
          </cell>
          <cell r="J32">
            <v>34.56</v>
          </cell>
          <cell r="K32">
            <v>0</v>
          </cell>
        </row>
        <row r="33">
          <cell r="B33">
            <v>29.078571428571429</v>
          </cell>
          <cell r="C33">
            <v>34</v>
          </cell>
          <cell r="D33">
            <v>22.7</v>
          </cell>
          <cell r="E33">
            <v>67.571428571428569</v>
          </cell>
          <cell r="F33">
            <v>96</v>
          </cell>
          <cell r="G33">
            <v>46</v>
          </cell>
          <cell r="H33">
            <v>8.2799999999999994</v>
          </cell>
          <cell r="I33" t="str">
            <v>NO</v>
          </cell>
          <cell r="J33">
            <v>22.68</v>
          </cell>
          <cell r="K33">
            <v>0</v>
          </cell>
        </row>
        <row r="34">
          <cell r="B34">
            <v>29.514285714285712</v>
          </cell>
          <cell r="C34">
            <v>34.4</v>
          </cell>
          <cell r="D34">
            <v>23.4</v>
          </cell>
          <cell r="E34">
            <v>63.857142857142854</v>
          </cell>
          <cell r="F34">
            <v>95</v>
          </cell>
          <cell r="G34">
            <v>43</v>
          </cell>
          <cell r="H34">
            <v>12.96</v>
          </cell>
          <cell r="I34" t="str">
            <v>N</v>
          </cell>
          <cell r="J34">
            <v>31.680000000000003</v>
          </cell>
          <cell r="K34">
            <v>0</v>
          </cell>
        </row>
        <row r="35">
          <cell r="B35">
            <v>27.040000000000003</v>
          </cell>
          <cell r="C35">
            <v>32.700000000000003</v>
          </cell>
          <cell r="D35">
            <v>22.4</v>
          </cell>
          <cell r="E35">
            <v>72.599999999999994</v>
          </cell>
          <cell r="F35">
            <v>90</v>
          </cell>
          <cell r="G35">
            <v>47</v>
          </cell>
          <cell r="H35">
            <v>11.16</v>
          </cell>
          <cell r="I35" t="str">
            <v>NO</v>
          </cell>
          <cell r="J35">
            <v>25.2</v>
          </cell>
          <cell r="K35">
            <v>1.8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20.420833333333327</v>
          </cell>
          <cell r="C5">
            <v>22.6</v>
          </cell>
          <cell r="D5">
            <v>18.5</v>
          </cell>
          <cell r="E5">
            <v>93.208333333333329</v>
          </cell>
          <cell r="F5">
            <v>96</v>
          </cell>
          <cell r="G5">
            <v>83</v>
          </cell>
          <cell r="H5">
            <v>26.64</v>
          </cell>
          <cell r="I5" t="str">
            <v>L</v>
          </cell>
          <cell r="J5">
            <v>46.080000000000005</v>
          </cell>
          <cell r="K5">
            <v>23.2</v>
          </cell>
        </row>
        <row r="6">
          <cell r="B6">
            <v>22.229166666666668</v>
          </cell>
          <cell r="C6">
            <v>28.3</v>
          </cell>
          <cell r="D6">
            <v>18</v>
          </cell>
          <cell r="E6">
            <v>83.208333333333329</v>
          </cell>
          <cell r="F6">
            <v>98</v>
          </cell>
          <cell r="G6">
            <v>56</v>
          </cell>
          <cell r="H6">
            <v>7.9200000000000008</v>
          </cell>
          <cell r="I6" t="str">
            <v>N</v>
          </cell>
          <cell r="J6">
            <v>17.64</v>
          </cell>
          <cell r="K6">
            <v>0</v>
          </cell>
        </row>
        <row r="7">
          <cell r="B7">
            <v>23.033333333333331</v>
          </cell>
          <cell r="C7">
            <v>27.2</v>
          </cell>
          <cell r="D7">
            <v>20.399999999999999</v>
          </cell>
          <cell r="E7">
            <v>86.375</v>
          </cell>
          <cell r="F7">
            <v>94</v>
          </cell>
          <cell r="G7">
            <v>72</v>
          </cell>
          <cell r="H7">
            <v>13.68</v>
          </cell>
          <cell r="I7" t="str">
            <v>L</v>
          </cell>
          <cell r="J7">
            <v>28.08</v>
          </cell>
          <cell r="K7">
            <v>0.8</v>
          </cell>
        </row>
        <row r="8">
          <cell r="B8">
            <v>23.004166666666666</v>
          </cell>
          <cell r="C8">
            <v>28.2</v>
          </cell>
          <cell r="D8">
            <v>19.899999999999999</v>
          </cell>
          <cell r="E8">
            <v>84.208333333333329</v>
          </cell>
          <cell r="F8">
            <v>97</v>
          </cell>
          <cell r="G8">
            <v>61</v>
          </cell>
          <cell r="H8">
            <v>13.68</v>
          </cell>
          <cell r="I8" t="str">
            <v>L</v>
          </cell>
          <cell r="J8">
            <v>32.76</v>
          </cell>
          <cell r="K8">
            <v>2.4</v>
          </cell>
        </row>
        <row r="9">
          <cell r="B9">
            <v>23.345833333333331</v>
          </cell>
          <cell r="C9">
            <v>30.2</v>
          </cell>
          <cell r="D9">
            <v>18.7</v>
          </cell>
          <cell r="E9">
            <v>83.75</v>
          </cell>
          <cell r="F9">
            <v>99</v>
          </cell>
          <cell r="G9">
            <v>52</v>
          </cell>
          <cell r="H9">
            <v>11.16</v>
          </cell>
          <cell r="I9" t="str">
            <v>L</v>
          </cell>
          <cell r="J9">
            <v>27.36</v>
          </cell>
          <cell r="K9">
            <v>0.2</v>
          </cell>
        </row>
        <row r="10">
          <cell r="B10">
            <v>24.483333333333334</v>
          </cell>
          <cell r="C10">
            <v>31.3</v>
          </cell>
          <cell r="D10">
            <v>19.5</v>
          </cell>
          <cell r="E10">
            <v>79</v>
          </cell>
          <cell r="F10">
            <v>95</v>
          </cell>
          <cell r="G10">
            <v>47</v>
          </cell>
          <cell r="H10">
            <v>13.68</v>
          </cell>
          <cell r="I10" t="str">
            <v>SE</v>
          </cell>
          <cell r="J10">
            <v>29.52</v>
          </cell>
          <cell r="K10">
            <v>0.2</v>
          </cell>
        </row>
        <row r="11">
          <cell r="B11">
            <v>23.566666666666666</v>
          </cell>
          <cell r="C11">
            <v>30.2</v>
          </cell>
          <cell r="D11">
            <v>18.899999999999999</v>
          </cell>
          <cell r="E11">
            <v>82.125</v>
          </cell>
          <cell r="F11">
            <v>96</v>
          </cell>
          <cell r="G11">
            <v>54</v>
          </cell>
          <cell r="H11">
            <v>8.2799999999999994</v>
          </cell>
          <cell r="I11" t="str">
            <v>S</v>
          </cell>
          <cell r="J11">
            <v>18.36</v>
          </cell>
          <cell r="K11">
            <v>0</v>
          </cell>
        </row>
        <row r="12">
          <cell r="B12">
            <v>24.579166666666669</v>
          </cell>
          <cell r="C12">
            <v>30.9</v>
          </cell>
          <cell r="D12">
            <v>20.5</v>
          </cell>
          <cell r="E12">
            <v>78</v>
          </cell>
          <cell r="F12">
            <v>93</v>
          </cell>
          <cell r="G12">
            <v>51</v>
          </cell>
          <cell r="H12">
            <v>12.96</v>
          </cell>
          <cell r="I12" t="str">
            <v>L</v>
          </cell>
          <cell r="J12">
            <v>24.12</v>
          </cell>
          <cell r="K12">
            <v>0.2</v>
          </cell>
        </row>
        <row r="13">
          <cell r="B13">
            <v>24.375000000000004</v>
          </cell>
          <cell r="C13">
            <v>30.5</v>
          </cell>
          <cell r="D13">
            <v>20.2</v>
          </cell>
          <cell r="E13">
            <v>75.916666666666671</v>
          </cell>
          <cell r="F13">
            <v>94</v>
          </cell>
          <cell r="G13">
            <v>52</v>
          </cell>
          <cell r="H13">
            <v>14.4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24.308333333333334</v>
          </cell>
          <cell r="C14">
            <v>30.6</v>
          </cell>
          <cell r="D14">
            <v>20.2</v>
          </cell>
          <cell r="E14">
            <v>75.5</v>
          </cell>
          <cell r="F14">
            <v>91</v>
          </cell>
          <cell r="G14">
            <v>51</v>
          </cell>
          <cell r="H14">
            <v>18.36</v>
          </cell>
          <cell r="I14" t="str">
            <v>NO</v>
          </cell>
          <cell r="J14">
            <v>38.880000000000003</v>
          </cell>
          <cell r="K14">
            <v>0</v>
          </cell>
        </row>
        <row r="15">
          <cell r="B15">
            <v>23.358333333333334</v>
          </cell>
          <cell r="C15">
            <v>29.4</v>
          </cell>
          <cell r="D15">
            <v>18.8</v>
          </cell>
          <cell r="E15">
            <v>80.125</v>
          </cell>
          <cell r="F15">
            <v>94</v>
          </cell>
          <cell r="G15">
            <v>56</v>
          </cell>
          <cell r="H15">
            <v>15.840000000000002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22.258333333333336</v>
          </cell>
          <cell r="C16">
            <v>27.3</v>
          </cell>
          <cell r="D16">
            <v>19.7</v>
          </cell>
          <cell r="E16">
            <v>87.708333333333329</v>
          </cell>
          <cell r="F16">
            <v>96</v>
          </cell>
          <cell r="G16">
            <v>63</v>
          </cell>
          <cell r="H16">
            <v>17.28</v>
          </cell>
          <cell r="I16" t="str">
            <v>SO</v>
          </cell>
          <cell r="J16">
            <v>34.56</v>
          </cell>
          <cell r="K16">
            <v>0</v>
          </cell>
        </row>
        <row r="17">
          <cell r="B17">
            <v>21.179166666666667</v>
          </cell>
          <cell r="C17">
            <v>25</v>
          </cell>
          <cell r="D17">
            <v>19</v>
          </cell>
          <cell r="E17">
            <v>92.5</v>
          </cell>
          <cell r="F17">
            <v>100</v>
          </cell>
          <cell r="G17">
            <v>77</v>
          </cell>
          <cell r="H17">
            <v>15.840000000000002</v>
          </cell>
          <cell r="I17" t="str">
            <v>S</v>
          </cell>
          <cell r="J17">
            <v>27.36</v>
          </cell>
          <cell r="K17">
            <v>0.2</v>
          </cell>
        </row>
        <row r="18">
          <cell r="B18">
            <v>18.095833333333335</v>
          </cell>
          <cell r="C18">
            <v>22.9</v>
          </cell>
          <cell r="D18">
            <v>14.2</v>
          </cell>
          <cell r="E18">
            <v>79</v>
          </cell>
          <cell r="F18">
            <v>98</v>
          </cell>
          <cell r="G18">
            <v>53</v>
          </cell>
          <cell r="H18">
            <v>14.4</v>
          </cell>
          <cell r="I18" t="str">
            <v>S</v>
          </cell>
          <cell r="J18">
            <v>28.8</v>
          </cell>
          <cell r="K18">
            <v>0</v>
          </cell>
        </row>
        <row r="19">
          <cell r="B19">
            <v>15.691666666666668</v>
          </cell>
          <cell r="C19">
            <v>22.6</v>
          </cell>
          <cell r="D19">
            <v>12.3</v>
          </cell>
          <cell r="E19">
            <v>79.833333333333329</v>
          </cell>
          <cell r="F19">
            <v>94</v>
          </cell>
          <cell r="G19">
            <v>51</v>
          </cell>
          <cell r="H19">
            <v>10.44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17.149999999999999</v>
          </cell>
          <cell r="C20">
            <v>26.5</v>
          </cell>
          <cell r="D20">
            <v>9.9</v>
          </cell>
          <cell r="E20">
            <v>79.083333333333329</v>
          </cell>
          <cell r="F20">
            <v>97</v>
          </cell>
          <cell r="G20">
            <v>42</v>
          </cell>
          <cell r="H20">
            <v>11.520000000000001</v>
          </cell>
          <cell r="I20" t="str">
            <v>L</v>
          </cell>
          <cell r="J20">
            <v>22.68</v>
          </cell>
          <cell r="K20">
            <v>0.2</v>
          </cell>
        </row>
        <row r="21">
          <cell r="B21">
            <v>20.737500000000004</v>
          </cell>
          <cell r="C21">
            <v>28.3</v>
          </cell>
          <cell r="D21">
            <v>15.4</v>
          </cell>
          <cell r="E21">
            <v>74.25</v>
          </cell>
          <cell r="F21">
            <v>96</v>
          </cell>
          <cell r="G21">
            <v>41</v>
          </cell>
          <cell r="H21">
            <v>11.879999999999999</v>
          </cell>
          <cell r="I21" t="str">
            <v>L</v>
          </cell>
          <cell r="J21">
            <v>28.44</v>
          </cell>
          <cell r="K21">
            <v>0</v>
          </cell>
        </row>
        <row r="22">
          <cell r="B22">
            <v>21.3</v>
          </cell>
          <cell r="C22">
            <v>28.3</v>
          </cell>
          <cell r="D22">
            <v>16.3</v>
          </cell>
          <cell r="E22">
            <v>74.416666666666671</v>
          </cell>
          <cell r="F22">
            <v>94</v>
          </cell>
          <cell r="G22">
            <v>41</v>
          </cell>
          <cell r="H22">
            <v>11.879999999999999</v>
          </cell>
          <cell r="I22" t="str">
            <v>L</v>
          </cell>
          <cell r="J22">
            <v>24.48</v>
          </cell>
          <cell r="K22">
            <v>0</v>
          </cell>
        </row>
        <row r="23">
          <cell r="B23">
            <v>21.333333333333332</v>
          </cell>
          <cell r="C23">
            <v>27.9</v>
          </cell>
          <cell r="D23">
            <v>17</v>
          </cell>
          <cell r="E23">
            <v>75.166666666666671</v>
          </cell>
          <cell r="F23">
            <v>93</v>
          </cell>
          <cell r="G23">
            <v>46</v>
          </cell>
          <cell r="H23">
            <v>10.8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21.862500000000001</v>
          </cell>
          <cell r="C24">
            <v>28.4</v>
          </cell>
          <cell r="D24">
            <v>15.6</v>
          </cell>
          <cell r="E24">
            <v>65.75</v>
          </cell>
          <cell r="F24">
            <v>87</v>
          </cell>
          <cell r="G24">
            <v>37</v>
          </cell>
          <cell r="H24">
            <v>14.76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21.583333333333332</v>
          </cell>
          <cell r="C25">
            <v>29.3</v>
          </cell>
          <cell r="D25">
            <v>15.1</v>
          </cell>
          <cell r="E25">
            <v>60.583333333333336</v>
          </cell>
          <cell r="F25">
            <v>85</v>
          </cell>
          <cell r="G25">
            <v>28</v>
          </cell>
          <cell r="H25">
            <v>14.04</v>
          </cell>
          <cell r="I25" t="str">
            <v>SE</v>
          </cell>
          <cell r="J25">
            <v>27</v>
          </cell>
          <cell r="K25">
            <v>0</v>
          </cell>
        </row>
        <row r="26">
          <cell r="B26">
            <v>21.291666666666664</v>
          </cell>
          <cell r="C26">
            <v>30.6</v>
          </cell>
          <cell r="D26">
            <v>13.5</v>
          </cell>
          <cell r="E26">
            <v>67.625</v>
          </cell>
          <cell r="F26">
            <v>90</v>
          </cell>
          <cell r="G26">
            <v>33</v>
          </cell>
          <cell r="H26">
            <v>11.16</v>
          </cell>
          <cell r="I26" t="str">
            <v>SO</v>
          </cell>
          <cell r="J26">
            <v>22.32</v>
          </cell>
          <cell r="K26">
            <v>0</v>
          </cell>
        </row>
        <row r="27">
          <cell r="B27">
            <v>20.691666666666666</v>
          </cell>
          <cell r="C27">
            <v>27.8</v>
          </cell>
          <cell r="D27">
            <v>16.3</v>
          </cell>
          <cell r="E27">
            <v>82.416666666666671</v>
          </cell>
          <cell r="F27">
            <v>98</v>
          </cell>
          <cell r="G27">
            <v>52</v>
          </cell>
          <cell r="H27">
            <v>18.36</v>
          </cell>
          <cell r="I27" t="str">
            <v>O</v>
          </cell>
          <cell r="J27">
            <v>33.119999999999997</v>
          </cell>
          <cell r="K27">
            <v>0</v>
          </cell>
        </row>
        <row r="28">
          <cell r="B28">
            <v>15.525</v>
          </cell>
          <cell r="C28">
            <v>19.100000000000001</v>
          </cell>
          <cell r="D28">
            <v>11.1</v>
          </cell>
          <cell r="E28">
            <v>90.541666666666671</v>
          </cell>
          <cell r="F28">
            <v>99</v>
          </cell>
          <cell r="G28">
            <v>62</v>
          </cell>
          <cell r="H28">
            <v>17.64</v>
          </cell>
          <cell r="I28" t="str">
            <v>SO</v>
          </cell>
          <cell r="J28">
            <v>29.52</v>
          </cell>
          <cell r="K28">
            <v>0.8</v>
          </cell>
        </row>
        <row r="29">
          <cell r="B29">
            <v>14.2875</v>
          </cell>
          <cell r="C29">
            <v>23.2</v>
          </cell>
          <cell r="D29">
            <v>7.9</v>
          </cell>
          <cell r="E29">
            <v>72.166666666666671</v>
          </cell>
          <cell r="F29">
            <v>96</v>
          </cell>
          <cell r="G29">
            <v>30</v>
          </cell>
          <cell r="H29">
            <v>13.68</v>
          </cell>
          <cell r="I29" t="str">
            <v>L</v>
          </cell>
          <cell r="J29">
            <v>27.720000000000002</v>
          </cell>
          <cell r="K29">
            <v>0.2</v>
          </cell>
        </row>
        <row r="30">
          <cell r="B30">
            <v>19.629166666666663</v>
          </cell>
          <cell r="C30">
            <v>29.3</v>
          </cell>
          <cell r="D30">
            <v>12.8</v>
          </cell>
          <cell r="E30">
            <v>64.041666666666671</v>
          </cell>
          <cell r="F30">
            <v>80</v>
          </cell>
          <cell r="G30">
            <v>41</v>
          </cell>
          <cell r="H30">
            <v>12.6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23.125</v>
          </cell>
          <cell r="C31">
            <v>30.8</v>
          </cell>
          <cell r="D31">
            <v>17.5</v>
          </cell>
          <cell r="E31">
            <v>69.708333333333329</v>
          </cell>
          <cell r="F31">
            <v>88</v>
          </cell>
          <cell r="G31">
            <v>46</v>
          </cell>
          <cell r="H31">
            <v>15.840000000000002</v>
          </cell>
          <cell r="I31" t="str">
            <v>L</v>
          </cell>
          <cell r="J31">
            <v>30.96</v>
          </cell>
          <cell r="K31">
            <v>0</v>
          </cell>
        </row>
        <row r="32">
          <cell r="B32">
            <v>23.995833333333334</v>
          </cell>
          <cell r="C32">
            <v>31.8</v>
          </cell>
          <cell r="D32">
            <v>18.600000000000001</v>
          </cell>
          <cell r="E32">
            <v>74.375</v>
          </cell>
          <cell r="F32">
            <v>92</v>
          </cell>
          <cell r="G32">
            <v>45</v>
          </cell>
          <cell r="H32">
            <v>21.96</v>
          </cell>
          <cell r="I32" t="str">
            <v>NO</v>
          </cell>
          <cell r="J32">
            <v>45.36</v>
          </cell>
          <cell r="K32">
            <v>0</v>
          </cell>
        </row>
        <row r="33">
          <cell r="B33">
            <v>24.008333333333336</v>
          </cell>
          <cell r="C33">
            <v>31.3</v>
          </cell>
          <cell r="D33">
            <v>18.2</v>
          </cell>
          <cell r="E33">
            <v>77.041666666666671</v>
          </cell>
          <cell r="F33">
            <v>97</v>
          </cell>
          <cell r="G33">
            <v>45</v>
          </cell>
          <cell r="H33">
            <v>13.32</v>
          </cell>
          <cell r="I33" t="str">
            <v>N</v>
          </cell>
          <cell r="J33">
            <v>26.64</v>
          </cell>
          <cell r="K33">
            <v>0</v>
          </cell>
        </row>
        <row r="34">
          <cell r="B34">
            <v>24.179166666666664</v>
          </cell>
          <cell r="C34">
            <v>31.7</v>
          </cell>
          <cell r="D34">
            <v>19.100000000000001</v>
          </cell>
          <cell r="E34">
            <v>69.583333333333329</v>
          </cell>
          <cell r="F34">
            <v>94</v>
          </cell>
          <cell r="G34">
            <v>32</v>
          </cell>
          <cell r="H34">
            <v>17.28</v>
          </cell>
          <cell r="I34" t="str">
            <v>NO</v>
          </cell>
          <cell r="J34">
            <v>39.24</v>
          </cell>
          <cell r="K34">
            <v>0.2</v>
          </cell>
        </row>
        <row r="35">
          <cell r="B35">
            <v>22.779166666666669</v>
          </cell>
          <cell r="C35">
            <v>30.6</v>
          </cell>
          <cell r="D35">
            <v>16.600000000000001</v>
          </cell>
          <cell r="E35">
            <v>68.083333333333329</v>
          </cell>
          <cell r="F35">
            <v>91</v>
          </cell>
          <cell r="G35">
            <v>36</v>
          </cell>
          <cell r="H35">
            <v>24.48</v>
          </cell>
          <cell r="I35" t="str">
            <v>NO</v>
          </cell>
          <cell r="J35">
            <v>43.92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24.066666666666666</v>
          </cell>
          <cell r="C5">
            <v>27.4</v>
          </cell>
          <cell r="D5">
            <v>20.5</v>
          </cell>
          <cell r="E5">
            <v>80.541666666666671</v>
          </cell>
          <cell r="F5">
            <v>97</v>
          </cell>
          <cell r="G5">
            <v>68</v>
          </cell>
          <cell r="H5">
            <v>18</v>
          </cell>
          <cell r="I5" t="str">
            <v>S</v>
          </cell>
          <cell r="J5">
            <v>30.6</v>
          </cell>
          <cell r="K5">
            <v>4.5999999999999996</v>
          </cell>
        </row>
        <row r="6">
          <cell r="B6">
            <v>23.487500000000001</v>
          </cell>
          <cell r="C6">
            <v>30.1</v>
          </cell>
          <cell r="D6">
            <v>19.2</v>
          </cell>
          <cell r="E6">
            <v>84.458333333333329</v>
          </cell>
          <cell r="F6">
            <v>98</v>
          </cell>
          <cell r="G6">
            <v>60</v>
          </cell>
          <cell r="H6">
            <v>6.48</v>
          </cell>
          <cell r="I6" t="str">
            <v>SO</v>
          </cell>
          <cell r="J6">
            <v>15.840000000000002</v>
          </cell>
          <cell r="K6">
            <v>0.2</v>
          </cell>
        </row>
        <row r="7">
          <cell r="B7">
            <v>24.412500000000005</v>
          </cell>
          <cell r="C7">
            <v>32.4</v>
          </cell>
          <cell r="D7">
            <v>21.6</v>
          </cell>
          <cell r="E7">
            <v>87.041666666666671</v>
          </cell>
          <cell r="F7">
            <v>98</v>
          </cell>
          <cell r="G7">
            <v>54</v>
          </cell>
          <cell r="H7">
            <v>13.68</v>
          </cell>
          <cell r="I7" t="str">
            <v>N</v>
          </cell>
          <cell r="J7">
            <v>51.84</v>
          </cell>
          <cell r="K7">
            <v>17.400000000000002</v>
          </cell>
        </row>
        <row r="8">
          <cell r="B8">
            <v>23.716666666666669</v>
          </cell>
          <cell r="C8">
            <v>27.6</v>
          </cell>
          <cell r="D8">
            <v>21.4</v>
          </cell>
          <cell r="E8">
            <v>87.25</v>
          </cell>
          <cell r="F8">
            <v>97</v>
          </cell>
          <cell r="G8">
            <v>65</v>
          </cell>
          <cell r="H8">
            <v>16.559999999999999</v>
          </cell>
          <cell r="I8" t="str">
            <v>L</v>
          </cell>
          <cell r="J8">
            <v>27.720000000000002</v>
          </cell>
          <cell r="K8">
            <v>1</v>
          </cell>
        </row>
        <row r="9">
          <cell r="B9">
            <v>25.699999999999992</v>
          </cell>
          <cell r="C9">
            <v>32.299999999999997</v>
          </cell>
          <cell r="D9">
            <v>21.3</v>
          </cell>
          <cell r="E9">
            <v>83.75</v>
          </cell>
          <cell r="F9">
            <v>98</v>
          </cell>
          <cell r="G9">
            <v>51</v>
          </cell>
          <cell r="H9">
            <v>17.28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26.608333333333334</v>
          </cell>
          <cell r="C10">
            <v>33.299999999999997</v>
          </cell>
          <cell r="D10">
            <v>22.2</v>
          </cell>
          <cell r="E10">
            <v>80.416666666666671</v>
          </cell>
          <cell r="F10">
            <v>98</v>
          </cell>
          <cell r="G10">
            <v>50</v>
          </cell>
          <cell r="H10">
            <v>9.3600000000000012</v>
          </cell>
          <cell r="I10" t="str">
            <v>N</v>
          </cell>
          <cell r="J10">
            <v>18.720000000000002</v>
          </cell>
          <cell r="K10">
            <v>0</v>
          </cell>
        </row>
        <row r="11">
          <cell r="B11">
            <v>26.558333333333334</v>
          </cell>
          <cell r="C11">
            <v>32.299999999999997</v>
          </cell>
          <cell r="D11">
            <v>21.8</v>
          </cell>
          <cell r="E11">
            <v>79.208333333333329</v>
          </cell>
          <cell r="F11">
            <v>98</v>
          </cell>
          <cell r="G11">
            <v>54</v>
          </cell>
          <cell r="H11">
            <v>8.2799999999999994</v>
          </cell>
          <cell r="I11" t="str">
            <v>NO</v>
          </cell>
          <cell r="J11">
            <v>15.120000000000001</v>
          </cell>
          <cell r="K11">
            <v>0</v>
          </cell>
        </row>
        <row r="12">
          <cell r="B12">
            <v>26.295833333333334</v>
          </cell>
          <cell r="C12">
            <v>31</v>
          </cell>
          <cell r="D12">
            <v>23</v>
          </cell>
          <cell r="E12">
            <v>74.5</v>
          </cell>
          <cell r="F12">
            <v>88</v>
          </cell>
          <cell r="G12">
            <v>55</v>
          </cell>
          <cell r="H12">
            <v>19.079999999999998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25.879166666666674</v>
          </cell>
          <cell r="C13">
            <v>32.5</v>
          </cell>
          <cell r="D13">
            <v>21.6</v>
          </cell>
          <cell r="E13">
            <v>73.291666666666671</v>
          </cell>
          <cell r="F13">
            <v>86</v>
          </cell>
          <cell r="G13">
            <v>51</v>
          </cell>
          <cell r="H13">
            <v>16.920000000000002</v>
          </cell>
          <cell r="I13" t="str">
            <v>SE</v>
          </cell>
          <cell r="J13">
            <v>34.56</v>
          </cell>
          <cell r="K13">
            <v>0</v>
          </cell>
        </row>
        <row r="14">
          <cell r="B14">
            <v>26.416666666666668</v>
          </cell>
          <cell r="C14">
            <v>32.6</v>
          </cell>
          <cell r="D14">
            <v>22.4</v>
          </cell>
          <cell r="E14">
            <v>79.5</v>
          </cell>
          <cell r="F14">
            <v>96</v>
          </cell>
          <cell r="G14">
            <v>53</v>
          </cell>
          <cell r="H14">
            <v>14.76</v>
          </cell>
          <cell r="I14" t="str">
            <v>L</v>
          </cell>
          <cell r="J14">
            <v>25.2</v>
          </cell>
          <cell r="K14">
            <v>2.6</v>
          </cell>
        </row>
        <row r="15">
          <cell r="B15">
            <v>25.745833333333337</v>
          </cell>
          <cell r="C15">
            <v>32.5</v>
          </cell>
          <cell r="D15">
            <v>20.399999999999999</v>
          </cell>
          <cell r="E15">
            <v>81.958333333333329</v>
          </cell>
          <cell r="F15">
            <v>95</v>
          </cell>
          <cell r="G15">
            <v>54</v>
          </cell>
          <cell r="H15">
            <v>41.76</v>
          </cell>
          <cell r="I15" t="str">
            <v>N</v>
          </cell>
          <cell r="J15">
            <v>75.600000000000009</v>
          </cell>
          <cell r="K15">
            <v>11.600000000000001</v>
          </cell>
        </row>
        <row r="16">
          <cell r="B16">
            <v>26.033333333333328</v>
          </cell>
          <cell r="C16">
            <v>32.299999999999997</v>
          </cell>
          <cell r="D16">
            <v>22.1</v>
          </cell>
          <cell r="E16">
            <v>80.5</v>
          </cell>
          <cell r="F16">
            <v>97</v>
          </cell>
          <cell r="G16">
            <v>52</v>
          </cell>
          <cell r="H16">
            <v>11.879999999999999</v>
          </cell>
          <cell r="I16" t="str">
            <v>L</v>
          </cell>
          <cell r="J16">
            <v>23.040000000000003</v>
          </cell>
          <cell r="K16">
            <v>0</v>
          </cell>
        </row>
        <row r="17">
          <cell r="B17">
            <v>25.391666666666669</v>
          </cell>
          <cell r="C17">
            <v>31.2</v>
          </cell>
          <cell r="D17">
            <v>22</v>
          </cell>
          <cell r="E17">
            <v>82.333333333333329</v>
          </cell>
          <cell r="F17">
            <v>94</v>
          </cell>
          <cell r="G17">
            <v>59</v>
          </cell>
          <cell r="H17">
            <v>12.6</v>
          </cell>
          <cell r="I17" t="str">
            <v>SO</v>
          </cell>
          <cell r="J17">
            <v>23.400000000000002</v>
          </cell>
          <cell r="K17">
            <v>0</v>
          </cell>
        </row>
        <row r="18">
          <cell r="B18">
            <v>21.108333333333338</v>
          </cell>
          <cell r="C18">
            <v>25</v>
          </cell>
          <cell r="D18">
            <v>17.399999999999999</v>
          </cell>
          <cell r="E18">
            <v>76.041666666666671</v>
          </cell>
          <cell r="F18">
            <v>92</v>
          </cell>
          <cell r="G18">
            <v>50</v>
          </cell>
          <cell r="H18">
            <v>20.16</v>
          </cell>
          <cell r="I18" t="str">
            <v>SO</v>
          </cell>
          <cell r="J18">
            <v>38.880000000000003</v>
          </cell>
          <cell r="K18">
            <v>0</v>
          </cell>
        </row>
        <row r="19">
          <cell r="B19">
            <v>17.587500000000002</v>
          </cell>
          <cell r="C19">
            <v>22.7</v>
          </cell>
          <cell r="D19">
            <v>13.7</v>
          </cell>
          <cell r="E19">
            <v>81.75</v>
          </cell>
          <cell r="F19">
            <v>95</v>
          </cell>
          <cell r="G19">
            <v>65</v>
          </cell>
          <cell r="H19">
            <v>12.6</v>
          </cell>
          <cell r="I19" t="str">
            <v>SO</v>
          </cell>
          <cell r="J19">
            <v>21.6</v>
          </cell>
          <cell r="K19">
            <v>0</v>
          </cell>
        </row>
        <row r="20">
          <cell r="B20">
            <v>21.145833333333332</v>
          </cell>
          <cell r="C20">
            <v>27.5</v>
          </cell>
          <cell r="D20">
            <v>16.2</v>
          </cell>
          <cell r="E20">
            <v>77.416666666666671</v>
          </cell>
          <cell r="F20">
            <v>96</v>
          </cell>
          <cell r="G20">
            <v>51</v>
          </cell>
          <cell r="H20">
            <v>19.440000000000001</v>
          </cell>
          <cell r="I20" t="str">
            <v>S</v>
          </cell>
          <cell r="J20">
            <v>32.04</v>
          </cell>
          <cell r="K20">
            <v>0</v>
          </cell>
        </row>
        <row r="21">
          <cell r="B21">
            <v>22.479166666666668</v>
          </cell>
          <cell r="C21">
            <v>28</v>
          </cell>
          <cell r="D21">
            <v>18.100000000000001</v>
          </cell>
          <cell r="E21">
            <v>76.291666666666671</v>
          </cell>
          <cell r="F21">
            <v>96</v>
          </cell>
          <cell r="G21">
            <v>53</v>
          </cell>
          <cell r="H21">
            <v>14.4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21.566666666666674</v>
          </cell>
          <cell r="C22">
            <v>26.7</v>
          </cell>
          <cell r="D22">
            <v>18.399999999999999</v>
          </cell>
          <cell r="E22">
            <v>80.75</v>
          </cell>
          <cell r="F22">
            <v>94</v>
          </cell>
          <cell r="G22">
            <v>55</v>
          </cell>
          <cell r="H22">
            <v>16.559999999999999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21.408333333333335</v>
          </cell>
          <cell r="C23">
            <v>28.4</v>
          </cell>
          <cell r="D23">
            <v>15.3</v>
          </cell>
          <cell r="E23">
            <v>79.208333333333329</v>
          </cell>
          <cell r="F23">
            <v>98</v>
          </cell>
          <cell r="G23">
            <v>49</v>
          </cell>
          <cell r="H23">
            <v>10.44</v>
          </cell>
          <cell r="I23" t="str">
            <v>S</v>
          </cell>
          <cell r="J23">
            <v>17.64</v>
          </cell>
          <cell r="K23">
            <v>0</v>
          </cell>
        </row>
        <row r="24">
          <cell r="B24">
            <v>21.662499999999998</v>
          </cell>
          <cell r="C24">
            <v>28.9</v>
          </cell>
          <cell r="D24">
            <v>15.8</v>
          </cell>
          <cell r="E24">
            <v>71.625</v>
          </cell>
          <cell r="F24">
            <v>98</v>
          </cell>
          <cell r="G24">
            <v>36</v>
          </cell>
          <cell r="H24">
            <v>12.24</v>
          </cell>
          <cell r="I24" t="str">
            <v>L</v>
          </cell>
          <cell r="J24">
            <v>19.440000000000001</v>
          </cell>
          <cell r="K24">
            <v>0</v>
          </cell>
        </row>
        <row r="25">
          <cell r="B25">
            <v>21.750000000000004</v>
          </cell>
          <cell r="C25">
            <v>30.3</v>
          </cell>
          <cell r="D25">
            <v>14.6</v>
          </cell>
          <cell r="E25">
            <v>67.875</v>
          </cell>
          <cell r="F25">
            <v>96</v>
          </cell>
          <cell r="G25">
            <v>33</v>
          </cell>
          <cell r="H25">
            <v>9.7200000000000006</v>
          </cell>
          <cell r="I25" t="str">
            <v>NO</v>
          </cell>
          <cell r="J25">
            <v>20.88</v>
          </cell>
          <cell r="K25">
            <v>0</v>
          </cell>
        </row>
        <row r="26">
          <cell r="B26">
            <v>21.908333333333335</v>
          </cell>
          <cell r="C26">
            <v>30.8</v>
          </cell>
          <cell r="D26">
            <v>14.4</v>
          </cell>
          <cell r="E26">
            <v>69.041666666666671</v>
          </cell>
          <cell r="F26">
            <v>95</v>
          </cell>
          <cell r="G26">
            <v>34</v>
          </cell>
          <cell r="H26">
            <v>9.3600000000000012</v>
          </cell>
          <cell r="I26" t="str">
            <v>NO</v>
          </cell>
          <cell r="J26">
            <v>17.28</v>
          </cell>
          <cell r="K26">
            <v>0</v>
          </cell>
        </row>
        <row r="27">
          <cell r="B27">
            <v>23.349999999999998</v>
          </cell>
          <cell r="C27">
            <v>31.4</v>
          </cell>
          <cell r="D27">
            <v>17.100000000000001</v>
          </cell>
          <cell r="E27">
            <v>68.958333333333329</v>
          </cell>
          <cell r="F27">
            <v>94</v>
          </cell>
          <cell r="G27">
            <v>37</v>
          </cell>
          <cell r="H27">
            <v>14.4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20.400000000000002</v>
          </cell>
          <cell r="C28">
            <v>24.9</v>
          </cell>
          <cell r="D28">
            <v>16</v>
          </cell>
          <cell r="E28">
            <v>78.625</v>
          </cell>
          <cell r="F28">
            <v>89</v>
          </cell>
          <cell r="G28">
            <v>60</v>
          </cell>
          <cell r="H28">
            <v>17.28</v>
          </cell>
          <cell r="I28" t="str">
            <v>O</v>
          </cell>
          <cell r="J28">
            <v>33.119999999999997</v>
          </cell>
          <cell r="K28">
            <v>0</v>
          </cell>
        </row>
        <row r="29">
          <cell r="B29">
            <v>16.120833333333334</v>
          </cell>
          <cell r="C29">
            <v>23.5</v>
          </cell>
          <cell r="D29">
            <v>10.3</v>
          </cell>
          <cell r="E29">
            <v>73.875</v>
          </cell>
          <cell r="F29">
            <v>94</v>
          </cell>
          <cell r="G29">
            <v>45</v>
          </cell>
          <cell r="H29">
            <v>10.8</v>
          </cell>
          <cell r="I29" t="str">
            <v>O</v>
          </cell>
          <cell r="J29">
            <v>23.040000000000003</v>
          </cell>
          <cell r="K29">
            <v>0</v>
          </cell>
        </row>
        <row r="30">
          <cell r="B30">
            <v>18.416666666666668</v>
          </cell>
          <cell r="C30">
            <v>25.9</v>
          </cell>
          <cell r="D30">
            <v>12.4</v>
          </cell>
          <cell r="E30">
            <v>70.625</v>
          </cell>
          <cell r="F30">
            <v>96</v>
          </cell>
          <cell r="G30">
            <v>43</v>
          </cell>
          <cell r="H30">
            <v>16.2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22.495833333333334</v>
          </cell>
          <cell r="C31">
            <v>30.1</v>
          </cell>
          <cell r="D31">
            <v>15.7</v>
          </cell>
          <cell r="E31">
            <v>69.791666666666671</v>
          </cell>
          <cell r="F31">
            <v>95</v>
          </cell>
          <cell r="G31">
            <v>44</v>
          </cell>
          <cell r="H31">
            <v>15.120000000000001</v>
          </cell>
          <cell r="I31" t="str">
            <v>L</v>
          </cell>
          <cell r="J31">
            <v>20.88</v>
          </cell>
          <cell r="K31">
            <v>0</v>
          </cell>
        </row>
        <row r="32">
          <cell r="B32">
            <v>25.333333333333339</v>
          </cell>
          <cell r="C32">
            <v>34.1</v>
          </cell>
          <cell r="D32">
            <v>17.600000000000001</v>
          </cell>
          <cell r="E32">
            <v>67.291666666666671</v>
          </cell>
          <cell r="F32">
            <v>93</v>
          </cell>
          <cell r="G32">
            <v>35</v>
          </cell>
          <cell r="H32">
            <v>16.920000000000002</v>
          </cell>
          <cell r="I32" t="str">
            <v>N</v>
          </cell>
          <cell r="J32">
            <v>30.240000000000002</v>
          </cell>
          <cell r="K32">
            <v>0</v>
          </cell>
        </row>
        <row r="33">
          <cell r="B33">
            <v>25.574999999999992</v>
          </cell>
          <cell r="C33">
            <v>31.9</v>
          </cell>
          <cell r="D33">
            <v>20.399999999999999</v>
          </cell>
          <cell r="E33">
            <v>72.5</v>
          </cell>
          <cell r="F33">
            <v>95</v>
          </cell>
          <cell r="G33">
            <v>49</v>
          </cell>
          <cell r="H33">
            <v>13.68</v>
          </cell>
          <cell r="I33" t="str">
            <v>L</v>
          </cell>
          <cell r="J33">
            <v>24.12</v>
          </cell>
          <cell r="K33">
            <v>0</v>
          </cell>
        </row>
        <row r="34">
          <cell r="B34">
            <v>26.208333333333329</v>
          </cell>
          <cell r="C34">
            <v>33.4</v>
          </cell>
          <cell r="D34">
            <v>20.5</v>
          </cell>
          <cell r="E34">
            <v>68.291666666666671</v>
          </cell>
          <cell r="F34">
            <v>97</v>
          </cell>
          <cell r="G34">
            <v>35</v>
          </cell>
          <cell r="H34">
            <v>18</v>
          </cell>
          <cell r="I34" t="str">
            <v>N</v>
          </cell>
          <cell r="J34">
            <v>33.840000000000003</v>
          </cell>
          <cell r="K34">
            <v>0</v>
          </cell>
        </row>
        <row r="35">
          <cell r="B35">
            <v>25.783333333333331</v>
          </cell>
          <cell r="C35">
            <v>33.6</v>
          </cell>
          <cell r="D35">
            <v>20.9</v>
          </cell>
          <cell r="E35">
            <v>62.375</v>
          </cell>
          <cell r="F35">
            <v>84</v>
          </cell>
          <cell r="G35">
            <v>36</v>
          </cell>
          <cell r="H35">
            <v>28.8</v>
          </cell>
          <cell r="I35" t="str">
            <v>NO</v>
          </cell>
          <cell r="J35">
            <v>43.56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20.908333333333335</v>
          </cell>
          <cell r="C5">
            <v>24.8</v>
          </cell>
          <cell r="D5">
            <v>19.7</v>
          </cell>
          <cell r="E5">
            <v>93.75</v>
          </cell>
          <cell r="F5">
            <v>97</v>
          </cell>
          <cell r="G5">
            <v>77</v>
          </cell>
          <cell r="H5">
            <v>9.3600000000000012</v>
          </cell>
          <cell r="I5" t="str">
            <v>N</v>
          </cell>
          <cell r="J5">
            <v>20.16</v>
          </cell>
          <cell r="K5">
            <v>11.799999999999999</v>
          </cell>
        </row>
        <row r="6">
          <cell r="B6">
            <v>22.287500000000005</v>
          </cell>
          <cell r="C6">
            <v>27.9</v>
          </cell>
          <cell r="D6">
            <v>19.5</v>
          </cell>
          <cell r="E6">
            <v>89.083333333333329</v>
          </cell>
          <cell r="F6">
            <v>97</v>
          </cell>
          <cell r="G6">
            <v>64</v>
          </cell>
          <cell r="H6">
            <v>12.24</v>
          </cell>
          <cell r="I6" t="str">
            <v>N</v>
          </cell>
          <cell r="J6">
            <v>24.12</v>
          </cell>
          <cell r="K6">
            <v>0.60000000000000009</v>
          </cell>
        </row>
        <row r="7">
          <cell r="B7">
            <v>22.762499999999999</v>
          </cell>
          <cell r="C7">
            <v>26.7</v>
          </cell>
          <cell r="D7">
            <v>20.399999999999999</v>
          </cell>
          <cell r="E7">
            <v>89.083333333333329</v>
          </cell>
          <cell r="F7">
            <v>95</v>
          </cell>
          <cell r="G7">
            <v>74</v>
          </cell>
          <cell r="H7">
            <v>15.840000000000002</v>
          </cell>
          <cell r="I7" t="str">
            <v>NE</v>
          </cell>
          <cell r="J7">
            <v>28.44</v>
          </cell>
          <cell r="K7">
            <v>1.8</v>
          </cell>
        </row>
        <row r="8">
          <cell r="B8">
            <v>22.879166666666674</v>
          </cell>
          <cell r="C8">
            <v>29.1</v>
          </cell>
          <cell r="D8">
            <v>19.7</v>
          </cell>
          <cell r="E8">
            <v>85.166666666666671</v>
          </cell>
          <cell r="F8">
            <v>95</v>
          </cell>
          <cell r="G8">
            <v>65</v>
          </cell>
          <cell r="H8">
            <v>14.76</v>
          </cell>
          <cell r="I8" t="str">
            <v>NE</v>
          </cell>
          <cell r="J8">
            <v>35.28</v>
          </cell>
          <cell r="K8">
            <v>8.6</v>
          </cell>
        </row>
        <row r="9">
          <cell r="B9">
            <v>25.087500000000006</v>
          </cell>
          <cell r="C9">
            <v>31.6</v>
          </cell>
          <cell r="D9">
            <v>20.6</v>
          </cell>
          <cell r="E9">
            <v>78.5</v>
          </cell>
          <cell r="F9">
            <v>93</v>
          </cell>
          <cell r="G9">
            <v>53</v>
          </cell>
          <cell r="H9">
            <v>16.920000000000002</v>
          </cell>
          <cell r="I9" t="str">
            <v>NE</v>
          </cell>
          <cell r="J9">
            <v>33.480000000000004</v>
          </cell>
          <cell r="K9">
            <v>0</v>
          </cell>
        </row>
        <row r="10">
          <cell r="B10">
            <v>23.854166666666661</v>
          </cell>
          <cell r="C10">
            <v>27.6</v>
          </cell>
          <cell r="D10">
            <v>21.5</v>
          </cell>
          <cell r="E10">
            <v>83.833333333333329</v>
          </cell>
          <cell r="F10">
            <v>96</v>
          </cell>
          <cell r="G10">
            <v>60</v>
          </cell>
          <cell r="H10">
            <v>17.64</v>
          </cell>
          <cell r="I10" t="str">
            <v>NE</v>
          </cell>
          <cell r="J10">
            <v>38.159999999999997</v>
          </cell>
          <cell r="K10">
            <v>0</v>
          </cell>
        </row>
        <row r="11">
          <cell r="B11">
            <v>24.108333333333331</v>
          </cell>
          <cell r="C11">
            <v>31</v>
          </cell>
          <cell r="D11">
            <v>19.8</v>
          </cell>
          <cell r="E11">
            <v>81.541666666666671</v>
          </cell>
          <cell r="F11">
            <v>96</v>
          </cell>
          <cell r="G11">
            <v>50</v>
          </cell>
          <cell r="H11">
            <v>0</v>
          </cell>
          <cell r="I11" t="str">
            <v>SE</v>
          </cell>
          <cell r="J11">
            <v>0</v>
          </cell>
          <cell r="K11">
            <v>0.60000000000000009</v>
          </cell>
        </row>
        <row r="12">
          <cell r="B12">
            <v>24.4375</v>
          </cell>
          <cell r="C12">
            <v>30.1</v>
          </cell>
          <cell r="D12">
            <v>20.8</v>
          </cell>
          <cell r="E12">
            <v>81.375</v>
          </cell>
          <cell r="F12">
            <v>96</v>
          </cell>
          <cell r="G12">
            <v>60</v>
          </cell>
          <cell r="H12">
            <v>16.559999999999999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23.433333333333337</v>
          </cell>
          <cell r="C13">
            <v>28.5</v>
          </cell>
          <cell r="D13">
            <v>19.899999999999999</v>
          </cell>
          <cell r="E13">
            <v>81.416666666666671</v>
          </cell>
          <cell r="F13">
            <v>96</v>
          </cell>
          <cell r="G13">
            <v>62</v>
          </cell>
          <cell r="H13">
            <v>19.8</v>
          </cell>
          <cell r="I13" t="str">
            <v>NE</v>
          </cell>
          <cell r="J13">
            <v>44.28</v>
          </cell>
          <cell r="K13">
            <v>13.2</v>
          </cell>
        </row>
        <row r="14">
          <cell r="B14">
            <v>23.695833333333329</v>
          </cell>
          <cell r="C14">
            <v>30.4</v>
          </cell>
          <cell r="D14">
            <v>19.3</v>
          </cell>
          <cell r="E14">
            <v>78.708333333333329</v>
          </cell>
          <cell r="F14">
            <v>94</v>
          </cell>
          <cell r="G14">
            <v>59</v>
          </cell>
          <cell r="H14">
            <v>12.6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21.124999999999996</v>
          </cell>
          <cell r="C15">
            <v>24.9</v>
          </cell>
          <cell r="D15">
            <v>19.7</v>
          </cell>
          <cell r="E15">
            <v>93.708333333333329</v>
          </cell>
          <cell r="F15">
            <v>97</v>
          </cell>
          <cell r="G15">
            <v>75</v>
          </cell>
          <cell r="H15">
            <v>17.28</v>
          </cell>
          <cell r="I15" t="str">
            <v>N</v>
          </cell>
          <cell r="J15">
            <v>37.440000000000005</v>
          </cell>
          <cell r="K15">
            <v>182.8</v>
          </cell>
        </row>
        <row r="16">
          <cell r="B16">
            <v>18.191666666666666</v>
          </cell>
          <cell r="C16">
            <v>20.2</v>
          </cell>
          <cell r="D16">
            <v>15.9</v>
          </cell>
          <cell r="E16">
            <v>95.708333333333329</v>
          </cell>
          <cell r="F16">
            <v>97</v>
          </cell>
          <cell r="G16">
            <v>87</v>
          </cell>
          <cell r="H16">
            <v>10.8</v>
          </cell>
          <cell r="I16" t="str">
            <v>SO</v>
          </cell>
          <cell r="J16">
            <v>21.96</v>
          </cell>
          <cell r="K16">
            <v>3.0000000000000009</v>
          </cell>
        </row>
        <row r="17">
          <cell r="B17">
            <v>15.016666666666666</v>
          </cell>
          <cell r="C17">
            <v>19.5</v>
          </cell>
          <cell r="D17">
            <v>13.3</v>
          </cell>
          <cell r="E17">
            <v>89.5</v>
          </cell>
          <cell r="F17">
            <v>97</v>
          </cell>
          <cell r="G17">
            <v>68</v>
          </cell>
          <cell r="H17">
            <v>7.9200000000000008</v>
          </cell>
          <cell r="I17" t="str">
            <v>SO</v>
          </cell>
          <cell r="J17">
            <v>21.96</v>
          </cell>
          <cell r="K17">
            <v>0</v>
          </cell>
        </row>
        <row r="18">
          <cell r="B18">
            <v>13.008333333333335</v>
          </cell>
          <cell r="C18">
            <v>16.7</v>
          </cell>
          <cell r="D18">
            <v>10</v>
          </cell>
          <cell r="E18">
            <v>90.5</v>
          </cell>
          <cell r="F18">
            <v>97</v>
          </cell>
          <cell r="G18">
            <v>75</v>
          </cell>
          <cell r="H18">
            <v>14.04</v>
          </cell>
          <cell r="I18" t="str">
            <v>S</v>
          </cell>
          <cell r="J18">
            <v>31.319999999999997</v>
          </cell>
          <cell r="K18">
            <v>0.2</v>
          </cell>
        </row>
        <row r="19">
          <cell r="B19">
            <v>16.291666666666664</v>
          </cell>
          <cell r="C19">
            <v>23.6</v>
          </cell>
          <cell r="D19">
            <v>11.9</v>
          </cell>
          <cell r="E19">
            <v>83.625</v>
          </cell>
          <cell r="F19">
            <v>97</v>
          </cell>
          <cell r="G19">
            <v>55</v>
          </cell>
          <cell r="H19">
            <v>15.48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18.570833333333333</v>
          </cell>
          <cell r="C20">
            <v>24.8</v>
          </cell>
          <cell r="D20">
            <v>14.9</v>
          </cell>
          <cell r="E20">
            <v>79.333333333333329</v>
          </cell>
          <cell r="F20">
            <v>93</v>
          </cell>
          <cell r="G20">
            <v>56</v>
          </cell>
          <cell r="H20">
            <v>6.48</v>
          </cell>
          <cell r="I20" t="str">
            <v>SE</v>
          </cell>
          <cell r="J20">
            <v>30.240000000000002</v>
          </cell>
          <cell r="K20">
            <v>0</v>
          </cell>
        </row>
        <row r="21">
          <cell r="B21">
            <v>19.55833333333333</v>
          </cell>
          <cell r="C21">
            <v>25.7</v>
          </cell>
          <cell r="D21">
            <v>15.2</v>
          </cell>
          <cell r="E21">
            <v>79.458333333333329</v>
          </cell>
          <cell r="F21">
            <v>94</v>
          </cell>
          <cell r="G21">
            <v>58</v>
          </cell>
          <cell r="H21">
            <v>19.079999999999998</v>
          </cell>
          <cell r="I21" t="str">
            <v>L</v>
          </cell>
          <cell r="J21">
            <v>40.32</v>
          </cell>
          <cell r="K21">
            <v>0</v>
          </cell>
        </row>
        <row r="22">
          <cell r="B22">
            <v>20.329166666666666</v>
          </cell>
          <cell r="C22">
            <v>26.7</v>
          </cell>
          <cell r="D22">
            <v>15.3</v>
          </cell>
          <cell r="E22">
            <v>77.625</v>
          </cell>
          <cell r="F22">
            <v>92</v>
          </cell>
          <cell r="G22">
            <v>57</v>
          </cell>
          <cell r="H22">
            <v>15.840000000000002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20.133333333333329</v>
          </cell>
          <cell r="C23">
            <v>26.3</v>
          </cell>
          <cell r="D23">
            <v>15.9</v>
          </cell>
          <cell r="E23">
            <v>81</v>
          </cell>
          <cell r="F23">
            <v>93</v>
          </cell>
          <cell r="G23">
            <v>57</v>
          </cell>
          <cell r="H23">
            <v>13.68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21.637500000000003</v>
          </cell>
          <cell r="C24">
            <v>27.7</v>
          </cell>
          <cell r="D24">
            <v>17.2</v>
          </cell>
          <cell r="E24">
            <v>75.416666666666671</v>
          </cell>
          <cell r="F24">
            <v>91</v>
          </cell>
          <cell r="G24">
            <v>52</v>
          </cell>
          <cell r="H24">
            <v>12.96</v>
          </cell>
          <cell r="I24" t="str">
            <v>NE</v>
          </cell>
          <cell r="J24">
            <v>29.52</v>
          </cell>
          <cell r="K24">
            <v>0</v>
          </cell>
        </row>
        <row r="25">
          <cell r="B25">
            <v>21.795833333333334</v>
          </cell>
          <cell r="C25">
            <v>29.4</v>
          </cell>
          <cell r="D25">
            <v>16.5</v>
          </cell>
          <cell r="E25">
            <v>72.583333333333329</v>
          </cell>
          <cell r="F25">
            <v>93</v>
          </cell>
          <cell r="G25">
            <v>42</v>
          </cell>
          <cell r="H25">
            <v>12.6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20.366666666666664</v>
          </cell>
          <cell r="C26">
            <v>23.7</v>
          </cell>
          <cell r="D26">
            <v>18.100000000000001</v>
          </cell>
          <cell r="E26">
            <v>88.958333333333329</v>
          </cell>
          <cell r="F26">
            <v>97</v>
          </cell>
          <cell r="G26">
            <v>75</v>
          </cell>
          <cell r="H26">
            <v>3.6</v>
          </cell>
          <cell r="I26" t="str">
            <v>O</v>
          </cell>
          <cell r="J26">
            <v>27.36</v>
          </cell>
          <cell r="K26">
            <v>1.2</v>
          </cell>
        </row>
        <row r="27">
          <cell r="B27">
            <v>16.954166666666662</v>
          </cell>
          <cell r="C27">
            <v>18.5</v>
          </cell>
          <cell r="D27">
            <v>15.7</v>
          </cell>
          <cell r="E27">
            <v>96.541666666666671</v>
          </cell>
          <cell r="F27">
            <v>97</v>
          </cell>
          <cell r="G27">
            <v>95</v>
          </cell>
          <cell r="H27">
            <v>3.24</v>
          </cell>
          <cell r="I27" t="str">
            <v>S</v>
          </cell>
          <cell r="J27">
            <v>25.2</v>
          </cell>
          <cell r="K27">
            <v>44.999999999999993</v>
          </cell>
        </row>
        <row r="28">
          <cell r="B28">
            <v>13.595833333333333</v>
          </cell>
          <cell r="C28">
            <v>15.7</v>
          </cell>
          <cell r="D28">
            <v>11.4</v>
          </cell>
          <cell r="E28">
            <v>90.708333333333329</v>
          </cell>
          <cell r="F28">
            <v>97</v>
          </cell>
          <cell r="G28">
            <v>74</v>
          </cell>
          <cell r="H28">
            <v>18.720000000000002</v>
          </cell>
          <cell r="I28" t="str">
            <v>O</v>
          </cell>
          <cell r="J28">
            <v>37.800000000000004</v>
          </cell>
          <cell r="K28">
            <v>3.2</v>
          </cell>
        </row>
        <row r="29">
          <cell r="B29">
            <v>15.708333333333334</v>
          </cell>
          <cell r="C29">
            <v>21.4</v>
          </cell>
          <cell r="D29">
            <v>13.2</v>
          </cell>
          <cell r="E29">
            <v>83.833333333333329</v>
          </cell>
          <cell r="F29">
            <v>96</v>
          </cell>
          <cell r="G29">
            <v>58</v>
          </cell>
          <cell r="H29">
            <v>9</v>
          </cell>
          <cell r="I29" t="str">
            <v>L</v>
          </cell>
          <cell r="J29">
            <v>20.88</v>
          </cell>
          <cell r="K29">
            <v>0.2</v>
          </cell>
        </row>
        <row r="30">
          <cell r="B30">
            <v>16.933333333333334</v>
          </cell>
          <cell r="C30">
            <v>24.6</v>
          </cell>
          <cell r="D30">
            <v>11.7</v>
          </cell>
          <cell r="E30">
            <v>76.208333333333329</v>
          </cell>
          <cell r="F30">
            <v>94</v>
          </cell>
          <cell r="G30">
            <v>49</v>
          </cell>
          <cell r="H30">
            <v>23.400000000000002</v>
          </cell>
          <cell r="I30" t="str">
            <v>NE</v>
          </cell>
          <cell r="J30">
            <v>43.2</v>
          </cell>
          <cell r="K30">
            <v>0</v>
          </cell>
        </row>
        <row r="31">
          <cell r="B31">
            <v>20.870833333333334</v>
          </cell>
          <cell r="C31">
            <v>28.9</v>
          </cell>
          <cell r="D31">
            <v>15.7</v>
          </cell>
          <cell r="E31">
            <v>71.333333333333329</v>
          </cell>
          <cell r="F31">
            <v>83</v>
          </cell>
          <cell r="G31">
            <v>55</v>
          </cell>
          <cell r="H31">
            <v>15.120000000000001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21.441666666666666</v>
          </cell>
          <cell r="C32">
            <v>24.4</v>
          </cell>
          <cell r="D32">
            <v>19</v>
          </cell>
          <cell r="E32">
            <v>92.125</v>
          </cell>
          <cell r="F32">
            <v>97</v>
          </cell>
          <cell r="G32">
            <v>78</v>
          </cell>
          <cell r="H32">
            <v>1.8</v>
          </cell>
          <cell r="I32" t="str">
            <v>N</v>
          </cell>
          <cell r="J32">
            <v>29.880000000000003</v>
          </cell>
          <cell r="K32">
            <v>62.199999999999996</v>
          </cell>
        </row>
        <row r="33">
          <cell r="B33">
            <v>21.224999999999998</v>
          </cell>
          <cell r="C33">
            <v>26.2</v>
          </cell>
          <cell r="D33">
            <v>19.399999999999999</v>
          </cell>
          <cell r="E33">
            <v>93.416666666666671</v>
          </cell>
          <cell r="F33">
            <v>97</v>
          </cell>
          <cell r="G33">
            <v>75</v>
          </cell>
          <cell r="H33">
            <v>7.5600000000000005</v>
          </cell>
          <cell r="I33" t="str">
            <v>SE</v>
          </cell>
          <cell r="J33">
            <v>32.04</v>
          </cell>
          <cell r="K33">
            <v>1.2</v>
          </cell>
        </row>
        <row r="34">
          <cell r="B34">
            <v>23.512500000000003</v>
          </cell>
          <cell r="C34">
            <v>29.7</v>
          </cell>
          <cell r="D34">
            <v>19.7</v>
          </cell>
          <cell r="E34">
            <v>84.958333333333329</v>
          </cell>
          <cell r="F34">
            <v>96</v>
          </cell>
          <cell r="G34">
            <v>59</v>
          </cell>
          <cell r="H34">
            <v>15.120000000000001</v>
          </cell>
          <cell r="I34" t="str">
            <v>NE</v>
          </cell>
          <cell r="J34">
            <v>41.04</v>
          </cell>
          <cell r="K34">
            <v>0.8</v>
          </cell>
        </row>
        <row r="35">
          <cell r="B35">
            <v>22.208333333333332</v>
          </cell>
          <cell r="C35">
            <v>26.6</v>
          </cell>
          <cell r="D35">
            <v>19.8</v>
          </cell>
          <cell r="E35">
            <v>91.375</v>
          </cell>
          <cell r="F35">
            <v>97</v>
          </cell>
          <cell r="G35">
            <v>75</v>
          </cell>
          <cell r="H35">
            <v>9.3600000000000012</v>
          </cell>
          <cell r="I35" t="str">
            <v>O</v>
          </cell>
          <cell r="J35">
            <v>38.880000000000003</v>
          </cell>
          <cell r="K35">
            <v>37.200000000000003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20.900000000000002</v>
          </cell>
          <cell r="C5">
            <v>24.3</v>
          </cell>
          <cell r="D5">
            <v>19.600000000000001</v>
          </cell>
          <cell r="E5">
            <v>91.458333333333329</v>
          </cell>
          <cell r="F5">
            <v>96</v>
          </cell>
          <cell r="G5">
            <v>75</v>
          </cell>
          <cell r="H5">
            <v>16.2</v>
          </cell>
          <cell r="I5" t="str">
            <v>SE</v>
          </cell>
          <cell r="J5">
            <v>33.480000000000004</v>
          </cell>
          <cell r="K5">
            <v>0</v>
          </cell>
        </row>
        <row r="6">
          <cell r="B6">
            <v>22.258333333333336</v>
          </cell>
          <cell r="C6">
            <v>26.9</v>
          </cell>
          <cell r="D6">
            <v>19.399999999999999</v>
          </cell>
          <cell r="E6">
            <v>87.041666666666671</v>
          </cell>
          <cell r="F6">
            <v>97</v>
          </cell>
          <cell r="G6">
            <v>69</v>
          </cell>
          <cell r="H6">
            <v>9.7200000000000006</v>
          </cell>
          <cell r="I6" t="str">
            <v>NO</v>
          </cell>
          <cell r="J6">
            <v>22.32</v>
          </cell>
          <cell r="K6">
            <v>0</v>
          </cell>
        </row>
        <row r="7">
          <cell r="B7">
            <v>22.458333333333339</v>
          </cell>
          <cell r="C7">
            <v>27.2</v>
          </cell>
          <cell r="D7">
            <v>19.399999999999999</v>
          </cell>
          <cell r="E7">
            <v>87.375</v>
          </cell>
          <cell r="F7">
            <v>96</v>
          </cell>
          <cell r="G7">
            <v>66</v>
          </cell>
          <cell r="H7">
            <v>14.4</v>
          </cell>
          <cell r="I7" t="str">
            <v>NE</v>
          </cell>
          <cell r="J7">
            <v>27.720000000000002</v>
          </cell>
          <cell r="K7">
            <v>0.2</v>
          </cell>
        </row>
        <row r="8">
          <cell r="B8">
            <v>23.479166666666668</v>
          </cell>
          <cell r="C8">
            <v>29.6</v>
          </cell>
          <cell r="D8">
            <v>19.600000000000001</v>
          </cell>
          <cell r="E8">
            <v>82</v>
          </cell>
          <cell r="F8">
            <v>94</v>
          </cell>
          <cell r="G8">
            <v>59</v>
          </cell>
          <cell r="H8">
            <v>15.120000000000001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24.970833333333328</v>
          </cell>
          <cell r="C9">
            <v>31.1</v>
          </cell>
          <cell r="D9">
            <v>20.399999999999999</v>
          </cell>
          <cell r="E9">
            <v>76.291666666666671</v>
          </cell>
          <cell r="F9">
            <v>92</v>
          </cell>
          <cell r="G9">
            <v>47</v>
          </cell>
          <cell r="H9">
            <v>11.16</v>
          </cell>
          <cell r="I9" t="str">
            <v>NE</v>
          </cell>
          <cell r="J9">
            <v>27.36</v>
          </cell>
          <cell r="K9">
            <v>0</v>
          </cell>
        </row>
        <row r="10">
          <cell r="B10">
            <v>24.704166666666666</v>
          </cell>
          <cell r="C10">
            <v>31.3</v>
          </cell>
          <cell r="D10">
            <v>21.2</v>
          </cell>
          <cell r="E10">
            <v>78.083333333333329</v>
          </cell>
          <cell r="F10">
            <v>90</v>
          </cell>
          <cell r="G10">
            <v>51</v>
          </cell>
          <cell r="H10">
            <v>14.04</v>
          </cell>
          <cell r="I10" t="str">
            <v>SE</v>
          </cell>
          <cell r="J10">
            <v>50.76</v>
          </cell>
          <cell r="K10">
            <v>0</v>
          </cell>
        </row>
        <row r="11">
          <cell r="B11">
            <v>24.391666666666666</v>
          </cell>
          <cell r="C11">
            <v>31.7</v>
          </cell>
          <cell r="D11">
            <v>18.899999999999999</v>
          </cell>
          <cell r="E11">
            <v>78.75</v>
          </cell>
          <cell r="F11">
            <v>95</v>
          </cell>
          <cell r="G11">
            <v>50</v>
          </cell>
          <cell r="H11">
            <v>7.5600000000000005</v>
          </cell>
          <cell r="I11" t="str">
            <v>SE</v>
          </cell>
          <cell r="J11">
            <v>14.76</v>
          </cell>
          <cell r="K11">
            <v>0</v>
          </cell>
        </row>
        <row r="12">
          <cell r="B12">
            <v>25.229166666666668</v>
          </cell>
          <cell r="C12">
            <v>31.5</v>
          </cell>
          <cell r="D12">
            <v>20.5</v>
          </cell>
          <cell r="E12">
            <v>75.416666666666671</v>
          </cell>
          <cell r="F12">
            <v>93</v>
          </cell>
          <cell r="G12">
            <v>51</v>
          </cell>
          <cell r="H12">
            <v>16.920000000000002</v>
          </cell>
          <cell r="I12" t="str">
            <v>SE</v>
          </cell>
          <cell r="J12">
            <v>30.240000000000002</v>
          </cell>
          <cell r="K12">
            <v>0</v>
          </cell>
        </row>
        <row r="13">
          <cell r="B13">
            <v>25.974999999999998</v>
          </cell>
          <cell r="C13">
            <v>31.4</v>
          </cell>
          <cell r="D13">
            <v>21.8</v>
          </cell>
          <cell r="E13">
            <v>72.333333333333329</v>
          </cell>
          <cell r="F13">
            <v>86</v>
          </cell>
          <cell r="G13">
            <v>51</v>
          </cell>
          <cell r="H13">
            <v>16.920000000000002</v>
          </cell>
          <cell r="I13" t="str">
            <v>NE</v>
          </cell>
          <cell r="J13">
            <v>31.319999999999997</v>
          </cell>
          <cell r="K13">
            <v>0</v>
          </cell>
        </row>
        <row r="14">
          <cell r="B14">
            <v>25.862500000000001</v>
          </cell>
          <cell r="C14">
            <v>31.5</v>
          </cell>
          <cell r="D14">
            <v>21.7</v>
          </cell>
          <cell r="E14">
            <v>73.833333333333329</v>
          </cell>
          <cell r="F14">
            <v>90</v>
          </cell>
          <cell r="G14">
            <v>49</v>
          </cell>
          <cell r="H14">
            <v>15.48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25.170833333333334</v>
          </cell>
          <cell r="C15">
            <v>30.5</v>
          </cell>
          <cell r="D15">
            <v>22</v>
          </cell>
          <cell r="E15">
            <v>75.5</v>
          </cell>
          <cell r="F15">
            <v>88</v>
          </cell>
          <cell r="G15">
            <v>57</v>
          </cell>
          <cell r="H15">
            <v>15.48</v>
          </cell>
          <cell r="I15" t="str">
            <v>NO</v>
          </cell>
          <cell r="J15">
            <v>44.64</v>
          </cell>
          <cell r="K15">
            <v>0</v>
          </cell>
        </row>
        <row r="16">
          <cell r="B16">
            <v>21.966666666666669</v>
          </cell>
          <cell r="C16">
            <v>27</v>
          </cell>
          <cell r="D16">
            <v>18.3</v>
          </cell>
          <cell r="E16">
            <v>84.375</v>
          </cell>
          <cell r="F16">
            <v>93</v>
          </cell>
          <cell r="G16">
            <v>68</v>
          </cell>
          <cell r="H16">
            <v>9</v>
          </cell>
          <cell r="I16" t="str">
            <v>NO</v>
          </cell>
          <cell r="J16">
            <v>19.8</v>
          </cell>
          <cell r="K16">
            <v>0</v>
          </cell>
        </row>
        <row r="17">
          <cell r="B17">
            <v>19.670833333333334</v>
          </cell>
          <cell r="C17">
            <v>21.6</v>
          </cell>
          <cell r="D17">
            <v>17.399999999999999</v>
          </cell>
          <cell r="E17">
            <v>86.791666666666671</v>
          </cell>
          <cell r="F17">
            <v>95</v>
          </cell>
          <cell r="G17">
            <v>78</v>
          </cell>
          <cell r="H17">
            <v>10.08</v>
          </cell>
          <cell r="I17" t="str">
            <v>S</v>
          </cell>
          <cell r="J17">
            <v>24.840000000000003</v>
          </cell>
          <cell r="K17">
            <v>0</v>
          </cell>
        </row>
        <row r="18">
          <cell r="B18">
            <v>16.150000000000002</v>
          </cell>
          <cell r="C18">
            <v>19.600000000000001</v>
          </cell>
          <cell r="D18">
            <v>12.4</v>
          </cell>
          <cell r="E18">
            <v>77.833333333333329</v>
          </cell>
          <cell r="F18">
            <v>90</v>
          </cell>
          <cell r="G18">
            <v>51</v>
          </cell>
          <cell r="H18">
            <v>20.16</v>
          </cell>
          <cell r="I18" t="str">
            <v>SE</v>
          </cell>
          <cell r="J18">
            <v>37.800000000000004</v>
          </cell>
          <cell r="K18">
            <v>0</v>
          </cell>
        </row>
        <row r="19">
          <cell r="B19">
            <v>14.704166666666664</v>
          </cell>
          <cell r="C19">
            <v>18.899999999999999</v>
          </cell>
          <cell r="D19">
            <v>10.5</v>
          </cell>
          <cell r="E19">
            <v>82.833333333333329</v>
          </cell>
          <cell r="F19">
            <v>94</v>
          </cell>
          <cell r="G19">
            <v>67</v>
          </cell>
          <cell r="H19">
            <v>18.36</v>
          </cell>
          <cell r="I19" t="str">
            <v>SE</v>
          </cell>
          <cell r="J19">
            <v>36</v>
          </cell>
          <cell r="K19">
            <v>0</v>
          </cell>
        </row>
        <row r="20">
          <cell r="B20">
            <v>17.108333333333338</v>
          </cell>
          <cell r="C20">
            <v>25.1</v>
          </cell>
          <cell r="D20">
            <v>11.6</v>
          </cell>
          <cell r="E20">
            <v>82</v>
          </cell>
          <cell r="F20">
            <v>96</v>
          </cell>
          <cell r="G20">
            <v>54</v>
          </cell>
          <cell r="H20">
            <v>9.7200000000000006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20.499999999999996</v>
          </cell>
          <cell r="C21">
            <v>27.8</v>
          </cell>
          <cell r="D21">
            <v>15.4</v>
          </cell>
          <cell r="E21">
            <v>77.208333333333329</v>
          </cell>
          <cell r="F21">
            <v>94</v>
          </cell>
          <cell r="G21">
            <v>47</v>
          </cell>
          <cell r="H21">
            <v>8.64</v>
          </cell>
          <cell r="I21" t="str">
            <v>SE</v>
          </cell>
          <cell r="J21">
            <v>23.040000000000003</v>
          </cell>
          <cell r="K21">
            <v>0</v>
          </cell>
        </row>
        <row r="22">
          <cell r="B22">
            <v>21.974999999999998</v>
          </cell>
          <cell r="C22">
            <v>28.7</v>
          </cell>
          <cell r="D22">
            <v>17</v>
          </cell>
          <cell r="E22">
            <v>72.583333333333329</v>
          </cell>
          <cell r="F22">
            <v>90</v>
          </cell>
          <cell r="G22">
            <v>46</v>
          </cell>
          <cell r="H22">
            <v>12.96</v>
          </cell>
          <cell r="I22" t="str">
            <v>SE</v>
          </cell>
          <cell r="J22">
            <v>25.2</v>
          </cell>
          <cell r="K22">
            <v>0</v>
          </cell>
        </row>
        <row r="23">
          <cell r="B23">
            <v>21.995833333333337</v>
          </cell>
          <cell r="C23">
            <v>29.2</v>
          </cell>
          <cell r="D23">
            <v>16.2</v>
          </cell>
          <cell r="E23">
            <v>73.791666666666671</v>
          </cell>
          <cell r="F23">
            <v>92</v>
          </cell>
          <cell r="G23">
            <v>42</v>
          </cell>
          <cell r="H23">
            <v>10.08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22.637500000000003</v>
          </cell>
          <cell r="C24">
            <v>30</v>
          </cell>
          <cell r="D24">
            <v>17</v>
          </cell>
          <cell r="E24">
            <v>67.291666666666671</v>
          </cell>
          <cell r="F24">
            <v>89</v>
          </cell>
          <cell r="G24">
            <v>37</v>
          </cell>
          <cell r="H24">
            <v>12.24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22.416666666666671</v>
          </cell>
          <cell r="C25">
            <v>30</v>
          </cell>
          <cell r="D25">
            <v>17.899999999999999</v>
          </cell>
          <cell r="E25">
            <v>60.166666666666664</v>
          </cell>
          <cell r="F25">
            <v>74</v>
          </cell>
          <cell r="G25">
            <v>34</v>
          </cell>
          <cell r="H25">
            <v>10.08</v>
          </cell>
          <cell r="I25" t="str">
            <v>NE</v>
          </cell>
          <cell r="J25">
            <v>23.759999999999998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23.899999999999995</v>
          </cell>
          <cell r="C5">
            <v>31.2</v>
          </cell>
          <cell r="D5">
            <v>20.5</v>
          </cell>
          <cell r="E5">
            <v>80.708333333333329</v>
          </cell>
          <cell r="F5">
            <v>92</v>
          </cell>
          <cell r="G5">
            <v>47</v>
          </cell>
          <cell r="H5">
            <v>23.040000000000003</v>
          </cell>
          <cell r="I5" t="str">
            <v>L</v>
          </cell>
          <cell r="J5">
            <v>42.480000000000004</v>
          </cell>
          <cell r="K5">
            <v>0</v>
          </cell>
        </row>
        <row r="6">
          <cell r="B6">
            <v>23.729166666666661</v>
          </cell>
          <cell r="C6">
            <v>30</v>
          </cell>
          <cell r="D6">
            <v>20.3</v>
          </cell>
          <cell r="E6">
            <v>82.5</v>
          </cell>
          <cell r="F6">
            <v>94</v>
          </cell>
          <cell r="G6">
            <v>55</v>
          </cell>
          <cell r="H6">
            <v>14.04</v>
          </cell>
          <cell r="I6" t="str">
            <v>NE</v>
          </cell>
          <cell r="J6">
            <v>23.400000000000002</v>
          </cell>
          <cell r="K6">
            <v>0</v>
          </cell>
        </row>
        <row r="7">
          <cell r="B7">
            <v>25.3</v>
          </cell>
          <cell r="C7">
            <v>31</v>
          </cell>
          <cell r="D7">
            <v>22.7</v>
          </cell>
          <cell r="E7">
            <v>80.416666666666671</v>
          </cell>
          <cell r="F7">
            <v>95</v>
          </cell>
          <cell r="G7">
            <v>48</v>
          </cell>
          <cell r="H7">
            <v>20.16</v>
          </cell>
          <cell r="I7" t="str">
            <v>NE</v>
          </cell>
          <cell r="J7">
            <v>34.92</v>
          </cell>
          <cell r="K7">
            <v>0</v>
          </cell>
        </row>
        <row r="8">
          <cell r="B8">
            <v>23.858333333333334</v>
          </cell>
          <cell r="C8">
            <v>28.1</v>
          </cell>
          <cell r="D8">
            <v>20.3</v>
          </cell>
          <cell r="E8">
            <v>82.833333333333329</v>
          </cell>
          <cell r="F8">
            <v>97</v>
          </cell>
          <cell r="G8">
            <v>58</v>
          </cell>
          <cell r="H8">
            <v>24.12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25.420833333333334</v>
          </cell>
          <cell r="C9">
            <v>32.799999999999997</v>
          </cell>
          <cell r="D9">
            <v>21.4</v>
          </cell>
          <cell r="E9">
            <v>77.875</v>
          </cell>
          <cell r="F9">
            <v>92</v>
          </cell>
          <cell r="G9">
            <v>41</v>
          </cell>
          <cell r="H9">
            <v>13.68</v>
          </cell>
          <cell r="I9" t="str">
            <v>L</v>
          </cell>
          <cell r="J9">
            <v>35.64</v>
          </cell>
          <cell r="K9">
            <v>0</v>
          </cell>
        </row>
        <row r="10">
          <cell r="B10">
            <v>25.354166666666671</v>
          </cell>
          <cell r="C10">
            <v>31.6</v>
          </cell>
          <cell r="D10">
            <v>21</v>
          </cell>
          <cell r="E10">
            <v>77.916666666666671</v>
          </cell>
          <cell r="F10">
            <v>92</v>
          </cell>
          <cell r="G10">
            <v>50</v>
          </cell>
          <cell r="H10">
            <v>11.879999999999999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24.2</v>
          </cell>
          <cell r="C11">
            <v>31.5</v>
          </cell>
          <cell r="D11">
            <v>20.399999999999999</v>
          </cell>
          <cell r="E11">
            <v>81.25</v>
          </cell>
          <cell r="F11">
            <v>95</v>
          </cell>
          <cell r="G11">
            <v>52</v>
          </cell>
          <cell r="H11">
            <v>23.400000000000002</v>
          </cell>
          <cell r="I11" t="str">
            <v>L</v>
          </cell>
          <cell r="J11">
            <v>36</v>
          </cell>
          <cell r="K11">
            <v>0</v>
          </cell>
        </row>
        <row r="12">
          <cell r="B12">
            <v>25.150000000000002</v>
          </cell>
          <cell r="C12">
            <v>31.8</v>
          </cell>
          <cell r="D12">
            <v>20.8</v>
          </cell>
          <cell r="E12">
            <v>72.666666666666671</v>
          </cell>
          <cell r="F12">
            <v>89</v>
          </cell>
          <cell r="G12">
            <v>45</v>
          </cell>
          <cell r="H12">
            <v>18.720000000000002</v>
          </cell>
          <cell r="I12" t="str">
            <v>L</v>
          </cell>
          <cell r="J12">
            <v>38.519999999999996</v>
          </cell>
          <cell r="K12">
            <v>0</v>
          </cell>
        </row>
        <row r="13">
          <cell r="B13">
            <v>26.129166666666666</v>
          </cell>
          <cell r="C13">
            <v>32.5</v>
          </cell>
          <cell r="D13">
            <v>20.7</v>
          </cell>
          <cell r="E13">
            <v>72.083333333333329</v>
          </cell>
          <cell r="F13">
            <v>92</v>
          </cell>
          <cell r="G13">
            <v>46</v>
          </cell>
          <cell r="H13">
            <v>19.8</v>
          </cell>
          <cell r="I13" t="str">
            <v>SE</v>
          </cell>
          <cell r="J13">
            <v>35.64</v>
          </cell>
          <cell r="K13">
            <v>0</v>
          </cell>
        </row>
        <row r="14">
          <cell r="B14">
            <v>25.900000000000006</v>
          </cell>
          <cell r="C14">
            <v>31.2</v>
          </cell>
          <cell r="D14">
            <v>21.8</v>
          </cell>
          <cell r="E14">
            <v>72.916666666666671</v>
          </cell>
          <cell r="F14">
            <v>88</v>
          </cell>
          <cell r="G14">
            <v>46</v>
          </cell>
          <cell r="H14">
            <v>19.440000000000001</v>
          </cell>
          <cell r="I14" t="str">
            <v>NE</v>
          </cell>
          <cell r="J14">
            <v>35.64</v>
          </cell>
          <cell r="K14">
            <v>0</v>
          </cell>
        </row>
        <row r="15">
          <cell r="B15">
            <v>25.491666666666671</v>
          </cell>
          <cell r="C15">
            <v>30.8</v>
          </cell>
          <cell r="D15">
            <v>21.4</v>
          </cell>
          <cell r="E15">
            <v>74.125</v>
          </cell>
          <cell r="F15">
            <v>89</v>
          </cell>
          <cell r="G15">
            <v>51</v>
          </cell>
          <cell r="H15">
            <v>19.8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>
            <v>22.116666666666671</v>
          </cell>
          <cell r="C16">
            <v>26.2</v>
          </cell>
          <cell r="D16">
            <v>19.399999999999999</v>
          </cell>
          <cell r="E16">
            <v>91.041666666666671</v>
          </cell>
          <cell r="F16">
            <v>98</v>
          </cell>
          <cell r="G16">
            <v>76</v>
          </cell>
          <cell r="H16">
            <v>18.720000000000002</v>
          </cell>
          <cell r="I16" t="str">
            <v>SO</v>
          </cell>
          <cell r="J16">
            <v>33.480000000000004</v>
          </cell>
          <cell r="K16">
            <v>0</v>
          </cell>
        </row>
        <row r="17">
          <cell r="B17">
            <v>20.045833333333331</v>
          </cell>
          <cell r="C17">
            <v>23.7</v>
          </cell>
          <cell r="D17">
            <v>18.7</v>
          </cell>
          <cell r="E17">
            <v>97.708333333333329</v>
          </cell>
          <cell r="F17">
            <v>99</v>
          </cell>
          <cell r="G17">
            <v>85</v>
          </cell>
          <cell r="H17">
            <v>15.120000000000001</v>
          </cell>
          <cell r="I17" t="str">
            <v>SO</v>
          </cell>
          <cell r="J17">
            <v>27.720000000000002</v>
          </cell>
          <cell r="K17">
            <v>0</v>
          </cell>
        </row>
        <row r="18">
          <cell r="B18">
            <v>21.225000000000001</v>
          </cell>
          <cell r="C18">
            <v>25.8</v>
          </cell>
          <cell r="D18">
            <v>18.5</v>
          </cell>
          <cell r="E18">
            <v>84.666666666666671</v>
          </cell>
          <cell r="F18">
            <v>99</v>
          </cell>
          <cell r="G18">
            <v>56</v>
          </cell>
          <cell r="H18">
            <v>19.440000000000001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17.645833333333332</v>
          </cell>
          <cell r="C19">
            <v>23.6</v>
          </cell>
          <cell r="D19">
            <v>14</v>
          </cell>
          <cell r="E19">
            <v>78.416666666666671</v>
          </cell>
          <cell r="F19">
            <v>93</v>
          </cell>
          <cell r="G19">
            <v>50</v>
          </cell>
          <cell r="H19">
            <v>16.920000000000002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17.641666666666662</v>
          </cell>
          <cell r="C20">
            <v>25.1</v>
          </cell>
          <cell r="D20">
            <v>12</v>
          </cell>
          <cell r="E20">
            <v>79.333333333333329</v>
          </cell>
          <cell r="F20">
            <v>96</v>
          </cell>
          <cell r="G20">
            <v>52</v>
          </cell>
          <cell r="H20">
            <v>12.24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21.029166666666665</v>
          </cell>
          <cell r="C21">
            <v>29.8</v>
          </cell>
          <cell r="D21">
            <v>14.6</v>
          </cell>
          <cell r="E21">
            <v>70.666666666666671</v>
          </cell>
          <cell r="F21">
            <v>92</v>
          </cell>
          <cell r="G21">
            <v>34</v>
          </cell>
          <cell r="H21">
            <v>16.559999999999999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22.862499999999994</v>
          </cell>
          <cell r="C22">
            <v>30.1</v>
          </cell>
          <cell r="D22">
            <v>16.899999999999999</v>
          </cell>
          <cell r="E22">
            <v>70.416666666666671</v>
          </cell>
          <cell r="F22">
            <v>90</v>
          </cell>
          <cell r="G22">
            <v>39</v>
          </cell>
          <cell r="H22">
            <v>16.559999999999999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23.237499999999997</v>
          </cell>
          <cell r="C23">
            <v>29.9</v>
          </cell>
          <cell r="D23">
            <v>17.3</v>
          </cell>
          <cell r="E23">
            <v>68.458333333333329</v>
          </cell>
          <cell r="F23">
            <v>91</v>
          </cell>
          <cell r="G23">
            <v>36</v>
          </cell>
          <cell r="H23">
            <v>15.48</v>
          </cell>
          <cell r="I23" t="str">
            <v>SE</v>
          </cell>
          <cell r="J23">
            <v>21.240000000000002</v>
          </cell>
          <cell r="K23">
            <v>0</v>
          </cell>
        </row>
        <row r="24">
          <cell r="B24">
            <v>23.670833333333331</v>
          </cell>
          <cell r="C24">
            <v>30.6</v>
          </cell>
          <cell r="D24">
            <v>18.2</v>
          </cell>
          <cell r="E24">
            <v>59.916666666666664</v>
          </cell>
          <cell r="F24">
            <v>85</v>
          </cell>
          <cell r="G24">
            <v>29</v>
          </cell>
          <cell r="H24">
            <v>17.64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23.216666666666665</v>
          </cell>
          <cell r="C25">
            <v>30.9</v>
          </cell>
          <cell r="D25">
            <v>16.600000000000001</v>
          </cell>
          <cell r="E25">
            <v>54.333333333333336</v>
          </cell>
          <cell r="F25">
            <v>80</v>
          </cell>
          <cell r="G25">
            <v>29</v>
          </cell>
          <cell r="H25">
            <v>18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23.020833333333339</v>
          </cell>
          <cell r="C26">
            <v>31.3</v>
          </cell>
          <cell r="D26">
            <v>16.8</v>
          </cell>
          <cell r="E26">
            <v>60.375</v>
          </cell>
          <cell r="F26">
            <v>81</v>
          </cell>
          <cell r="G26">
            <v>27</v>
          </cell>
          <cell r="H26">
            <v>13.32</v>
          </cell>
          <cell r="I26" t="str">
            <v>L</v>
          </cell>
          <cell r="J26">
            <v>19.440000000000001</v>
          </cell>
          <cell r="K26">
            <v>0</v>
          </cell>
        </row>
        <row r="27">
          <cell r="B27">
            <v>21.062500000000004</v>
          </cell>
          <cell r="C27">
            <v>27.6</v>
          </cell>
          <cell r="D27">
            <v>16.2</v>
          </cell>
          <cell r="E27">
            <v>79.291666666666671</v>
          </cell>
          <cell r="F27">
            <v>98</v>
          </cell>
          <cell r="G27">
            <v>58</v>
          </cell>
          <cell r="H27">
            <v>20.88</v>
          </cell>
          <cell r="I27" t="str">
            <v>SO</v>
          </cell>
          <cell r="J27">
            <v>30.96</v>
          </cell>
          <cell r="K27">
            <v>0</v>
          </cell>
        </row>
        <row r="28">
          <cell r="B28">
            <v>16.25</v>
          </cell>
          <cell r="C28">
            <v>19.399999999999999</v>
          </cell>
          <cell r="D28">
            <v>14.3</v>
          </cell>
          <cell r="E28">
            <v>92.041666666666671</v>
          </cell>
          <cell r="F28">
            <v>99</v>
          </cell>
          <cell r="G28">
            <v>77</v>
          </cell>
          <cell r="H28">
            <v>17.28</v>
          </cell>
          <cell r="I28" t="str">
            <v>SO</v>
          </cell>
          <cell r="J28">
            <v>30.240000000000002</v>
          </cell>
          <cell r="K28">
            <v>0.4</v>
          </cell>
        </row>
        <row r="29">
          <cell r="B29">
            <v>17.137499999999996</v>
          </cell>
          <cell r="C29">
            <v>25.7</v>
          </cell>
          <cell r="D29">
            <v>12.4</v>
          </cell>
          <cell r="E29">
            <v>75.375</v>
          </cell>
          <cell r="F29">
            <v>97</v>
          </cell>
          <cell r="G29">
            <v>36</v>
          </cell>
          <cell r="H29">
            <v>24.12</v>
          </cell>
          <cell r="I29" t="str">
            <v>SE</v>
          </cell>
          <cell r="J29">
            <v>34.92</v>
          </cell>
          <cell r="K29">
            <v>0</v>
          </cell>
        </row>
        <row r="30">
          <cell r="B30">
            <v>22.720833333333331</v>
          </cell>
          <cell r="C30">
            <v>31.2</v>
          </cell>
          <cell r="D30">
            <v>16.100000000000001</v>
          </cell>
          <cell r="E30">
            <v>63.25</v>
          </cell>
          <cell r="F30">
            <v>82</v>
          </cell>
          <cell r="G30">
            <v>33</v>
          </cell>
          <cell r="H30">
            <v>15.48</v>
          </cell>
          <cell r="I30" t="str">
            <v>L</v>
          </cell>
          <cell r="J30">
            <v>25.92</v>
          </cell>
          <cell r="K30">
            <v>0</v>
          </cell>
        </row>
        <row r="31">
          <cell r="B31">
            <v>24.970833333333342</v>
          </cell>
          <cell r="C31">
            <v>31.6</v>
          </cell>
          <cell r="D31">
            <v>19.3</v>
          </cell>
          <cell r="E31">
            <v>65.333333333333329</v>
          </cell>
          <cell r="F31">
            <v>84</v>
          </cell>
          <cell r="G31">
            <v>43</v>
          </cell>
          <cell r="H31">
            <v>18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25.891666666666666</v>
          </cell>
          <cell r="C32">
            <v>32.4</v>
          </cell>
          <cell r="D32">
            <v>21</v>
          </cell>
          <cell r="E32">
            <v>66.083333333333329</v>
          </cell>
          <cell r="F32">
            <v>83</v>
          </cell>
          <cell r="G32">
            <v>39</v>
          </cell>
          <cell r="H32">
            <v>21.6</v>
          </cell>
          <cell r="I32" t="str">
            <v>L</v>
          </cell>
          <cell r="J32">
            <v>37.800000000000004</v>
          </cell>
          <cell r="K32">
            <v>0</v>
          </cell>
        </row>
        <row r="33">
          <cell r="B33">
            <v>25.841666666666658</v>
          </cell>
          <cell r="C33">
            <v>32.6</v>
          </cell>
          <cell r="D33">
            <v>21.3</v>
          </cell>
          <cell r="E33">
            <v>71.166666666666671</v>
          </cell>
          <cell r="F33">
            <v>91</v>
          </cell>
          <cell r="G33">
            <v>42</v>
          </cell>
          <cell r="H33">
            <v>17.28</v>
          </cell>
          <cell r="I33" t="str">
            <v>SE</v>
          </cell>
          <cell r="J33">
            <v>28.44</v>
          </cell>
          <cell r="K33">
            <v>0</v>
          </cell>
        </row>
        <row r="34">
          <cell r="B34">
            <v>25.462499999999995</v>
          </cell>
          <cell r="C34">
            <v>32.6</v>
          </cell>
          <cell r="D34">
            <v>20.2</v>
          </cell>
          <cell r="E34">
            <v>62.625</v>
          </cell>
          <cell r="F34">
            <v>84</v>
          </cell>
          <cell r="G34">
            <v>30</v>
          </cell>
          <cell r="H34">
            <v>18.36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24.412499999999998</v>
          </cell>
          <cell r="C35">
            <v>31.1</v>
          </cell>
          <cell r="D35">
            <v>19.2</v>
          </cell>
          <cell r="E35">
            <v>64.375</v>
          </cell>
          <cell r="F35">
            <v>85</v>
          </cell>
          <cell r="G35">
            <v>34</v>
          </cell>
          <cell r="H35">
            <v>20.88</v>
          </cell>
          <cell r="I35" t="str">
            <v>NO</v>
          </cell>
          <cell r="J35">
            <v>35.64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23.462500000000002</v>
          </cell>
          <cell r="C5">
            <v>25.9</v>
          </cell>
          <cell r="D5">
            <v>20.399999999999999</v>
          </cell>
          <cell r="E5">
            <v>81.791666666666671</v>
          </cell>
          <cell r="F5">
            <v>99</v>
          </cell>
          <cell r="G5">
            <v>63</v>
          </cell>
          <cell r="H5">
            <v>11.16</v>
          </cell>
          <cell r="I5" t="str">
            <v>L</v>
          </cell>
          <cell r="J5">
            <v>26.64</v>
          </cell>
          <cell r="K5">
            <v>16.599999999999998</v>
          </cell>
        </row>
        <row r="6">
          <cell r="B6">
            <v>23.125</v>
          </cell>
          <cell r="C6">
            <v>29.3</v>
          </cell>
          <cell r="D6">
            <v>19.399999999999999</v>
          </cell>
          <cell r="E6">
            <v>84.833333333333329</v>
          </cell>
          <cell r="F6">
            <v>99</v>
          </cell>
          <cell r="G6">
            <v>58</v>
          </cell>
          <cell r="H6">
            <v>7.9200000000000008</v>
          </cell>
          <cell r="I6" t="str">
            <v>N</v>
          </cell>
          <cell r="J6">
            <v>20.88</v>
          </cell>
          <cell r="K6">
            <v>0.2</v>
          </cell>
        </row>
        <row r="7">
          <cell r="B7">
            <v>24.720833333333342</v>
          </cell>
          <cell r="C7">
            <v>32.6</v>
          </cell>
          <cell r="D7">
            <v>21.5</v>
          </cell>
          <cell r="E7">
            <v>82.166666666666671</v>
          </cell>
          <cell r="F7">
            <v>98</v>
          </cell>
          <cell r="G7">
            <v>52</v>
          </cell>
          <cell r="H7">
            <v>11.879999999999999</v>
          </cell>
          <cell r="I7" t="str">
            <v>N</v>
          </cell>
          <cell r="J7">
            <v>30.96</v>
          </cell>
          <cell r="K7">
            <v>3.6</v>
          </cell>
        </row>
        <row r="8">
          <cell r="B8">
            <v>23.579166666666666</v>
          </cell>
          <cell r="C8">
            <v>27.1</v>
          </cell>
          <cell r="D8">
            <v>20.8</v>
          </cell>
          <cell r="E8">
            <v>82.25</v>
          </cell>
          <cell r="F8">
            <v>96</v>
          </cell>
          <cell r="G8">
            <v>61</v>
          </cell>
          <cell r="H8">
            <v>10.08</v>
          </cell>
          <cell r="I8" t="str">
            <v>SE</v>
          </cell>
          <cell r="J8">
            <v>37.080000000000005</v>
          </cell>
          <cell r="K8">
            <v>3.6</v>
          </cell>
        </row>
        <row r="9">
          <cell r="B9">
            <v>26.266666666666669</v>
          </cell>
          <cell r="C9">
            <v>32.6</v>
          </cell>
          <cell r="D9">
            <v>21.6</v>
          </cell>
          <cell r="E9">
            <v>75.875</v>
          </cell>
          <cell r="F9">
            <v>93</v>
          </cell>
          <cell r="G9">
            <v>43</v>
          </cell>
          <cell r="H9">
            <v>8.64</v>
          </cell>
          <cell r="I9" t="str">
            <v>NE</v>
          </cell>
          <cell r="J9">
            <v>20.52</v>
          </cell>
          <cell r="K9">
            <v>0</v>
          </cell>
        </row>
        <row r="10">
          <cell r="B10">
            <v>27.529166666666665</v>
          </cell>
          <cell r="C10">
            <v>34.1</v>
          </cell>
          <cell r="D10">
            <v>22.8</v>
          </cell>
          <cell r="E10">
            <v>71.291666666666671</v>
          </cell>
          <cell r="F10">
            <v>96</v>
          </cell>
          <cell r="G10">
            <v>42</v>
          </cell>
          <cell r="H10">
            <v>7.2</v>
          </cell>
          <cell r="I10" t="str">
            <v>O</v>
          </cell>
          <cell r="J10">
            <v>17.64</v>
          </cell>
          <cell r="K10">
            <v>0</v>
          </cell>
        </row>
        <row r="11">
          <cell r="B11">
            <v>27.329166666666662</v>
          </cell>
          <cell r="C11">
            <v>34.6</v>
          </cell>
          <cell r="D11">
            <v>22.5</v>
          </cell>
          <cell r="E11">
            <v>69.166666666666671</v>
          </cell>
          <cell r="F11">
            <v>89</v>
          </cell>
          <cell r="G11">
            <v>38</v>
          </cell>
          <cell r="H11">
            <v>7.2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26.150000000000002</v>
          </cell>
          <cell r="C12">
            <v>32.799999999999997</v>
          </cell>
          <cell r="D12">
            <v>21.1</v>
          </cell>
          <cell r="E12">
            <v>69.666666666666671</v>
          </cell>
          <cell r="F12">
            <v>90</v>
          </cell>
          <cell r="G12">
            <v>46</v>
          </cell>
          <cell r="H12">
            <v>8.64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25.695833333333329</v>
          </cell>
          <cell r="C13">
            <v>32.6</v>
          </cell>
          <cell r="D13">
            <v>20.8</v>
          </cell>
          <cell r="E13">
            <v>68.5</v>
          </cell>
          <cell r="F13">
            <v>84</v>
          </cell>
          <cell r="G13">
            <v>48</v>
          </cell>
          <cell r="H13">
            <v>10.08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27.108333333333331</v>
          </cell>
          <cell r="C14">
            <v>33.700000000000003</v>
          </cell>
          <cell r="D14">
            <v>23.3</v>
          </cell>
          <cell r="E14">
            <v>71.333333333333329</v>
          </cell>
          <cell r="F14">
            <v>85</v>
          </cell>
          <cell r="G14">
            <v>47</v>
          </cell>
          <cell r="H14">
            <v>12.6</v>
          </cell>
          <cell r="I14" t="str">
            <v>N</v>
          </cell>
          <cell r="J14">
            <v>28.08</v>
          </cell>
          <cell r="K14">
            <v>0</v>
          </cell>
        </row>
        <row r="15">
          <cell r="B15">
            <v>27.541666666666661</v>
          </cell>
          <cell r="C15">
            <v>33.299999999999997</v>
          </cell>
          <cell r="D15">
            <v>23.2</v>
          </cell>
          <cell r="E15">
            <v>71.458333333333329</v>
          </cell>
          <cell r="F15">
            <v>91</v>
          </cell>
          <cell r="G15">
            <v>48</v>
          </cell>
          <cell r="H15">
            <v>10.44</v>
          </cell>
          <cell r="I15" t="str">
            <v>N</v>
          </cell>
          <cell r="J15">
            <v>24.12</v>
          </cell>
          <cell r="K15">
            <v>0</v>
          </cell>
        </row>
        <row r="16">
          <cell r="B16">
            <v>27.433333333333334</v>
          </cell>
          <cell r="C16">
            <v>34.200000000000003</v>
          </cell>
          <cell r="D16">
            <v>22.2</v>
          </cell>
          <cell r="E16">
            <v>69.291666666666671</v>
          </cell>
          <cell r="F16">
            <v>94</v>
          </cell>
          <cell r="G16">
            <v>40</v>
          </cell>
          <cell r="H16">
            <v>15.120000000000001</v>
          </cell>
          <cell r="I16" t="str">
            <v>S</v>
          </cell>
          <cell r="J16">
            <v>42.12</v>
          </cell>
          <cell r="K16">
            <v>1</v>
          </cell>
        </row>
        <row r="17">
          <cell r="B17">
            <v>26.616666666666671</v>
          </cell>
          <cell r="C17">
            <v>32.9</v>
          </cell>
          <cell r="D17">
            <v>22.4</v>
          </cell>
          <cell r="E17">
            <v>71.625</v>
          </cell>
          <cell r="F17">
            <v>85</v>
          </cell>
          <cell r="G17">
            <v>47</v>
          </cell>
          <cell r="H17">
            <v>14.04</v>
          </cell>
          <cell r="I17" t="str">
            <v>S</v>
          </cell>
          <cell r="J17">
            <v>29.52</v>
          </cell>
          <cell r="K17">
            <v>0</v>
          </cell>
        </row>
        <row r="18">
          <cell r="B18">
            <v>21.287500000000005</v>
          </cell>
          <cell r="C18">
            <v>26.1</v>
          </cell>
          <cell r="D18">
            <v>17.100000000000001</v>
          </cell>
          <cell r="E18">
            <v>64.916666666666671</v>
          </cell>
          <cell r="F18">
            <v>82</v>
          </cell>
          <cell r="G18">
            <v>41</v>
          </cell>
          <cell r="H18">
            <v>14.4</v>
          </cell>
          <cell r="I18" t="str">
            <v>SO</v>
          </cell>
          <cell r="J18">
            <v>37.800000000000004</v>
          </cell>
          <cell r="K18">
            <v>0</v>
          </cell>
        </row>
        <row r="19">
          <cell r="B19">
            <v>18.637499999999999</v>
          </cell>
          <cell r="C19">
            <v>23.6</v>
          </cell>
          <cell r="D19">
            <v>14.1</v>
          </cell>
          <cell r="E19">
            <v>70.333333333333329</v>
          </cell>
          <cell r="F19">
            <v>86</v>
          </cell>
          <cell r="G19">
            <v>55</v>
          </cell>
          <cell r="H19">
            <v>7.5600000000000005</v>
          </cell>
          <cell r="I19" t="str">
            <v>SO</v>
          </cell>
          <cell r="J19">
            <v>18.720000000000002</v>
          </cell>
          <cell r="K19">
            <v>0</v>
          </cell>
        </row>
        <row r="20">
          <cell r="B20">
            <v>22.008333333333329</v>
          </cell>
          <cell r="C20">
            <v>29.4</v>
          </cell>
          <cell r="D20">
            <v>16.899999999999999</v>
          </cell>
          <cell r="E20">
            <v>70.625</v>
          </cell>
          <cell r="F20">
            <v>94</v>
          </cell>
          <cell r="G20">
            <v>40</v>
          </cell>
          <cell r="H20">
            <v>6.84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22.462500000000002</v>
          </cell>
          <cell r="C21">
            <v>31</v>
          </cell>
          <cell r="D21">
            <v>16.7</v>
          </cell>
          <cell r="E21">
            <v>68.25</v>
          </cell>
          <cell r="F21">
            <v>91</v>
          </cell>
          <cell r="G21">
            <v>39</v>
          </cell>
          <cell r="H21">
            <v>7.9200000000000008</v>
          </cell>
          <cell r="I21" t="str">
            <v>SE</v>
          </cell>
          <cell r="J21">
            <v>22.32</v>
          </cell>
          <cell r="K21">
            <v>0</v>
          </cell>
        </row>
        <row r="22">
          <cell r="B22">
            <v>21.208333333333336</v>
          </cell>
          <cell r="C22">
            <v>27.7</v>
          </cell>
          <cell r="D22">
            <v>17.100000000000001</v>
          </cell>
          <cell r="E22">
            <v>73</v>
          </cell>
          <cell r="F22">
            <v>90</v>
          </cell>
          <cell r="G22">
            <v>52</v>
          </cell>
          <cell r="H22">
            <v>7.2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21.641666666666666</v>
          </cell>
          <cell r="C23">
            <v>30.3</v>
          </cell>
          <cell r="D23">
            <v>15.4</v>
          </cell>
          <cell r="E23">
            <v>69.041666666666671</v>
          </cell>
          <cell r="F23">
            <v>90</v>
          </cell>
          <cell r="G23">
            <v>31</v>
          </cell>
          <cell r="H23">
            <v>6.48</v>
          </cell>
          <cell r="I23" t="str">
            <v>N</v>
          </cell>
          <cell r="J23">
            <v>15.120000000000001</v>
          </cell>
          <cell r="K23">
            <v>0</v>
          </cell>
        </row>
        <row r="24">
          <cell r="B24">
            <v>22.178260869565214</v>
          </cell>
          <cell r="C24">
            <v>30.7</v>
          </cell>
          <cell r="D24">
            <v>15.7</v>
          </cell>
          <cell r="E24">
            <v>62.260869565217391</v>
          </cell>
          <cell r="F24">
            <v>86</v>
          </cell>
          <cell r="G24">
            <v>27</v>
          </cell>
          <cell r="H24">
            <v>7.2</v>
          </cell>
          <cell r="I24" t="str">
            <v>NO</v>
          </cell>
          <cell r="J24">
            <v>17.28</v>
          </cell>
          <cell r="K24">
            <v>0</v>
          </cell>
        </row>
        <row r="25">
          <cell r="B25">
            <v>22.474999999999994</v>
          </cell>
          <cell r="C25">
            <v>31.6</v>
          </cell>
          <cell r="D25">
            <v>15.5</v>
          </cell>
          <cell r="E25">
            <v>60.875</v>
          </cell>
          <cell r="F25">
            <v>89</v>
          </cell>
          <cell r="G25">
            <v>26</v>
          </cell>
          <cell r="H25">
            <v>9.3600000000000012</v>
          </cell>
          <cell r="I25" t="str">
            <v>NO</v>
          </cell>
          <cell r="J25">
            <v>19.079999999999998</v>
          </cell>
          <cell r="K25">
            <v>0</v>
          </cell>
        </row>
        <row r="26">
          <cell r="B26">
            <v>22.983333333333331</v>
          </cell>
          <cell r="C26">
            <v>32</v>
          </cell>
          <cell r="D26">
            <v>16</v>
          </cell>
          <cell r="E26">
            <v>65.416666666666671</v>
          </cell>
          <cell r="F26">
            <v>95</v>
          </cell>
          <cell r="G26">
            <v>32</v>
          </cell>
          <cell r="H26">
            <v>7.5600000000000005</v>
          </cell>
          <cell r="I26" t="str">
            <v>N</v>
          </cell>
          <cell r="J26">
            <v>20.16</v>
          </cell>
          <cell r="K26">
            <v>0</v>
          </cell>
        </row>
        <row r="27">
          <cell r="B27">
            <v>24.012499999999999</v>
          </cell>
          <cell r="C27">
            <v>32</v>
          </cell>
          <cell r="D27">
            <v>18.2</v>
          </cell>
          <cell r="E27">
            <v>61.041666666666664</v>
          </cell>
          <cell r="F27">
            <v>83</v>
          </cell>
          <cell r="G27">
            <v>33</v>
          </cell>
          <cell r="H27">
            <v>11.520000000000001</v>
          </cell>
          <cell r="I27" t="str">
            <v>N</v>
          </cell>
          <cell r="J27">
            <v>20.52</v>
          </cell>
          <cell r="K27">
            <v>0</v>
          </cell>
        </row>
        <row r="28">
          <cell r="B28">
            <v>20.525000000000002</v>
          </cell>
          <cell r="C28">
            <v>25.2</v>
          </cell>
          <cell r="D28">
            <v>17.5</v>
          </cell>
          <cell r="E28">
            <v>70.083333333333329</v>
          </cell>
          <cell r="F28">
            <v>87</v>
          </cell>
          <cell r="G28">
            <v>49</v>
          </cell>
          <cell r="H28">
            <v>14.76</v>
          </cell>
          <cell r="I28" t="str">
            <v>SO</v>
          </cell>
          <cell r="J28">
            <v>30.96</v>
          </cell>
          <cell r="K28">
            <v>0.8</v>
          </cell>
        </row>
        <row r="29">
          <cell r="B29">
            <v>16.829166666666666</v>
          </cell>
          <cell r="C29">
            <v>24.4</v>
          </cell>
          <cell r="D29">
            <v>10.8</v>
          </cell>
          <cell r="E29">
            <v>63.125</v>
          </cell>
          <cell r="F29">
            <v>87</v>
          </cell>
          <cell r="G29">
            <v>32</v>
          </cell>
          <cell r="H29">
            <v>4.6800000000000006</v>
          </cell>
          <cell r="I29" t="str">
            <v>SO</v>
          </cell>
          <cell r="J29">
            <v>16.920000000000002</v>
          </cell>
          <cell r="K29">
            <v>0</v>
          </cell>
        </row>
        <row r="30">
          <cell r="B30">
            <v>18.520833333333332</v>
          </cell>
          <cell r="C30">
            <v>28.1</v>
          </cell>
          <cell r="D30">
            <v>11</v>
          </cell>
          <cell r="E30">
            <v>63.541666666666664</v>
          </cell>
          <cell r="F30">
            <v>91</v>
          </cell>
          <cell r="G30">
            <v>31</v>
          </cell>
          <cell r="H30">
            <v>10.08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22.650000000000006</v>
          </cell>
          <cell r="C31">
            <v>32.4</v>
          </cell>
          <cell r="D31">
            <v>15.3</v>
          </cell>
          <cell r="E31">
            <v>58.541666666666664</v>
          </cell>
          <cell r="F31">
            <v>81</v>
          </cell>
          <cell r="G31">
            <v>32</v>
          </cell>
          <cell r="H31">
            <v>10.8</v>
          </cell>
          <cell r="I31" t="str">
            <v>NE</v>
          </cell>
          <cell r="J31">
            <v>21.240000000000002</v>
          </cell>
          <cell r="K31">
            <v>0</v>
          </cell>
        </row>
        <row r="32">
          <cell r="B32">
            <v>25.900000000000006</v>
          </cell>
          <cell r="C32">
            <v>34.5</v>
          </cell>
          <cell r="D32">
            <v>19.399999999999999</v>
          </cell>
          <cell r="E32">
            <v>58.75</v>
          </cell>
          <cell r="F32">
            <v>83</v>
          </cell>
          <cell r="G32">
            <v>32</v>
          </cell>
          <cell r="H32">
            <v>12.24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26.512499999999999</v>
          </cell>
          <cell r="C33">
            <v>34.6</v>
          </cell>
          <cell r="D33">
            <v>20.8</v>
          </cell>
          <cell r="E33">
            <v>65.666666666666671</v>
          </cell>
          <cell r="F33">
            <v>88</v>
          </cell>
          <cell r="G33">
            <v>40</v>
          </cell>
          <cell r="H33">
            <v>8.64</v>
          </cell>
          <cell r="I33" t="str">
            <v>L</v>
          </cell>
          <cell r="J33">
            <v>22.32</v>
          </cell>
          <cell r="K33">
            <v>0.2</v>
          </cell>
        </row>
        <row r="34">
          <cell r="B34">
            <v>27.120833333333334</v>
          </cell>
          <cell r="C34">
            <v>34.799999999999997</v>
          </cell>
          <cell r="D34">
            <v>21.6</v>
          </cell>
          <cell r="E34">
            <v>61.541666666666664</v>
          </cell>
          <cell r="F34">
            <v>86</v>
          </cell>
          <cell r="G34">
            <v>32</v>
          </cell>
          <cell r="H34">
            <v>11.16</v>
          </cell>
          <cell r="I34" t="str">
            <v>NO</v>
          </cell>
          <cell r="J34">
            <v>29.52</v>
          </cell>
          <cell r="K34">
            <v>0</v>
          </cell>
        </row>
        <row r="35">
          <cell r="B35">
            <v>27.079166666666666</v>
          </cell>
          <cell r="C35">
            <v>34</v>
          </cell>
          <cell r="D35">
            <v>22.6</v>
          </cell>
          <cell r="E35">
            <v>54.291666666666664</v>
          </cell>
          <cell r="F35">
            <v>79</v>
          </cell>
          <cell r="G35">
            <v>27</v>
          </cell>
          <cell r="H35">
            <v>17.28</v>
          </cell>
          <cell r="I35" t="str">
            <v>NO</v>
          </cell>
          <cell r="J35">
            <v>32.76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21.324999999999999</v>
          </cell>
          <cell r="C5">
            <v>25.3</v>
          </cell>
          <cell r="D5">
            <v>19.5</v>
          </cell>
          <cell r="E5">
            <v>87.75</v>
          </cell>
          <cell r="F5">
            <v>99</v>
          </cell>
          <cell r="G5">
            <v>66</v>
          </cell>
          <cell r="H5">
            <v>15.840000000000002</v>
          </cell>
          <cell r="I5" t="str">
            <v>NE</v>
          </cell>
          <cell r="J5">
            <v>34.56</v>
          </cell>
          <cell r="K5">
            <v>1.6</v>
          </cell>
        </row>
        <row r="6">
          <cell r="B6">
            <v>22.670833333333334</v>
          </cell>
          <cell r="C6">
            <v>27.5</v>
          </cell>
          <cell r="D6">
            <v>19.8</v>
          </cell>
          <cell r="E6">
            <v>86.916666666666671</v>
          </cell>
          <cell r="F6">
            <v>99</v>
          </cell>
          <cell r="G6">
            <v>66</v>
          </cell>
          <cell r="H6">
            <v>13.32</v>
          </cell>
          <cell r="I6" t="str">
            <v>N</v>
          </cell>
          <cell r="J6">
            <v>26.64</v>
          </cell>
          <cell r="K6">
            <v>0.8</v>
          </cell>
        </row>
        <row r="7">
          <cell r="B7">
            <v>22.304166666666671</v>
          </cell>
          <cell r="C7">
            <v>27.7</v>
          </cell>
          <cell r="D7">
            <v>20.100000000000001</v>
          </cell>
          <cell r="E7">
            <v>88.625</v>
          </cell>
          <cell r="F7">
            <v>98</v>
          </cell>
          <cell r="G7">
            <v>69</v>
          </cell>
          <cell r="H7">
            <v>17.28</v>
          </cell>
          <cell r="I7" t="str">
            <v>NE</v>
          </cell>
          <cell r="J7">
            <v>36.72</v>
          </cell>
          <cell r="K7">
            <v>0.2</v>
          </cell>
        </row>
        <row r="8">
          <cell r="B8">
            <v>21.508333333333336</v>
          </cell>
          <cell r="C8">
            <v>25.9</v>
          </cell>
          <cell r="D8">
            <v>19.3</v>
          </cell>
          <cell r="E8">
            <v>89.5</v>
          </cell>
          <cell r="F8">
            <v>97</v>
          </cell>
          <cell r="G8">
            <v>74</v>
          </cell>
          <cell r="H8">
            <v>15.840000000000002</v>
          </cell>
          <cell r="I8" t="str">
            <v>NE</v>
          </cell>
          <cell r="J8">
            <v>43.2</v>
          </cell>
          <cell r="K8">
            <v>10.8</v>
          </cell>
        </row>
        <row r="9">
          <cell r="B9">
            <v>23.775000000000002</v>
          </cell>
          <cell r="C9">
            <v>29.4</v>
          </cell>
          <cell r="D9">
            <v>19.5</v>
          </cell>
          <cell r="E9">
            <v>82.166666666666671</v>
          </cell>
          <cell r="F9">
            <v>98</v>
          </cell>
          <cell r="G9">
            <v>59</v>
          </cell>
          <cell r="H9">
            <v>18</v>
          </cell>
          <cell r="I9" t="str">
            <v>NE</v>
          </cell>
          <cell r="J9">
            <v>36.72</v>
          </cell>
          <cell r="K9">
            <v>0.2</v>
          </cell>
        </row>
        <row r="10">
          <cell r="B10">
            <v>22.587499999999995</v>
          </cell>
          <cell r="C10">
            <v>26.3</v>
          </cell>
          <cell r="D10">
            <v>19.399999999999999</v>
          </cell>
          <cell r="E10">
            <v>84.041666666666671</v>
          </cell>
          <cell r="F10">
            <v>98</v>
          </cell>
          <cell r="G10">
            <v>71</v>
          </cell>
          <cell r="H10">
            <v>17.64</v>
          </cell>
          <cell r="I10" t="str">
            <v>N</v>
          </cell>
          <cell r="J10">
            <v>34.200000000000003</v>
          </cell>
          <cell r="K10">
            <v>0.4</v>
          </cell>
        </row>
        <row r="11">
          <cell r="B11">
            <v>23.625</v>
          </cell>
          <cell r="C11">
            <v>29.8</v>
          </cell>
          <cell r="D11">
            <v>19.100000000000001</v>
          </cell>
          <cell r="E11">
            <v>77</v>
          </cell>
          <cell r="F11">
            <v>91</v>
          </cell>
          <cell r="G11">
            <v>49</v>
          </cell>
          <cell r="H11">
            <v>9.7200000000000006</v>
          </cell>
          <cell r="I11" t="str">
            <v>NE</v>
          </cell>
          <cell r="J11">
            <v>17.64</v>
          </cell>
          <cell r="K11">
            <v>0</v>
          </cell>
        </row>
        <row r="12">
          <cell r="B12">
            <v>24.466666666666665</v>
          </cell>
          <cell r="C12">
            <v>29.4</v>
          </cell>
          <cell r="D12">
            <v>21.7</v>
          </cell>
          <cell r="E12">
            <v>80.291666666666671</v>
          </cell>
          <cell r="F12">
            <v>89</v>
          </cell>
          <cell r="G12">
            <v>63</v>
          </cell>
          <cell r="H12">
            <v>15.840000000000002</v>
          </cell>
          <cell r="I12" t="str">
            <v>NE</v>
          </cell>
          <cell r="J12">
            <v>28.08</v>
          </cell>
          <cell r="K12">
            <v>0</v>
          </cell>
        </row>
        <row r="13">
          <cell r="B13">
            <v>23.695833333333336</v>
          </cell>
          <cell r="C13">
            <v>29.2</v>
          </cell>
          <cell r="D13">
            <v>19.399999999999999</v>
          </cell>
          <cell r="E13">
            <v>83.333333333333329</v>
          </cell>
          <cell r="F13">
            <v>99</v>
          </cell>
          <cell r="G13">
            <v>63</v>
          </cell>
          <cell r="H13">
            <v>19.079999999999998</v>
          </cell>
          <cell r="I13" t="str">
            <v>NE</v>
          </cell>
          <cell r="J13">
            <v>38.519999999999996</v>
          </cell>
          <cell r="K13">
            <v>0</v>
          </cell>
        </row>
        <row r="14">
          <cell r="B14">
            <v>24.308333333333334</v>
          </cell>
          <cell r="C14">
            <v>29.8</v>
          </cell>
          <cell r="D14">
            <v>20.5</v>
          </cell>
          <cell r="E14">
            <v>82.166666666666671</v>
          </cell>
          <cell r="F14">
            <v>97</v>
          </cell>
          <cell r="G14">
            <v>57</v>
          </cell>
          <cell r="H14">
            <v>17.28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22.145833333333332</v>
          </cell>
          <cell r="C15">
            <v>25.3</v>
          </cell>
          <cell r="D15">
            <v>18.5</v>
          </cell>
          <cell r="E15">
            <v>90.666666666666671</v>
          </cell>
          <cell r="F15">
            <v>99</v>
          </cell>
          <cell r="G15">
            <v>71</v>
          </cell>
          <cell r="H15">
            <v>26.64</v>
          </cell>
          <cell r="I15" t="str">
            <v>NO</v>
          </cell>
          <cell r="J15">
            <v>54</v>
          </cell>
          <cell r="K15">
            <v>81.8</v>
          </cell>
        </row>
        <row r="16">
          <cell r="B16">
            <v>16.950000000000003</v>
          </cell>
          <cell r="C16">
            <v>18.5</v>
          </cell>
          <cell r="D16">
            <v>13.8</v>
          </cell>
          <cell r="E16">
            <v>98.458333333333329</v>
          </cell>
          <cell r="F16">
            <v>99</v>
          </cell>
          <cell r="G16">
            <v>93</v>
          </cell>
          <cell r="H16">
            <v>19.8</v>
          </cell>
          <cell r="I16" t="str">
            <v>SO</v>
          </cell>
          <cell r="J16">
            <v>83.88000000000001</v>
          </cell>
          <cell r="K16">
            <v>14.399999999999999</v>
          </cell>
        </row>
        <row r="17">
          <cell r="B17">
            <v>13.383333333333333</v>
          </cell>
          <cell r="C17">
            <v>16.7</v>
          </cell>
          <cell r="D17">
            <v>11.7</v>
          </cell>
          <cell r="E17">
            <v>95.375</v>
          </cell>
          <cell r="F17">
            <v>99</v>
          </cell>
          <cell r="G17">
            <v>79</v>
          </cell>
          <cell r="H17">
            <v>14.04</v>
          </cell>
          <cell r="I17" t="str">
            <v>SO</v>
          </cell>
          <cell r="J17">
            <v>27.720000000000002</v>
          </cell>
          <cell r="K17">
            <v>1</v>
          </cell>
        </row>
        <row r="18">
          <cell r="B18">
            <v>13.795833333333333</v>
          </cell>
          <cell r="C18">
            <v>18.100000000000001</v>
          </cell>
          <cell r="D18">
            <v>10.5</v>
          </cell>
          <cell r="E18">
            <v>84.5</v>
          </cell>
          <cell r="F18">
            <v>94</v>
          </cell>
          <cell r="G18">
            <v>65</v>
          </cell>
          <cell r="H18">
            <v>18.36</v>
          </cell>
          <cell r="I18" t="str">
            <v>S</v>
          </cell>
          <cell r="J18">
            <v>32.04</v>
          </cell>
          <cell r="K18">
            <v>0.2</v>
          </cell>
        </row>
        <row r="19">
          <cell r="B19">
            <v>14.591666666666669</v>
          </cell>
          <cell r="C19">
            <v>19.8</v>
          </cell>
          <cell r="D19">
            <v>11.3</v>
          </cell>
          <cell r="E19">
            <v>88.875</v>
          </cell>
          <cell r="F19">
            <v>99</v>
          </cell>
          <cell r="G19">
            <v>65</v>
          </cell>
          <cell r="H19">
            <v>14.4</v>
          </cell>
          <cell r="I19" t="str">
            <v>SE</v>
          </cell>
          <cell r="J19">
            <v>29.16</v>
          </cell>
          <cell r="K19">
            <v>0</v>
          </cell>
        </row>
        <row r="20">
          <cell r="B20">
            <v>16.929166666666667</v>
          </cell>
          <cell r="C20">
            <v>22.9</v>
          </cell>
          <cell r="D20">
            <v>13.4</v>
          </cell>
          <cell r="E20">
            <v>87.25</v>
          </cell>
          <cell r="F20">
            <v>98</v>
          </cell>
          <cell r="G20">
            <v>66</v>
          </cell>
          <cell r="H20">
            <v>26.64</v>
          </cell>
          <cell r="I20" t="str">
            <v>L</v>
          </cell>
          <cell r="J20">
            <v>46.440000000000005</v>
          </cell>
          <cell r="K20">
            <v>0</v>
          </cell>
        </row>
        <row r="21">
          <cell r="B21">
            <v>18.170833333333338</v>
          </cell>
          <cell r="C21">
            <v>24.3</v>
          </cell>
          <cell r="D21">
            <v>14.8</v>
          </cell>
          <cell r="E21">
            <v>86.291666666666671</v>
          </cell>
          <cell r="F21">
            <v>97</v>
          </cell>
          <cell r="G21">
            <v>63</v>
          </cell>
          <cell r="H21">
            <v>23.400000000000002</v>
          </cell>
          <cell r="I21" t="str">
            <v>L</v>
          </cell>
          <cell r="J21">
            <v>42.84</v>
          </cell>
          <cell r="K21">
            <v>0.2</v>
          </cell>
        </row>
        <row r="22">
          <cell r="B22">
            <v>19.337500000000002</v>
          </cell>
          <cell r="C22">
            <v>25.1</v>
          </cell>
          <cell r="D22">
            <v>15.3</v>
          </cell>
          <cell r="E22">
            <v>86.416666666666671</v>
          </cell>
          <cell r="F22">
            <v>99</v>
          </cell>
          <cell r="G22">
            <v>65</v>
          </cell>
          <cell r="H22">
            <v>20.88</v>
          </cell>
          <cell r="I22" t="str">
            <v>L</v>
          </cell>
          <cell r="J22">
            <v>37.080000000000005</v>
          </cell>
          <cell r="K22">
            <v>0</v>
          </cell>
        </row>
        <row r="23">
          <cell r="B23">
            <v>19.679166666666664</v>
          </cell>
          <cell r="C23">
            <v>25.3</v>
          </cell>
          <cell r="D23">
            <v>16.100000000000001</v>
          </cell>
          <cell r="E23">
            <v>85.291666666666671</v>
          </cell>
          <cell r="F23">
            <v>97</v>
          </cell>
          <cell r="G23">
            <v>55</v>
          </cell>
          <cell r="H23">
            <v>15.840000000000002</v>
          </cell>
          <cell r="I23" t="str">
            <v>NE</v>
          </cell>
          <cell r="J23">
            <v>28.8</v>
          </cell>
          <cell r="K23">
            <v>1.2</v>
          </cell>
        </row>
        <row r="24">
          <cell r="B24">
            <v>21.408333333333335</v>
          </cell>
          <cell r="C24">
            <v>27.1</v>
          </cell>
          <cell r="D24">
            <v>17.5</v>
          </cell>
          <cell r="E24">
            <v>75.416666666666671</v>
          </cell>
          <cell r="F24">
            <v>96</v>
          </cell>
          <cell r="G24">
            <v>51</v>
          </cell>
          <cell r="H24">
            <v>15.120000000000001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22.279166666666665</v>
          </cell>
          <cell r="C25">
            <v>29.1</v>
          </cell>
          <cell r="D25">
            <v>17.2</v>
          </cell>
          <cell r="E25">
            <v>66.833333333333329</v>
          </cell>
          <cell r="F25">
            <v>83</v>
          </cell>
          <cell r="G25">
            <v>39</v>
          </cell>
          <cell r="H25">
            <v>16.2</v>
          </cell>
          <cell r="I25" t="str">
            <v>N</v>
          </cell>
          <cell r="J25">
            <v>36.36</v>
          </cell>
          <cell r="K25">
            <v>0</v>
          </cell>
        </row>
        <row r="26">
          <cell r="B26">
            <v>20.091666666666665</v>
          </cell>
          <cell r="C26">
            <v>23.6</v>
          </cell>
          <cell r="D26">
            <v>17.7</v>
          </cell>
          <cell r="E26">
            <v>88.291666666666671</v>
          </cell>
          <cell r="F26">
            <v>99</v>
          </cell>
          <cell r="G26">
            <v>60</v>
          </cell>
          <cell r="H26">
            <v>17.28</v>
          </cell>
          <cell r="I26" t="str">
            <v>O</v>
          </cell>
          <cell r="J26">
            <v>34.200000000000003</v>
          </cell>
          <cell r="K26">
            <v>0.4</v>
          </cell>
        </row>
        <row r="27">
          <cell r="B27">
            <v>16.495833333333334</v>
          </cell>
          <cell r="C27">
            <v>17.8</v>
          </cell>
          <cell r="D27">
            <v>13.9</v>
          </cell>
          <cell r="E27">
            <v>99</v>
          </cell>
          <cell r="F27">
            <v>99</v>
          </cell>
          <cell r="G27">
            <v>99</v>
          </cell>
          <cell r="H27">
            <v>17.28</v>
          </cell>
          <cell r="I27" t="str">
            <v>SO</v>
          </cell>
          <cell r="J27">
            <v>85.32</v>
          </cell>
          <cell r="K27">
            <v>73.8</v>
          </cell>
        </row>
        <row r="28">
          <cell r="B28">
            <v>12.675000000000002</v>
          </cell>
          <cell r="C28">
            <v>15</v>
          </cell>
          <cell r="D28">
            <v>10.6</v>
          </cell>
          <cell r="E28">
            <v>91.458333333333329</v>
          </cell>
          <cell r="F28">
            <v>99</v>
          </cell>
          <cell r="G28">
            <v>71</v>
          </cell>
          <cell r="H28">
            <v>20.88</v>
          </cell>
          <cell r="I28" t="str">
            <v>O</v>
          </cell>
          <cell r="J28">
            <v>42.84</v>
          </cell>
          <cell r="K28">
            <v>11</v>
          </cell>
        </row>
        <row r="29">
          <cell r="B29">
            <v>14.445833333333333</v>
          </cell>
          <cell r="C29">
            <v>20</v>
          </cell>
          <cell r="D29">
            <v>11.3</v>
          </cell>
          <cell r="E29">
            <v>84.541666666666671</v>
          </cell>
          <cell r="F29">
            <v>97</v>
          </cell>
          <cell r="G29">
            <v>64</v>
          </cell>
          <cell r="H29">
            <v>18</v>
          </cell>
          <cell r="I29" t="str">
            <v>L</v>
          </cell>
          <cell r="J29">
            <v>29.880000000000003</v>
          </cell>
          <cell r="K29">
            <v>0</v>
          </cell>
        </row>
        <row r="30">
          <cell r="B30">
            <v>16.558333333333334</v>
          </cell>
          <cell r="C30">
            <v>24.6</v>
          </cell>
          <cell r="D30">
            <v>11.3</v>
          </cell>
          <cell r="E30">
            <v>78.208333333333329</v>
          </cell>
          <cell r="F30">
            <v>95</v>
          </cell>
          <cell r="G30">
            <v>51</v>
          </cell>
          <cell r="H30">
            <v>21.240000000000002</v>
          </cell>
          <cell r="I30" t="str">
            <v>NE</v>
          </cell>
          <cell r="J30">
            <v>41.04</v>
          </cell>
          <cell r="K30">
            <v>0</v>
          </cell>
        </row>
        <row r="31">
          <cell r="B31">
            <v>21.575000000000003</v>
          </cell>
          <cell r="C31">
            <v>28.6</v>
          </cell>
          <cell r="D31">
            <v>16.899999999999999</v>
          </cell>
          <cell r="E31">
            <v>75.875</v>
          </cell>
          <cell r="F31">
            <v>88</v>
          </cell>
          <cell r="G31">
            <v>59</v>
          </cell>
          <cell r="H31">
            <v>20.16</v>
          </cell>
          <cell r="I31" t="str">
            <v>N</v>
          </cell>
          <cell r="J31">
            <v>41.4</v>
          </cell>
          <cell r="K31">
            <v>0</v>
          </cell>
        </row>
        <row r="32">
          <cell r="B32">
            <v>23.349999999999998</v>
          </cell>
          <cell r="C32">
            <v>26.2</v>
          </cell>
          <cell r="D32">
            <v>21.4</v>
          </cell>
          <cell r="E32">
            <v>85</v>
          </cell>
          <cell r="F32">
            <v>98</v>
          </cell>
          <cell r="G32">
            <v>74</v>
          </cell>
          <cell r="H32">
            <v>23.400000000000002</v>
          </cell>
          <cell r="I32" t="str">
            <v>N</v>
          </cell>
          <cell r="J32">
            <v>46.440000000000005</v>
          </cell>
          <cell r="K32">
            <v>0.4</v>
          </cell>
        </row>
        <row r="33">
          <cell r="B33">
            <v>22.045833333333334</v>
          </cell>
          <cell r="C33">
            <v>27.7</v>
          </cell>
          <cell r="D33">
            <v>20.100000000000001</v>
          </cell>
          <cell r="E33">
            <v>92.791666666666671</v>
          </cell>
          <cell r="F33">
            <v>99</v>
          </cell>
          <cell r="G33">
            <v>68</v>
          </cell>
          <cell r="H33">
            <v>11.520000000000001</v>
          </cell>
          <cell r="I33" t="str">
            <v>L</v>
          </cell>
          <cell r="J33">
            <v>28.44</v>
          </cell>
          <cell r="K33">
            <v>19</v>
          </cell>
        </row>
        <row r="34">
          <cell r="B34">
            <v>23.183333333333337</v>
          </cell>
          <cell r="C34">
            <v>29.2</v>
          </cell>
          <cell r="D34">
            <v>19.5</v>
          </cell>
          <cell r="E34">
            <v>84.708333333333329</v>
          </cell>
          <cell r="F34">
            <v>98</v>
          </cell>
          <cell r="G34">
            <v>60</v>
          </cell>
          <cell r="H34">
            <v>21.240000000000002</v>
          </cell>
          <cell r="I34" t="str">
            <v>N</v>
          </cell>
          <cell r="J34">
            <v>39.96</v>
          </cell>
          <cell r="K34">
            <v>0.60000000000000009</v>
          </cell>
        </row>
        <row r="35">
          <cell r="B35">
            <v>23.091666666666672</v>
          </cell>
          <cell r="C35">
            <v>26.7</v>
          </cell>
          <cell r="D35">
            <v>19.600000000000001</v>
          </cell>
          <cell r="E35">
            <v>80.291666666666671</v>
          </cell>
          <cell r="F35">
            <v>99</v>
          </cell>
          <cell r="G35">
            <v>64</v>
          </cell>
          <cell r="H35">
            <v>18</v>
          </cell>
          <cell r="I35" t="str">
            <v>NO</v>
          </cell>
          <cell r="J35">
            <v>39.24</v>
          </cell>
          <cell r="K35">
            <v>0.2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22.679166666666674</v>
          </cell>
          <cell r="C5">
            <v>26.4</v>
          </cell>
          <cell r="D5">
            <v>20.399999999999999</v>
          </cell>
          <cell r="E5">
            <v>84.928571428571431</v>
          </cell>
          <cell r="F5">
            <v>100</v>
          </cell>
          <cell r="G5">
            <v>65</v>
          </cell>
          <cell r="H5">
            <v>13.32</v>
          </cell>
          <cell r="I5" t="str">
            <v>SE</v>
          </cell>
          <cell r="J5">
            <v>26.28</v>
          </cell>
          <cell r="K5">
            <v>3</v>
          </cell>
        </row>
        <row r="6">
          <cell r="B6">
            <v>22.633333333333336</v>
          </cell>
          <cell r="C6">
            <v>29.1</v>
          </cell>
          <cell r="D6">
            <v>18.8</v>
          </cell>
          <cell r="E6">
            <v>72.416666666666671</v>
          </cell>
          <cell r="F6">
            <v>100</v>
          </cell>
          <cell r="G6">
            <v>55</v>
          </cell>
          <cell r="H6">
            <v>10.44</v>
          </cell>
          <cell r="I6" t="str">
            <v>NO</v>
          </cell>
          <cell r="J6">
            <v>21.96</v>
          </cell>
          <cell r="K6">
            <v>0.2</v>
          </cell>
        </row>
        <row r="7">
          <cell r="B7">
            <v>24.454166666666669</v>
          </cell>
          <cell r="C7">
            <v>31.5</v>
          </cell>
          <cell r="D7">
            <v>20.9</v>
          </cell>
          <cell r="E7">
            <v>77.761904761904759</v>
          </cell>
          <cell r="F7">
            <v>98</v>
          </cell>
          <cell r="G7">
            <v>54</v>
          </cell>
          <cell r="H7">
            <v>24.48</v>
          </cell>
          <cell r="I7" t="str">
            <v>NE</v>
          </cell>
          <cell r="J7">
            <v>54.36</v>
          </cell>
          <cell r="K7">
            <v>17.8</v>
          </cell>
        </row>
        <row r="8">
          <cell r="B8">
            <v>23.904166666666669</v>
          </cell>
          <cell r="C8">
            <v>30</v>
          </cell>
          <cell r="D8">
            <v>20.2</v>
          </cell>
          <cell r="E8">
            <v>78.428571428571431</v>
          </cell>
          <cell r="F8">
            <v>100</v>
          </cell>
          <cell r="G8">
            <v>53</v>
          </cell>
          <cell r="H8">
            <v>18.36</v>
          </cell>
          <cell r="I8" t="str">
            <v>L</v>
          </cell>
          <cell r="J8">
            <v>32.76</v>
          </cell>
          <cell r="K8">
            <v>7.6</v>
          </cell>
        </row>
        <row r="9">
          <cell r="B9">
            <v>26</v>
          </cell>
          <cell r="C9">
            <v>32.799999999999997</v>
          </cell>
          <cell r="D9">
            <v>21</v>
          </cell>
          <cell r="E9">
            <v>69.882352941176464</v>
          </cell>
          <cell r="F9">
            <v>100</v>
          </cell>
          <cell r="G9">
            <v>47</v>
          </cell>
          <cell r="H9">
            <v>12.6</v>
          </cell>
          <cell r="I9" t="str">
            <v>L</v>
          </cell>
          <cell r="J9">
            <v>23.040000000000003</v>
          </cell>
          <cell r="K9">
            <v>0</v>
          </cell>
        </row>
        <row r="10">
          <cell r="B10">
            <v>26.787499999999991</v>
          </cell>
          <cell r="C10">
            <v>33.1</v>
          </cell>
          <cell r="D10">
            <v>22.6</v>
          </cell>
          <cell r="E10">
            <v>73.333333333333329</v>
          </cell>
          <cell r="F10">
            <v>100</v>
          </cell>
          <cell r="G10">
            <v>47</v>
          </cell>
          <cell r="H10">
            <v>9.7200000000000006</v>
          </cell>
          <cell r="I10" t="str">
            <v>L</v>
          </cell>
          <cell r="J10">
            <v>21.240000000000002</v>
          </cell>
          <cell r="K10">
            <v>0</v>
          </cell>
        </row>
        <row r="11">
          <cell r="B11">
            <v>26.658333333333331</v>
          </cell>
          <cell r="C11">
            <v>33.4</v>
          </cell>
          <cell r="D11">
            <v>22.1</v>
          </cell>
          <cell r="E11">
            <v>72.238095238095241</v>
          </cell>
          <cell r="F11">
            <v>100</v>
          </cell>
          <cell r="G11">
            <v>43</v>
          </cell>
          <cell r="H11">
            <v>12.6</v>
          </cell>
          <cell r="I11" t="str">
            <v>SE</v>
          </cell>
          <cell r="J11">
            <v>18.720000000000002</v>
          </cell>
          <cell r="K11">
            <v>0</v>
          </cell>
        </row>
        <row r="12">
          <cell r="B12">
            <v>24.904166666666669</v>
          </cell>
          <cell r="C12">
            <v>29.9</v>
          </cell>
          <cell r="D12">
            <v>20.8</v>
          </cell>
          <cell r="E12">
            <v>75.045454545454547</v>
          </cell>
          <cell r="F12">
            <v>100</v>
          </cell>
          <cell r="G12">
            <v>53</v>
          </cell>
          <cell r="H12">
            <v>23.759999999999998</v>
          </cell>
          <cell r="I12" t="str">
            <v>L</v>
          </cell>
          <cell r="J12">
            <v>38.159999999999997</v>
          </cell>
          <cell r="K12">
            <v>0</v>
          </cell>
        </row>
        <row r="13">
          <cell r="B13">
            <v>24.3125</v>
          </cell>
          <cell r="C13">
            <v>30.1</v>
          </cell>
          <cell r="D13">
            <v>19.899999999999999</v>
          </cell>
          <cell r="E13">
            <v>71.708333333333329</v>
          </cell>
          <cell r="F13">
            <v>94</v>
          </cell>
          <cell r="G13">
            <v>53</v>
          </cell>
          <cell r="H13">
            <v>19.440000000000001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26.041666666666661</v>
          </cell>
          <cell r="C14">
            <v>33.700000000000003</v>
          </cell>
          <cell r="D14">
            <v>21.4</v>
          </cell>
          <cell r="E14">
            <v>74.043478260869563</v>
          </cell>
          <cell r="F14">
            <v>100</v>
          </cell>
          <cell r="G14">
            <v>44</v>
          </cell>
          <cell r="H14">
            <v>16.559999999999999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26.5</v>
          </cell>
          <cell r="C15">
            <v>33.6</v>
          </cell>
          <cell r="D15">
            <v>22.2</v>
          </cell>
          <cell r="E15">
            <v>74.086956521739125</v>
          </cell>
          <cell r="F15">
            <v>100</v>
          </cell>
          <cell r="G15">
            <v>39</v>
          </cell>
          <cell r="H15">
            <v>16.920000000000002</v>
          </cell>
          <cell r="I15" t="str">
            <v>NO</v>
          </cell>
          <cell r="J15">
            <v>33.840000000000003</v>
          </cell>
          <cell r="K15">
            <v>0</v>
          </cell>
        </row>
        <row r="16">
          <cell r="B16">
            <v>24.816666666666663</v>
          </cell>
          <cell r="C16">
            <v>31.3</v>
          </cell>
          <cell r="D16">
            <v>20.2</v>
          </cell>
          <cell r="E16">
            <v>73.17647058823529</v>
          </cell>
          <cell r="F16">
            <v>100</v>
          </cell>
          <cell r="G16">
            <v>47</v>
          </cell>
          <cell r="H16">
            <v>14.04</v>
          </cell>
          <cell r="I16" t="str">
            <v>O</v>
          </cell>
          <cell r="J16">
            <v>24.48</v>
          </cell>
          <cell r="K16">
            <v>0.2</v>
          </cell>
        </row>
        <row r="17">
          <cell r="B17">
            <v>22.791666666666668</v>
          </cell>
          <cell r="C17">
            <v>28.6</v>
          </cell>
          <cell r="D17">
            <v>18.8</v>
          </cell>
          <cell r="E17">
            <v>84.7</v>
          </cell>
          <cell r="F17">
            <v>100</v>
          </cell>
          <cell r="G17">
            <v>62</v>
          </cell>
          <cell r="H17">
            <v>20.52</v>
          </cell>
          <cell r="I17" t="str">
            <v>SO</v>
          </cell>
          <cell r="J17">
            <v>37.440000000000005</v>
          </cell>
          <cell r="K17">
            <v>0</v>
          </cell>
        </row>
        <row r="18">
          <cell r="B18">
            <v>18.187499999999996</v>
          </cell>
          <cell r="C18">
            <v>23.4</v>
          </cell>
          <cell r="D18">
            <v>15.4</v>
          </cell>
          <cell r="E18">
            <v>71.333333333333329</v>
          </cell>
          <cell r="F18">
            <v>100</v>
          </cell>
          <cell r="G18">
            <v>38</v>
          </cell>
          <cell r="H18">
            <v>17.64</v>
          </cell>
          <cell r="I18" t="str">
            <v>SO</v>
          </cell>
          <cell r="J18">
            <v>34.200000000000003</v>
          </cell>
          <cell r="K18">
            <v>0</v>
          </cell>
        </row>
        <row r="19">
          <cell r="B19">
            <v>17.908333333333335</v>
          </cell>
          <cell r="C19">
            <v>25.5</v>
          </cell>
          <cell r="D19">
            <v>12.4</v>
          </cell>
          <cell r="E19">
            <v>73.388888888888886</v>
          </cell>
          <cell r="F19">
            <v>100</v>
          </cell>
          <cell r="G19">
            <v>49</v>
          </cell>
          <cell r="H19">
            <v>12.96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21.904166666666665</v>
          </cell>
          <cell r="C20">
            <v>27.4</v>
          </cell>
          <cell r="D20">
            <v>18.5</v>
          </cell>
          <cell r="E20">
            <v>69.375</v>
          </cell>
          <cell r="F20">
            <v>81</v>
          </cell>
          <cell r="G20">
            <v>51</v>
          </cell>
          <cell r="H20">
            <v>24.840000000000003</v>
          </cell>
          <cell r="I20" t="str">
            <v>SE</v>
          </cell>
          <cell r="J20">
            <v>41.04</v>
          </cell>
          <cell r="K20">
            <v>0</v>
          </cell>
        </row>
        <row r="21">
          <cell r="B21">
            <v>21.858333333333334</v>
          </cell>
          <cell r="C21">
            <v>27.7</v>
          </cell>
          <cell r="D21">
            <v>17</v>
          </cell>
          <cell r="E21">
            <v>71.666666666666671</v>
          </cell>
          <cell r="F21">
            <v>100</v>
          </cell>
          <cell r="G21">
            <v>49</v>
          </cell>
          <cell r="H21">
            <v>23.040000000000003</v>
          </cell>
          <cell r="I21" t="str">
            <v>L</v>
          </cell>
          <cell r="J21">
            <v>43.2</v>
          </cell>
          <cell r="K21">
            <v>0</v>
          </cell>
        </row>
        <row r="22">
          <cell r="B22">
            <v>21.216666666666665</v>
          </cell>
          <cell r="C22">
            <v>27</v>
          </cell>
          <cell r="D22">
            <v>17</v>
          </cell>
          <cell r="E22">
            <v>75.952380952380949</v>
          </cell>
          <cell r="F22">
            <v>100</v>
          </cell>
          <cell r="G22">
            <v>51</v>
          </cell>
          <cell r="H22">
            <v>19.8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21.845833333333331</v>
          </cell>
          <cell r="C23">
            <v>28.9</v>
          </cell>
          <cell r="D23">
            <v>17.100000000000001</v>
          </cell>
          <cell r="E23">
            <v>74.5</v>
          </cell>
          <cell r="F23">
            <v>100</v>
          </cell>
          <cell r="G23">
            <v>37</v>
          </cell>
          <cell r="H23">
            <v>12.96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22.687500000000004</v>
          </cell>
          <cell r="C24">
            <v>30.3</v>
          </cell>
          <cell r="D24">
            <v>17.3</v>
          </cell>
          <cell r="E24">
            <v>65.869565217391298</v>
          </cell>
          <cell r="F24">
            <v>100</v>
          </cell>
          <cell r="G24">
            <v>33</v>
          </cell>
          <cell r="H24">
            <v>14.04</v>
          </cell>
          <cell r="I24" t="str">
            <v>L</v>
          </cell>
          <cell r="J24">
            <v>20.88</v>
          </cell>
          <cell r="K24">
            <v>0</v>
          </cell>
        </row>
        <row r="25">
          <cell r="B25">
            <v>23.120833333333334</v>
          </cell>
          <cell r="C25">
            <v>30.5</v>
          </cell>
          <cell r="D25">
            <v>17.899999999999999</v>
          </cell>
          <cell r="E25">
            <v>64.25</v>
          </cell>
          <cell r="F25">
            <v>100</v>
          </cell>
          <cell r="G25">
            <v>31</v>
          </cell>
          <cell r="H25">
            <v>11.520000000000001</v>
          </cell>
          <cell r="I25" t="str">
            <v>L</v>
          </cell>
          <cell r="J25">
            <v>22.32</v>
          </cell>
          <cell r="K25">
            <v>0</v>
          </cell>
        </row>
        <row r="26">
          <cell r="B26">
            <v>23.658333333333331</v>
          </cell>
          <cell r="C26">
            <v>31.7</v>
          </cell>
          <cell r="D26">
            <v>16.899999999999999</v>
          </cell>
          <cell r="E26">
            <v>53.833333333333336</v>
          </cell>
          <cell r="F26">
            <v>75</v>
          </cell>
          <cell r="G26">
            <v>31</v>
          </cell>
          <cell r="H26">
            <v>11.520000000000001</v>
          </cell>
          <cell r="I26" t="str">
            <v>NE</v>
          </cell>
          <cell r="J26">
            <v>22.32</v>
          </cell>
          <cell r="K26">
            <v>0</v>
          </cell>
        </row>
        <row r="27">
          <cell r="B27">
            <v>23.962500000000006</v>
          </cell>
          <cell r="C27">
            <v>30.3</v>
          </cell>
          <cell r="D27">
            <v>19.3</v>
          </cell>
          <cell r="E27">
            <v>61.94736842105263</v>
          </cell>
          <cell r="F27">
            <v>100</v>
          </cell>
          <cell r="G27">
            <v>41</v>
          </cell>
          <cell r="H27">
            <v>11.879999999999999</v>
          </cell>
          <cell r="I27" t="str">
            <v>SO</v>
          </cell>
          <cell r="J27">
            <v>25.92</v>
          </cell>
          <cell r="K27">
            <v>0.2</v>
          </cell>
        </row>
        <row r="28">
          <cell r="B28">
            <v>18.695833333333329</v>
          </cell>
          <cell r="C28">
            <v>22.4</v>
          </cell>
          <cell r="D28">
            <v>14.3</v>
          </cell>
          <cell r="E28">
            <v>63.846153846153847</v>
          </cell>
          <cell r="F28">
            <v>100</v>
          </cell>
          <cell r="G28">
            <v>40</v>
          </cell>
          <cell r="H28">
            <v>21.96</v>
          </cell>
          <cell r="I28" t="str">
            <v>O</v>
          </cell>
          <cell r="J28">
            <v>47.16</v>
          </cell>
          <cell r="K28">
            <v>1.7999999999999998</v>
          </cell>
        </row>
        <row r="29">
          <cell r="B29">
            <v>15.416666666666664</v>
          </cell>
          <cell r="C29">
            <v>23</v>
          </cell>
          <cell r="D29">
            <v>10.7</v>
          </cell>
          <cell r="E29">
            <v>75.521739130434781</v>
          </cell>
          <cell r="F29">
            <v>100</v>
          </cell>
          <cell r="G29">
            <v>48</v>
          </cell>
          <cell r="H29">
            <v>12.24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18.749999999999996</v>
          </cell>
          <cell r="C30">
            <v>26.1</v>
          </cell>
          <cell r="D30">
            <v>13.3</v>
          </cell>
          <cell r="E30">
            <v>69.045454545454547</v>
          </cell>
          <cell r="F30">
            <v>100</v>
          </cell>
          <cell r="G30">
            <v>36</v>
          </cell>
          <cell r="H30">
            <v>19.079999999999998</v>
          </cell>
          <cell r="I30" t="str">
            <v>L</v>
          </cell>
          <cell r="J30">
            <v>30.240000000000002</v>
          </cell>
          <cell r="K30">
            <v>0.2</v>
          </cell>
        </row>
        <row r="31">
          <cell r="B31">
            <v>22.958333333333329</v>
          </cell>
          <cell r="C31">
            <v>31.3</v>
          </cell>
          <cell r="D31">
            <v>16.899999999999999</v>
          </cell>
          <cell r="E31">
            <v>56.208333333333336</v>
          </cell>
          <cell r="F31">
            <v>79</v>
          </cell>
          <cell r="G31">
            <v>34</v>
          </cell>
          <cell r="H31">
            <v>15.120000000000001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25.324999999999999</v>
          </cell>
          <cell r="C32">
            <v>34</v>
          </cell>
          <cell r="D32">
            <v>19.8</v>
          </cell>
          <cell r="E32">
            <v>61.333333333333336</v>
          </cell>
          <cell r="F32">
            <v>100</v>
          </cell>
          <cell r="G32">
            <v>38</v>
          </cell>
          <cell r="H32">
            <v>20.52</v>
          </cell>
          <cell r="I32" t="str">
            <v>N</v>
          </cell>
          <cell r="J32">
            <v>37.800000000000004</v>
          </cell>
          <cell r="K32">
            <v>6.6000000000000005</v>
          </cell>
        </row>
        <row r="33">
          <cell r="B33">
            <v>24.229166666666668</v>
          </cell>
          <cell r="C33">
            <v>31.2</v>
          </cell>
          <cell r="D33">
            <v>20.9</v>
          </cell>
          <cell r="E33">
            <v>68.2</v>
          </cell>
          <cell r="F33">
            <v>100</v>
          </cell>
          <cell r="G33">
            <v>54</v>
          </cell>
          <cell r="H33">
            <v>18.36</v>
          </cell>
          <cell r="I33" t="str">
            <v>L</v>
          </cell>
          <cell r="J33">
            <v>33.840000000000003</v>
          </cell>
          <cell r="K33">
            <v>9.4</v>
          </cell>
        </row>
        <row r="34">
          <cell r="B34">
            <v>26.654166666666665</v>
          </cell>
          <cell r="C34">
            <v>33.5</v>
          </cell>
          <cell r="D34">
            <v>21.9</v>
          </cell>
          <cell r="E34">
            <v>68.090909090909093</v>
          </cell>
          <cell r="F34">
            <v>100</v>
          </cell>
          <cell r="G34">
            <v>40</v>
          </cell>
          <cell r="H34">
            <v>14.76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25.854166666666668</v>
          </cell>
          <cell r="C35">
            <v>32.4</v>
          </cell>
          <cell r="D35">
            <v>19.899999999999999</v>
          </cell>
          <cell r="E35">
            <v>60</v>
          </cell>
          <cell r="F35">
            <v>87</v>
          </cell>
          <cell r="G35">
            <v>33</v>
          </cell>
          <cell r="H35">
            <v>25.92</v>
          </cell>
          <cell r="I35" t="str">
            <v>NO</v>
          </cell>
          <cell r="J35">
            <v>50.04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23.079166666666666</v>
          </cell>
          <cell r="C5">
            <v>26.4</v>
          </cell>
          <cell r="D5">
            <v>21.1</v>
          </cell>
          <cell r="E5">
            <v>77.333333333333329</v>
          </cell>
          <cell r="F5">
            <v>100</v>
          </cell>
          <cell r="G5">
            <v>68</v>
          </cell>
          <cell r="H5">
            <v>18.36</v>
          </cell>
          <cell r="I5" t="str">
            <v>NE</v>
          </cell>
          <cell r="J5">
            <v>40.680000000000007</v>
          </cell>
          <cell r="K5">
            <v>5.2</v>
          </cell>
        </row>
        <row r="6">
          <cell r="B6">
            <v>24.004166666666663</v>
          </cell>
          <cell r="C6">
            <v>29.2</v>
          </cell>
          <cell r="D6">
            <v>21</v>
          </cell>
          <cell r="E6">
            <v>74.5</v>
          </cell>
          <cell r="F6">
            <v>100</v>
          </cell>
          <cell r="G6">
            <v>66</v>
          </cell>
          <cell r="H6">
            <v>9.7200000000000006</v>
          </cell>
          <cell r="I6" t="str">
            <v>NE</v>
          </cell>
          <cell r="J6">
            <v>19.8</v>
          </cell>
          <cell r="K6">
            <v>0.2</v>
          </cell>
        </row>
        <row r="7">
          <cell r="B7">
            <v>24.195833333333336</v>
          </cell>
          <cell r="C7">
            <v>28.6</v>
          </cell>
          <cell r="D7">
            <v>22.4</v>
          </cell>
          <cell r="E7">
            <v>83.428571428571431</v>
          </cell>
          <cell r="F7">
            <v>100</v>
          </cell>
          <cell r="G7">
            <v>70</v>
          </cell>
          <cell r="H7">
            <v>18</v>
          </cell>
          <cell r="I7" t="str">
            <v>NE</v>
          </cell>
          <cell r="J7">
            <v>36.36</v>
          </cell>
          <cell r="K7">
            <v>1.5999999999999999</v>
          </cell>
        </row>
        <row r="8">
          <cell r="B8">
            <v>23.808333333333323</v>
          </cell>
          <cell r="C8">
            <v>27.1</v>
          </cell>
          <cell r="D8">
            <v>21.5</v>
          </cell>
          <cell r="E8">
            <v>87.8</v>
          </cell>
          <cell r="F8">
            <v>100</v>
          </cell>
          <cell r="G8">
            <v>77</v>
          </cell>
          <cell r="H8">
            <v>16.2</v>
          </cell>
          <cell r="I8" t="str">
            <v>NE</v>
          </cell>
          <cell r="J8">
            <v>44.28</v>
          </cell>
          <cell r="K8">
            <v>6.4</v>
          </cell>
        </row>
        <row r="9">
          <cell r="B9">
            <v>25.849999999999998</v>
          </cell>
          <cell r="C9">
            <v>32.299999999999997</v>
          </cell>
          <cell r="D9">
            <v>21.8</v>
          </cell>
          <cell r="E9">
            <v>72.642857142857139</v>
          </cell>
          <cell r="F9">
            <v>100</v>
          </cell>
          <cell r="G9">
            <v>53</v>
          </cell>
          <cell r="H9">
            <v>11.16</v>
          </cell>
          <cell r="I9" t="str">
            <v>NE</v>
          </cell>
          <cell r="J9">
            <v>27.720000000000002</v>
          </cell>
          <cell r="K9">
            <v>0</v>
          </cell>
        </row>
        <row r="10">
          <cell r="B10">
            <v>23.345833333333331</v>
          </cell>
          <cell r="C10">
            <v>31.8</v>
          </cell>
          <cell r="D10">
            <v>20.399999999999999</v>
          </cell>
          <cell r="E10">
            <v>85.181818181818187</v>
          </cell>
          <cell r="F10">
            <v>100</v>
          </cell>
          <cell r="G10">
            <v>62</v>
          </cell>
          <cell r="H10">
            <v>21.96</v>
          </cell>
          <cell r="I10" t="str">
            <v>NE</v>
          </cell>
          <cell r="J10">
            <v>51.12</v>
          </cell>
          <cell r="K10">
            <v>10.000000000000002</v>
          </cell>
        </row>
        <row r="11">
          <cell r="B11">
            <v>24.512500000000006</v>
          </cell>
          <cell r="C11">
            <v>32.700000000000003</v>
          </cell>
          <cell r="D11">
            <v>20.2</v>
          </cell>
          <cell r="E11">
            <v>66.454545454545453</v>
          </cell>
          <cell r="F11">
            <v>92</v>
          </cell>
          <cell r="G11">
            <v>48</v>
          </cell>
          <cell r="H11">
            <v>6.84</v>
          </cell>
          <cell r="I11" t="str">
            <v>NE</v>
          </cell>
          <cell r="J11">
            <v>15.48</v>
          </cell>
          <cell r="K11">
            <v>0</v>
          </cell>
        </row>
        <row r="12">
          <cell r="B12">
            <v>25.512499999999992</v>
          </cell>
          <cell r="C12">
            <v>32.700000000000003</v>
          </cell>
          <cell r="D12">
            <v>20.2</v>
          </cell>
          <cell r="E12">
            <v>71.583333333333329</v>
          </cell>
          <cell r="F12">
            <v>97</v>
          </cell>
          <cell r="G12">
            <v>53</v>
          </cell>
          <cell r="H12">
            <v>11.879999999999999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26.425000000000001</v>
          </cell>
          <cell r="C13">
            <v>32</v>
          </cell>
          <cell r="D13">
            <v>22.1</v>
          </cell>
          <cell r="E13">
            <v>73.555555555555557</v>
          </cell>
          <cell r="F13">
            <v>100</v>
          </cell>
          <cell r="G13">
            <v>55</v>
          </cell>
          <cell r="H13">
            <v>14.04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26.720833333333335</v>
          </cell>
          <cell r="C14">
            <v>32.299999999999997</v>
          </cell>
          <cell r="D14">
            <v>23</v>
          </cell>
          <cell r="E14">
            <v>78.409090909090907</v>
          </cell>
          <cell r="F14">
            <v>100</v>
          </cell>
          <cell r="G14">
            <v>49</v>
          </cell>
          <cell r="H14">
            <v>15.48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24.279166666666669</v>
          </cell>
          <cell r="C15">
            <v>27.6</v>
          </cell>
          <cell r="D15">
            <v>20.7</v>
          </cell>
          <cell r="E15">
            <v>85.78947368421052</v>
          </cell>
          <cell r="F15">
            <v>100</v>
          </cell>
          <cell r="G15">
            <v>72</v>
          </cell>
          <cell r="H15">
            <v>11.16</v>
          </cell>
          <cell r="I15" t="str">
            <v>N</v>
          </cell>
          <cell r="J15">
            <v>27.720000000000002</v>
          </cell>
          <cell r="K15">
            <v>3.8000000000000003</v>
          </cell>
        </row>
        <row r="16">
          <cell r="B16">
            <v>18.237499999999997</v>
          </cell>
          <cell r="C16">
            <v>20.9</v>
          </cell>
          <cell r="D16">
            <v>14.4</v>
          </cell>
          <cell r="E16">
            <v>97</v>
          </cell>
          <cell r="F16">
            <v>100</v>
          </cell>
          <cell r="G16">
            <v>92</v>
          </cell>
          <cell r="H16">
            <v>16.920000000000002</v>
          </cell>
          <cell r="I16" t="str">
            <v>SO</v>
          </cell>
          <cell r="J16">
            <v>28.8</v>
          </cell>
          <cell r="K16">
            <v>3.2</v>
          </cell>
        </row>
        <row r="17">
          <cell r="B17">
            <v>15.766666666666666</v>
          </cell>
          <cell r="C17">
            <v>20.399999999999999</v>
          </cell>
          <cell r="D17">
            <v>14</v>
          </cell>
          <cell r="E17">
            <v>84</v>
          </cell>
          <cell r="F17">
            <v>100</v>
          </cell>
          <cell r="G17">
            <v>67</v>
          </cell>
          <cell r="H17">
            <v>12.96</v>
          </cell>
          <cell r="I17" t="str">
            <v>S</v>
          </cell>
          <cell r="J17">
            <v>25.56</v>
          </cell>
          <cell r="K17">
            <v>0</v>
          </cell>
        </row>
        <row r="18">
          <cell r="B18">
            <v>15.883333333333333</v>
          </cell>
          <cell r="C18">
            <v>21.9</v>
          </cell>
          <cell r="D18">
            <v>10.6</v>
          </cell>
          <cell r="E18">
            <v>71.400000000000006</v>
          </cell>
          <cell r="F18">
            <v>100</v>
          </cell>
          <cell r="G18">
            <v>46</v>
          </cell>
          <cell r="H18">
            <v>14.76</v>
          </cell>
          <cell r="I18" t="str">
            <v>S</v>
          </cell>
          <cell r="J18">
            <v>31.680000000000003</v>
          </cell>
          <cell r="K18">
            <v>0.2</v>
          </cell>
        </row>
        <row r="19">
          <cell r="B19">
            <v>16.516666666666666</v>
          </cell>
          <cell r="C19">
            <v>19.5</v>
          </cell>
          <cell r="D19">
            <v>13.3</v>
          </cell>
          <cell r="E19">
            <v>83.238095238095241</v>
          </cell>
          <cell r="F19">
            <v>100</v>
          </cell>
          <cell r="G19">
            <v>69</v>
          </cell>
          <cell r="H19">
            <v>11.16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18.275000000000002</v>
          </cell>
          <cell r="C20">
            <v>26.7</v>
          </cell>
          <cell r="D20">
            <v>13.6</v>
          </cell>
          <cell r="E20">
            <v>69.400000000000006</v>
          </cell>
          <cell r="F20">
            <v>100</v>
          </cell>
          <cell r="G20">
            <v>50</v>
          </cell>
          <cell r="H20">
            <v>11.520000000000001</v>
          </cell>
          <cell r="I20" t="str">
            <v>SO</v>
          </cell>
          <cell r="J20">
            <v>28.8</v>
          </cell>
          <cell r="K20">
            <v>0.2</v>
          </cell>
        </row>
        <row r="21">
          <cell r="B21">
            <v>19.774999999999995</v>
          </cell>
          <cell r="C21">
            <v>28.7</v>
          </cell>
          <cell r="D21">
            <v>13.3</v>
          </cell>
          <cell r="E21">
            <v>66.272727272727266</v>
          </cell>
          <cell r="F21">
            <v>88</v>
          </cell>
          <cell r="G21">
            <v>52</v>
          </cell>
          <cell r="H21">
            <v>11.879999999999999</v>
          </cell>
          <cell r="I21" t="str">
            <v>NE</v>
          </cell>
          <cell r="J21">
            <v>28.44</v>
          </cell>
          <cell r="K21">
            <v>0</v>
          </cell>
        </row>
        <row r="22">
          <cell r="B22">
            <v>22.266666666666666</v>
          </cell>
          <cell r="C22">
            <v>29.9</v>
          </cell>
          <cell r="D22">
            <v>16.7</v>
          </cell>
          <cell r="E22">
            <v>68.5</v>
          </cell>
          <cell r="F22">
            <v>100</v>
          </cell>
          <cell r="G22">
            <v>46</v>
          </cell>
          <cell r="H22">
            <v>12.6</v>
          </cell>
          <cell r="I22" t="str">
            <v>NE</v>
          </cell>
          <cell r="J22">
            <v>29.880000000000003</v>
          </cell>
          <cell r="K22">
            <v>0.2</v>
          </cell>
        </row>
        <row r="23">
          <cell r="B23">
            <v>20.791666666666664</v>
          </cell>
          <cell r="C23">
            <v>26.3</v>
          </cell>
          <cell r="D23">
            <v>17.2</v>
          </cell>
          <cell r="E23">
            <v>78.5</v>
          </cell>
          <cell r="F23">
            <v>100</v>
          </cell>
          <cell r="G23">
            <v>59</v>
          </cell>
          <cell r="H23">
            <v>10.44</v>
          </cell>
          <cell r="I23" t="str">
            <v>NE</v>
          </cell>
          <cell r="J23">
            <v>28.08</v>
          </cell>
          <cell r="K23">
            <v>0</v>
          </cell>
        </row>
        <row r="24">
          <cell r="B24">
            <v>22.308333333333334</v>
          </cell>
          <cell r="C24">
            <v>30.6</v>
          </cell>
          <cell r="D24">
            <v>17</v>
          </cell>
          <cell r="E24">
            <v>58.727272727272727</v>
          </cell>
          <cell r="F24">
            <v>87</v>
          </cell>
          <cell r="G24">
            <v>42</v>
          </cell>
          <cell r="H24">
            <v>12.24</v>
          </cell>
          <cell r="I24" t="str">
            <v>NE</v>
          </cell>
          <cell r="J24">
            <v>28.8</v>
          </cell>
          <cell r="K24">
            <v>0.2</v>
          </cell>
        </row>
        <row r="25">
          <cell r="B25">
            <v>23.062499999999996</v>
          </cell>
          <cell r="C25">
            <v>31.4</v>
          </cell>
          <cell r="D25">
            <v>16.100000000000001</v>
          </cell>
          <cell r="E25">
            <v>72.090909090909093</v>
          </cell>
          <cell r="F25">
            <v>100</v>
          </cell>
          <cell r="G25">
            <v>42</v>
          </cell>
          <cell r="H25">
            <v>11.879999999999999</v>
          </cell>
          <cell r="I25" t="str">
            <v>NE</v>
          </cell>
          <cell r="J25">
            <v>29.52</v>
          </cell>
          <cell r="K25">
            <v>0</v>
          </cell>
        </row>
        <row r="26">
          <cell r="B26">
            <v>21.520833333333332</v>
          </cell>
          <cell r="C26">
            <v>24.9</v>
          </cell>
          <cell r="D26">
            <v>18.8</v>
          </cell>
          <cell r="E26">
            <v>85.25</v>
          </cell>
          <cell r="F26">
            <v>100</v>
          </cell>
          <cell r="G26">
            <v>67</v>
          </cell>
          <cell r="H26">
            <v>11.879999999999999</v>
          </cell>
          <cell r="I26" t="str">
            <v>SO</v>
          </cell>
          <cell r="J26">
            <v>21.6</v>
          </cell>
          <cell r="K26">
            <v>4.5999999999999996</v>
          </cell>
        </row>
        <row r="27">
          <cell r="B27">
            <v>17.533333333333335</v>
          </cell>
          <cell r="C27">
            <v>19</v>
          </cell>
          <cell r="D27">
            <v>15.7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14.04</v>
          </cell>
          <cell r="I27" t="str">
            <v>SO</v>
          </cell>
          <cell r="J27">
            <v>30.96</v>
          </cell>
          <cell r="K27">
            <v>41.8</v>
          </cell>
        </row>
        <row r="28">
          <cell r="B28">
            <v>15.704166666666664</v>
          </cell>
          <cell r="C28">
            <v>19.100000000000001</v>
          </cell>
          <cell r="D28">
            <v>13.1</v>
          </cell>
          <cell r="E28">
            <v>69.727272727272734</v>
          </cell>
          <cell r="F28">
            <v>100</v>
          </cell>
          <cell r="G28">
            <v>58</v>
          </cell>
          <cell r="H28">
            <v>14.4</v>
          </cell>
          <cell r="I28" t="str">
            <v>SO</v>
          </cell>
          <cell r="J28">
            <v>29.16</v>
          </cell>
          <cell r="K28">
            <v>0.8</v>
          </cell>
        </row>
        <row r="29">
          <cell r="B29">
            <v>15.59166666666667</v>
          </cell>
          <cell r="C29">
            <v>23.7</v>
          </cell>
          <cell r="D29">
            <v>9.3000000000000007</v>
          </cell>
          <cell r="E29">
            <v>70.928571428571431</v>
          </cell>
          <cell r="F29">
            <v>97</v>
          </cell>
          <cell r="G29">
            <v>48</v>
          </cell>
          <cell r="H29">
            <v>8.2799999999999994</v>
          </cell>
          <cell r="I29" t="str">
            <v>NE</v>
          </cell>
          <cell r="J29">
            <v>20.88</v>
          </cell>
          <cell r="K29">
            <v>0.2</v>
          </cell>
        </row>
        <row r="30">
          <cell r="B30">
            <v>19.487500000000001</v>
          </cell>
          <cell r="C30">
            <v>28.2</v>
          </cell>
          <cell r="D30">
            <v>12.4</v>
          </cell>
          <cell r="E30">
            <v>67.25</v>
          </cell>
          <cell r="F30">
            <v>100</v>
          </cell>
          <cell r="G30">
            <v>42</v>
          </cell>
          <cell r="H30">
            <v>14.4</v>
          </cell>
          <cell r="I30" t="str">
            <v>NE</v>
          </cell>
          <cell r="J30">
            <v>34.200000000000003</v>
          </cell>
          <cell r="K30">
            <v>0</v>
          </cell>
        </row>
        <row r="31">
          <cell r="B31">
            <v>24.1875</v>
          </cell>
          <cell r="C31">
            <v>30.5</v>
          </cell>
          <cell r="D31">
            <v>19.7</v>
          </cell>
          <cell r="E31">
            <v>75.875</v>
          </cell>
          <cell r="F31">
            <v>93</v>
          </cell>
          <cell r="G31">
            <v>57</v>
          </cell>
          <cell r="H31">
            <v>12.6</v>
          </cell>
          <cell r="I31" t="str">
            <v>NE</v>
          </cell>
          <cell r="J31">
            <v>32.04</v>
          </cell>
          <cell r="K31">
            <v>0.4</v>
          </cell>
        </row>
        <row r="32">
          <cell r="B32">
            <v>24.912499999999998</v>
          </cell>
          <cell r="C32">
            <v>30.8</v>
          </cell>
          <cell r="D32">
            <v>20.399999999999999</v>
          </cell>
          <cell r="E32">
            <v>75.9375</v>
          </cell>
          <cell r="F32">
            <v>100</v>
          </cell>
          <cell r="G32">
            <v>53</v>
          </cell>
          <cell r="H32">
            <v>14.4</v>
          </cell>
          <cell r="I32" t="str">
            <v>O</v>
          </cell>
          <cell r="J32">
            <v>32.76</v>
          </cell>
          <cell r="K32">
            <v>0</v>
          </cell>
        </row>
        <row r="33">
          <cell r="B33">
            <v>24.595833333333335</v>
          </cell>
          <cell r="C33">
            <v>31.3</v>
          </cell>
          <cell r="D33">
            <v>21.4</v>
          </cell>
          <cell r="E33">
            <v>72.222222222222229</v>
          </cell>
          <cell r="F33">
            <v>86</v>
          </cell>
          <cell r="G33">
            <v>58</v>
          </cell>
          <cell r="H33">
            <v>9</v>
          </cell>
          <cell r="I33" t="str">
            <v>N</v>
          </cell>
          <cell r="J33">
            <v>23.400000000000002</v>
          </cell>
          <cell r="K33">
            <v>0.4</v>
          </cell>
        </row>
        <row r="34">
          <cell r="B34">
            <v>25.000000000000004</v>
          </cell>
          <cell r="C34">
            <v>32.200000000000003</v>
          </cell>
          <cell r="D34">
            <v>19.399999999999999</v>
          </cell>
          <cell r="E34">
            <v>65.36363636363636</v>
          </cell>
          <cell r="F34">
            <v>100</v>
          </cell>
          <cell r="G34">
            <v>50</v>
          </cell>
          <cell r="H34">
            <v>15.120000000000001</v>
          </cell>
          <cell r="I34" t="str">
            <v>N</v>
          </cell>
          <cell r="J34">
            <v>32.76</v>
          </cell>
          <cell r="K34">
            <v>0.2</v>
          </cell>
        </row>
        <row r="35">
          <cell r="B35">
            <v>24.458333333333339</v>
          </cell>
          <cell r="C35">
            <v>31.1</v>
          </cell>
          <cell r="D35">
            <v>21.3</v>
          </cell>
          <cell r="E35">
            <v>79.291666666666671</v>
          </cell>
          <cell r="F35">
            <v>100</v>
          </cell>
          <cell r="G35">
            <v>50</v>
          </cell>
          <cell r="H35">
            <v>16.2</v>
          </cell>
          <cell r="I35" t="str">
            <v>N</v>
          </cell>
          <cell r="J35">
            <v>33.119999999999997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K66" sqref="AK6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1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7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0"/>
    </row>
    <row r="3" spans="1:37" s="5" customFormat="1" ht="20.100000000000001" customHeight="1" x14ac:dyDescent="0.2">
      <c r="A3" s="154"/>
      <c r="B3" s="145">
        <v>1</v>
      </c>
      <c r="C3" s="145">
        <f>SUM(B3+1)</f>
        <v>2</v>
      </c>
      <c r="D3" s="145">
        <f t="shared" ref="D3:AB3" si="0">SUM(C3+1)</f>
        <v>3</v>
      </c>
      <c r="E3" s="145">
        <f t="shared" si="0"/>
        <v>4</v>
      </c>
      <c r="F3" s="145">
        <f t="shared" si="0"/>
        <v>5</v>
      </c>
      <c r="G3" s="145">
        <v>6</v>
      </c>
      <c r="H3" s="145"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>SUM(AB3+1)</f>
        <v>28</v>
      </c>
      <c r="AD3" s="145">
        <f>SUM(AC3+1)</f>
        <v>29</v>
      </c>
      <c r="AE3" s="145">
        <v>30</v>
      </c>
      <c r="AF3" s="146">
        <v>31</v>
      </c>
      <c r="AG3" s="141" t="s">
        <v>36</v>
      </c>
    </row>
    <row r="4" spans="1:37" s="5" customForma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7"/>
      <c r="AG4" s="142"/>
    </row>
    <row r="5" spans="1:37" s="5" customFormat="1" x14ac:dyDescent="0.2">
      <c r="A5" s="58" t="s">
        <v>40</v>
      </c>
      <c r="B5" s="128">
        <f>[1]Maio!$B$5</f>
        <v>21.870833333333334</v>
      </c>
      <c r="C5" s="128">
        <f>[1]Maio!$B$6</f>
        <v>23.224999999999998</v>
      </c>
      <c r="D5" s="128">
        <f>[1]Maio!$B$7</f>
        <v>23.637499999999992</v>
      </c>
      <c r="E5" s="128">
        <f>[1]Maio!$B$8</f>
        <v>24.095833333333331</v>
      </c>
      <c r="F5" s="128">
        <f>[1]Maio!$B$9</f>
        <v>25.233333333333338</v>
      </c>
      <c r="G5" s="128">
        <f>[1]Maio!$B$10</f>
        <v>26.162499999999998</v>
      </c>
      <c r="H5" s="128">
        <f>[1]Maio!$B$11</f>
        <v>26.283333333333331</v>
      </c>
      <c r="I5" s="128">
        <f>[1]Maio!$B$12</f>
        <v>26.087500000000006</v>
      </c>
      <c r="J5" s="128">
        <f>[1]Maio!$B$13</f>
        <v>26.145833333333329</v>
      </c>
      <c r="K5" s="128">
        <f>[1]Maio!$B$14</f>
        <v>26.108333333333338</v>
      </c>
      <c r="L5" s="128">
        <f>[1]Maio!$B$15</f>
        <v>25.775000000000006</v>
      </c>
      <c r="M5" s="128">
        <f>[1]Maio!$B$16</f>
        <v>26.237500000000001</v>
      </c>
      <c r="N5" s="128">
        <f>[1]Maio!$B$17</f>
        <v>25.075000000000003</v>
      </c>
      <c r="O5" s="128">
        <f>[1]Maio!$B$18</f>
        <v>19.929166666666671</v>
      </c>
      <c r="P5" s="128">
        <f>[1]Maio!$B$19</f>
        <v>16.420833333333334</v>
      </c>
      <c r="Q5" s="128">
        <f>[1]Maio!$B$20</f>
        <v>19.337499999999999</v>
      </c>
      <c r="R5" s="128">
        <f>[1]Maio!$B$21</f>
        <v>21.041666666666668</v>
      </c>
      <c r="S5" s="128">
        <f>[1]Maio!$B$22</f>
        <v>20.991666666666667</v>
      </c>
      <c r="T5" s="128">
        <f>[1]Maio!$B$23</f>
        <v>20.583333333333329</v>
      </c>
      <c r="U5" s="128">
        <f>[1]Maio!$B$24</f>
        <v>21.058333333333334</v>
      </c>
      <c r="V5" s="128">
        <f>[1]Maio!$B$25</f>
        <v>20.9</v>
      </c>
      <c r="W5" s="128">
        <f>[1]Maio!$B$26</f>
        <v>21.137499999999999</v>
      </c>
      <c r="X5" s="128">
        <f>[1]Maio!$B$27</f>
        <v>22.962500000000006</v>
      </c>
      <c r="Y5" s="128">
        <f>[1]Maio!$B$28</f>
        <v>20.304166666666664</v>
      </c>
      <c r="Z5" s="128">
        <f>[1]Maio!$B$29</f>
        <v>15.195833333333335</v>
      </c>
      <c r="AA5" s="128">
        <f>[1]Maio!$B$30</f>
        <v>17.366666666666667</v>
      </c>
      <c r="AB5" s="128">
        <f>[1]Maio!$B$31</f>
        <v>22.708333333333339</v>
      </c>
      <c r="AC5" s="128">
        <f>[1]Maio!$B$32</f>
        <v>25.341666666666669</v>
      </c>
      <c r="AD5" s="128">
        <f>[1]Maio!$B$33</f>
        <v>25.566666666666666</v>
      </c>
      <c r="AE5" s="128">
        <f>[1]Maio!$B$34</f>
        <v>26.287500000000005</v>
      </c>
      <c r="AF5" s="128">
        <f>[1]Maio!$B$35</f>
        <v>25.362500000000001</v>
      </c>
      <c r="AG5" s="97">
        <f>AVERAGE(B5:AF5)</f>
        <v>22.852688172043013</v>
      </c>
    </row>
    <row r="6" spans="1:37" x14ac:dyDescent="0.2">
      <c r="A6" s="58" t="s">
        <v>0</v>
      </c>
      <c r="B6" s="11">
        <f>[2]Maio!$B$5</f>
        <v>22.170833333333338</v>
      </c>
      <c r="C6" s="11">
        <f>[2]Maio!$B$6</f>
        <v>23.229166666666671</v>
      </c>
      <c r="D6" s="11">
        <f>[2]Maio!$B$7</f>
        <v>22.545833333333331</v>
      </c>
      <c r="E6" s="11">
        <f>[2]Maio!$B$8</f>
        <v>22.041666666666668</v>
      </c>
      <c r="F6" s="11">
        <f>[2]Maio!$B$9</f>
        <v>24.299999999999997</v>
      </c>
      <c r="G6" s="11">
        <f>[2]Maio!$B$10</f>
        <v>22.804166666666664</v>
      </c>
      <c r="H6" s="11">
        <f>[2]Maio!$B$11</f>
        <v>23.279166666666669</v>
      </c>
      <c r="I6" s="11">
        <f>[2]Maio!$B$12</f>
        <v>24.058333333333334</v>
      </c>
      <c r="J6" s="11">
        <f>[2]Maio!$B$13</f>
        <v>24.179166666666674</v>
      </c>
      <c r="K6" s="11">
        <f>[2]Maio!$B$14</f>
        <v>24.408333333333331</v>
      </c>
      <c r="L6" s="11">
        <f>[2]Maio!$B$15</f>
        <v>23.283333333333331</v>
      </c>
      <c r="M6" s="11">
        <f>[2]Maio!$B$16</f>
        <v>19.19583333333334</v>
      </c>
      <c r="N6" s="11">
        <f>[2]Maio!$B$17</f>
        <v>16.246153846153849</v>
      </c>
      <c r="O6" s="11">
        <f>[2]Maio!$B$18</f>
        <v>15.620000000000001</v>
      </c>
      <c r="P6" s="11">
        <f>[2]Maio!$B$19</f>
        <v>16.333333333333329</v>
      </c>
      <c r="Q6" s="11">
        <f>[2]Maio!$B$20</f>
        <v>18.129166666666666</v>
      </c>
      <c r="R6" s="11">
        <f>[2]Maio!$B$21</f>
        <v>18.712499999999999</v>
      </c>
      <c r="S6" s="11">
        <f>[2]Maio!$B$22</f>
        <v>19.779166666666672</v>
      </c>
      <c r="T6" s="11">
        <f>[2]Maio!$B$23</f>
        <v>19.350000000000005</v>
      </c>
      <c r="U6" s="11">
        <f>[2]Maio!$B$24</f>
        <v>21.295833333333331</v>
      </c>
      <c r="V6" s="11">
        <f>[2]Maio!$B$25</f>
        <v>21.091666666666665</v>
      </c>
      <c r="W6" s="11">
        <f>[2]Maio!$B$26</f>
        <v>21.512499999999999</v>
      </c>
      <c r="X6" s="11">
        <f>[2]Maio!$B$27</f>
        <v>17.975000000000005</v>
      </c>
      <c r="Y6" s="11">
        <f>[2]Maio!$B$28</f>
        <v>14.510526315789477</v>
      </c>
      <c r="Z6" s="11">
        <f>[2]Maio!$B$29</f>
        <v>14.849999999999996</v>
      </c>
      <c r="AA6" s="11">
        <f>[2]Maio!$B$30</f>
        <v>16.216666666666665</v>
      </c>
      <c r="AB6" s="11">
        <f>[2]Maio!$B$31</f>
        <v>20.058333333333334</v>
      </c>
      <c r="AC6" s="11">
        <f>[2]Maio!$B$32</f>
        <v>23.75833333333334</v>
      </c>
      <c r="AD6" s="11">
        <f>[2]Maio!$B$33</f>
        <v>22.054166666666671</v>
      </c>
      <c r="AE6" s="11">
        <f>[2]Maio!$B$34</f>
        <v>22.395833333333329</v>
      </c>
      <c r="AF6" s="11">
        <f>[2]Maio!$B$35</f>
        <v>23.066666666666666</v>
      </c>
      <c r="AG6" s="93">
        <f t="shared" ref="AG6:AG9" si="1">AVERAGE(B6:AF6)</f>
        <v>20.595215489094947</v>
      </c>
    </row>
    <row r="7" spans="1:37" x14ac:dyDescent="0.2">
      <c r="A7" s="58" t="s">
        <v>104</v>
      </c>
      <c r="B7" s="11">
        <f>[3]Maio!$B$5</f>
        <v>22.112500000000001</v>
      </c>
      <c r="C7" s="11">
        <f>[3]Maio!$B$6</f>
        <v>22.558333333333337</v>
      </c>
      <c r="D7" s="11">
        <f>[3]Maio!$B$7</f>
        <v>23.579166666666666</v>
      </c>
      <c r="E7" s="11">
        <f>[3]Maio!$B$8</f>
        <v>24.074999999999999</v>
      </c>
      <c r="F7" s="11">
        <f>[3]Maio!$B$9</f>
        <v>25.383333333333336</v>
      </c>
      <c r="G7" s="11">
        <f>[3]Maio!$B$10</f>
        <v>26.408333333333328</v>
      </c>
      <c r="H7" s="11">
        <f>[3]Maio!$B$11</f>
        <v>25.904166666666665</v>
      </c>
      <c r="I7" s="11">
        <f>[3]Maio!$B$12</f>
        <v>25.533333333333331</v>
      </c>
      <c r="J7" s="11">
        <f>[3]Maio!$B$13</f>
        <v>25</v>
      </c>
      <c r="K7" s="11">
        <f>[3]Maio!$B$14</f>
        <v>25.075000000000003</v>
      </c>
      <c r="L7" s="11">
        <f>[3]Maio!$B$15</f>
        <v>24.995833333333334</v>
      </c>
      <c r="M7" s="11">
        <f>[3]Maio!$B$16</f>
        <v>22.916666666666668</v>
      </c>
      <c r="N7" s="11">
        <f>[3]Maio!$B$17</f>
        <v>19.991666666666664</v>
      </c>
      <c r="O7" s="11">
        <f>[3]Maio!$B$18</f>
        <v>16.9375</v>
      </c>
      <c r="P7" s="11">
        <f>[3]Maio!$B$19</f>
        <v>17.258333333333333</v>
      </c>
      <c r="Q7" s="11">
        <f>[3]Maio!$B$20</f>
        <v>20.508333333333336</v>
      </c>
      <c r="R7" s="11">
        <f>[3]Maio!$B$21</f>
        <v>21.295833333333331</v>
      </c>
      <c r="S7" s="11">
        <f>[3]Maio!$B$22</f>
        <v>21.612500000000001</v>
      </c>
      <c r="T7" s="11">
        <f>[3]Maio!$B$23</f>
        <v>21.895833333333332</v>
      </c>
      <c r="U7" s="11">
        <f>[3]Maio!$B$24</f>
        <v>22.887500000000003</v>
      </c>
      <c r="V7" s="11">
        <f>[3]Maio!$B$25</f>
        <v>22.595833333333331</v>
      </c>
      <c r="W7" s="11">
        <f>[3]Maio!$B$26</f>
        <v>22.945833333333336</v>
      </c>
      <c r="X7" s="11">
        <f>[3]Maio!$B$27</f>
        <v>21.083333333333336</v>
      </c>
      <c r="Y7" s="11">
        <f>[3]Maio!$B$28</f>
        <v>17.608333333333334</v>
      </c>
      <c r="Z7" s="11">
        <f>[3]Maio!$B$29</f>
        <v>15.683333333333335</v>
      </c>
      <c r="AA7" s="11">
        <f>[3]Maio!$B$30</f>
        <v>18.104166666666668</v>
      </c>
      <c r="AB7" s="11">
        <f>[3]Maio!$B$31</f>
        <v>22.454166666666669</v>
      </c>
      <c r="AC7" s="11">
        <f>[3]Maio!$B$32</f>
        <v>24.275000000000002</v>
      </c>
      <c r="AD7" s="11">
        <f>[3]Maio!$B$33</f>
        <v>24.675000000000001</v>
      </c>
      <c r="AE7" s="11">
        <f>[3]Maio!$B$34</f>
        <v>26.041666666666668</v>
      </c>
      <c r="AF7" s="11">
        <f>[3]Maio!$B$35</f>
        <v>25</v>
      </c>
      <c r="AG7" s="93">
        <f t="shared" si="1"/>
        <v>22.464381720430101</v>
      </c>
    </row>
    <row r="8" spans="1:37" x14ac:dyDescent="0.2">
      <c r="A8" s="58" t="s">
        <v>1</v>
      </c>
      <c r="B8" s="11">
        <f>[4]Maio!$B$5</f>
        <v>23.036363636363635</v>
      </c>
      <c r="C8" s="11">
        <f>[4]Maio!$B$6</f>
        <v>26.692307692307693</v>
      </c>
      <c r="D8" s="11">
        <f>[4]Maio!$B$7</f>
        <v>24.485714285714288</v>
      </c>
      <c r="E8" s="11">
        <f>[4]Maio!$B$8</f>
        <v>26.400000000000002</v>
      </c>
      <c r="F8" s="11">
        <f>[4]Maio!$B$9</f>
        <v>29.085714285714285</v>
      </c>
      <c r="G8" s="11">
        <f>[4]Maio!$B$10</f>
        <v>25.849999999999998</v>
      </c>
      <c r="H8" s="11">
        <f>[4]Maio!$B$11</f>
        <v>27.957142857142859</v>
      </c>
      <c r="I8" s="11">
        <f>[4]Maio!$B$12</f>
        <v>29.24</v>
      </c>
      <c r="J8" s="11">
        <f>[4]Maio!$B$13</f>
        <v>29.356249999999996</v>
      </c>
      <c r="K8" s="11">
        <f>[4]Maio!$B$14</f>
        <v>28.943749999999998</v>
      </c>
      <c r="L8" s="11">
        <f>[4]Maio!$B$15</f>
        <v>27.888235294117653</v>
      </c>
      <c r="M8" s="11">
        <f>[4]Maio!$B$16</f>
        <v>23.523076923076921</v>
      </c>
      <c r="N8" s="11">
        <f>[4]Maio!$B$17</f>
        <v>20.381818181818183</v>
      </c>
      <c r="O8" s="11">
        <f>[4]Maio!$B$18</f>
        <v>19.050000000000004</v>
      </c>
      <c r="P8" s="11">
        <f>[4]Maio!$B$19</f>
        <v>16.461904761904762</v>
      </c>
      <c r="Q8" s="11">
        <f>[4]Maio!$B$20</f>
        <v>20.541176470588233</v>
      </c>
      <c r="R8" s="11">
        <f>[4]Maio!$B$21</f>
        <v>22.652380952380952</v>
      </c>
      <c r="S8" s="11">
        <f>[4]Maio!$B$22</f>
        <v>25.278947368421058</v>
      </c>
      <c r="T8" s="11">
        <f>[4]Maio!$B$23</f>
        <v>26.011764705882349</v>
      </c>
      <c r="U8" s="11">
        <f>[4]Maio!$B$24</f>
        <v>26.980000000000004</v>
      </c>
      <c r="V8" s="11">
        <f>[4]Maio!$B$25</f>
        <v>26.520000000000003</v>
      </c>
      <c r="W8" s="11">
        <f>[4]Maio!$B$26</f>
        <v>25.968750000000004</v>
      </c>
      <c r="X8" s="11">
        <f>[4]Maio!$B$27</f>
        <v>21</v>
      </c>
      <c r="Y8" s="11">
        <f>[4]Maio!$B$28</f>
        <v>19.891666666666666</v>
      </c>
      <c r="Z8" s="11">
        <f>[4]Maio!$B$29</f>
        <v>18.524999999999999</v>
      </c>
      <c r="AA8" s="11">
        <f>[4]Maio!$B$30</f>
        <v>23.176470588235297</v>
      </c>
      <c r="AB8" s="11">
        <f>[4]Maio!$B$31</f>
        <v>28.62857142857143</v>
      </c>
      <c r="AC8" s="11">
        <f>[4]Maio!$B$32</f>
        <v>29.650000000000002</v>
      </c>
      <c r="AD8" s="11">
        <f>[4]Maio!$B$33</f>
        <v>29.078571428571429</v>
      </c>
      <c r="AE8" s="11">
        <f>[4]Maio!$B$34</f>
        <v>29.514285714285712</v>
      </c>
      <c r="AF8" s="11">
        <f>[4]Maio!$B$35</f>
        <v>27.040000000000003</v>
      </c>
      <c r="AG8" s="93">
        <f t="shared" ref="AG8" si="2">AVERAGE(B8:AF8)</f>
        <v>25.122898814250426</v>
      </c>
    </row>
    <row r="9" spans="1:37" x14ac:dyDescent="0.2">
      <c r="A9" s="58" t="s">
        <v>167</v>
      </c>
      <c r="B9" s="11">
        <f>[5]Maio!$B$5</f>
        <v>21.324999999999999</v>
      </c>
      <c r="C9" s="11">
        <f>[5]Maio!$B$6</f>
        <v>22.670833333333334</v>
      </c>
      <c r="D9" s="11">
        <f>[5]Maio!$B$7</f>
        <v>22.304166666666671</v>
      </c>
      <c r="E9" s="11">
        <f>[5]Maio!$B$8</f>
        <v>21.508333333333336</v>
      </c>
      <c r="F9" s="11">
        <f>[5]Maio!$B$9</f>
        <v>23.775000000000002</v>
      </c>
      <c r="G9" s="11">
        <f>[5]Maio!$B$10</f>
        <v>22.587499999999995</v>
      </c>
      <c r="H9" s="11">
        <f>[5]Maio!$B$11</f>
        <v>23.625</v>
      </c>
      <c r="I9" s="11">
        <f>[5]Maio!$B$12</f>
        <v>24.466666666666665</v>
      </c>
      <c r="J9" s="11">
        <f>[5]Maio!$B$13</f>
        <v>23.695833333333336</v>
      </c>
      <c r="K9" s="11">
        <f>[5]Maio!$B$14</f>
        <v>24.308333333333334</v>
      </c>
      <c r="L9" s="11">
        <f>[5]Maio!$B$15</f>
        <v>22.145833333333332</v>
      </c>
      <c r="M9" s="11">
        <f>[5]Maio!$B$16</f>
        <v>16.950000000000003</v>
      </c>
      <c r="N9" s="11">
        <f>[5]Maio!$B$17</f>
        <v>13.383333333333333</v>
      </c>
      <c r="O9" s="11">
        <f>[5]Maio!$B$18</f>
        <v>13.795833333333333</v>
      </c>
      <c r="P9" s="11">
        <f>[5]Maio!$B$19</f>
        <v>14.591666666666669</v>
      </c>
      <c r="Q9" s="11">
        <f>[5]Maio!$B$20</f>
        <v>16.929166666666667</v>
      </c>
      <c r="R9" s="11">
        <f>[5]Maio!$B$21</f>
        <v>18.170833333333338</v>
      </c>
      <c r="S9" s="11">
        <f>[5]Maio!$B$22</f>
        <v>19.337500000000002</v>
      </c>
      <c r="T9" s="11">
        <f>[5]Maio!$B$23</f>
        <v>19.679166666666664</v>
      </c>
      <c r="U9" s="11">
        <f>[5]Maio!$B$24</f>
        <v>21.408333333333335</v>
      </c>
      <c r="V9" s="11">
        <f>[5]Maio!$B$25</f>
        <v>22.279166666666665</v>
      </c>
      <c r="W9" s="11">
        <f>[5]Maio!$B$26</f>
        <v>20.091666666666665</v>
      </c>
      <c r="X9" s="11">
        <f>[5]Maio!$B$27</f>
        <v>16.495833333333334</v>
      </c>
      <c r="Y9" s="11">
        <f>[5]Maio!$B$28</f>
        <v>12.675000000000002</v>
      </c>
      <c r="Z9" s="11">
        <f>[5]Maio!$B$29</f>
        <v>14.445833333333333</v>
      </c>
      <c r="AA9" s="11">
        <f>[5]Maio!$B$30</f>
        <v>16.558333333333334</v>
      </c>
      <c r="AB9" s="11">
        <f>[5]Maio!$B$31</f>
        <v>21.575000000000003</v>
      </c>
      <c r="AC9" s="11">
        <f>[5]Maio!$B$32</f>
        <v>23.349999999999998</v>
      </c>
      <c r="AD9" s="11">
        <f>[5]Maio!$B$33</f>
        <v>22.045833333333334</v>
      </c>
      <c r="AE9" s="11">
        <f>[5]Maio!$B$34</f>
        <v>23.183333333333337</v>
      </c>
      <c r="AF9" s="11">
        <f>[5]Maio!$B$35</f>
        <v>23.091666666666672</v>
      </c>
      <c r="AG9" s="93">
        <f t="shared" si="1"/>
        <v>20.079032258064519</v>
      </c>
    </row>
    <row r="10" spans="1:37" x14ac:dyDescent="0.2">
      <c r="A10" s="58" t="s">
        <v>111</v>
      </c>
      <c r="B10" s="11" t="str">
        <f>[6]Maio!$B$5</f>
        <v>*</v>
      </c>
      <c r="C10" s="11" t="str">
        <f>[6]Maio!$B$6</f>
        <v>*</v>
      </c>
      <c r="D10" s="11" t="str">
        <f>[6]Maio!$B$7</f>
        <v>*</v>
      </c>
      <c r="E10" s="11" t="str">
        <f>[6]Maio!$B$8</f>
        <v>*</v>
      </c>
      <c r="F10" s="11" t="str">
        <f>[6]Maio!$B$9</f>
        <v>*</v>
      </c>
      <c r="G10" s="11" t="str">
        <f>[6]Maio!$B$10</f>
        <v>*</v>
      </c>
      <c r="H10" s="11" t="str">
        <f>[6]Maio!$B$11</f>
        <v>*</v>
      </c>
      <c r="I10" s="11" t="str">
        <f>[6]Maio!$B$12</f>
        <v>*</v>
      </c>
      <c r="J10" s="11" t="str">
        <f>[6]Maio!$B$13</f>
        <v>*</v>
      </c>
      <c r="K10" s="11" t="str">
        <f>[6]Maio!$B$14</f>
        <v>*</v>
      </c>
      <c r="L10" s="11" t="str">
        <f>[6]Maio!$B$15</f>
        <v>*</v>
      </c>
      <c r="M10" s="11" t="str">
        <f>[6]Maio!$B$16</f>
        <v>*</v>
      </c>
      <c r="N10" s="11" t="str">
        <f>[6]Maio!$B$17</f>
        <v>*</v>
      </c>
      <c r="O10" s="11" t="str">
        <f>[6]Maio!$B$18</f>
        <v>*</v>
      </c>
      <c r="P10" s="11" t="str">
        <f>[6]Maio!$B$19</f>
        <v>*</v>
      </c>
      <c r="Q10" s="11" t="str">
        <f>[6]Maio!$B$20</f>
        <v>*</v>
      </c>
      <c r="R10" s="11" t="str">
        <f>[6]Maio!$B$21</f>
        <v>*</v>
      </c>
      <c r="S10" s="11" t="str">
        <f>[6]Maio!$B$22</f>
        <v>*</v>
      </c>
      <c r="T10" s="11" t="str">
        <f>[6]Maio!$B$23</f>
        <v>*</v>
      </c>
      <c r="U10" s="11" t="str">
        <f>[6]Maio!$B$24</f>
        <v>*</v>
      </c>
      <c r="V10" s="11" t="str">
        <f>[6]Maio!$B$25</f>
        <v>*</v>
      </c>
      <c r="W10" s="11" t="str">
        <f>[6]Maio!$B$26</f>
        <v>*</v>
      </c>
      <c r="X10" s="11" t="str">
        <f>[6]Maio!$B$27</f>
        <v>*</v>
      </c>
      <c r="Y10" s="11" t="str">
        <f>[6]Maio!$B$28</f>
        <v>*</v>
      </c>
      <c r="Z10" s="11" t="str">
        <f>[6]Maio!$B$29</f>
        <v>*</v>
      </c>
      <c r="AA10" s="11" t="str">
        <f>[6]Maio!$B$30</f>
        <v>*</v>
      </c>
      <c r="AB10" s="11" t="str">
        <f>[6]Maio!$B$31</f>
        <v>*</v>
      </c>
      <c r="AC10" s="11" t="str">
        <f>[6]Maio!$B$32</f>
        <v>*</v>
      </c>
      <c r="AD10" s="11" t="str">
        <f>[6]Maio!$B$33</f>
        <v>*</v>
      </c>
      <c r="AE10" s="11" t="str">
        <f>[6]Maio!$B$34</f>
        <v>*</v>
      </c>
      <c r="AF10" s="11" t="str">
        <f>[6]Maio!$B$35</f>
        <v>*</v>
      </c>
      <c r="AG10" s="136" t="s">
        <v>226</v>
      </c>
    </row>
    <row r="11" spans="1:37" x14ac:dyDescent="0.2">
      <c r="A11" s="58" t="s">
        <v>64</v>
      </c>
      <c r="B11" s="11">
        <f>[7]Maio!$B$5</f>
        <v>22.679166666666674</v>
      </c>
      <c r="C11" s="11">
        <f>[7]Maio!$B$6</f>
        <v>22.633333333333336</v>
      </c>
      <c r="D11" s="11">
        <f>[7]Maio!$B$7</f>
        <v>24.454166666666669</v>
      </c>
      <c r="E11" s="11">
        <f>[7]Maio!$B$8</f>
        <v>23.904166666666669</v>
      </c>
      <c r="F11" s="11">
        <f>[7]Maio!$B$9</f>
        <v>26</v>
      </c>
      <c r="G11" s="11">
        <f>[7]Maio!$B$10</f>
        <v>26.787499999999991</v>
      </c>
      <c r="H11" s="11">
        <f>[7]Maio!$B$11</f>
        <v>26.658333333333331</v>
      </c>
      <c r="I11" s="11">
        <f>[7]Maio!$B$12</f>
        <v>24.904166666666669</v>
      </c>
      <c r="J11" s="11">
        <f>[7]Maio!$B$13</f>
        <v>24.3125</v>
      </c>
      <c r="K11" s="11">
        <f>[7]Maio!$B$14</f>
        <v>26.041666666666661</v>
      </c>
      <c r="L11" s="11">
        <f>[7]Maio!$B$15</f>
        <v>26.5</v>
      </c>
      <c r="M11" s="11">
        <f>[7]Maio!$B$16</f>
        <v>24.816666666666663</v>
      </c>
      <c r="N11" s="11">
        <f>[7]Maio!$B$17</f>
        <v>22.791666666666668</v>
      </c>
      <c r="O11" s="11">
        <f>[7]Maio!$B$18</f>
        <v>18.187499999999996</v>
      </c>
      <c r="P11" s="11">
        <f>[7]Maio!$B$19</f>
        <v>17.908333333333335</v>
      </c>
      <c r="Q11" s="11">
        <f>[7]Maio!$B$20</f>
        <v>21.904166666666665</v>
      </c>
      <c r="R11" s="11">
        <f>[7]Maio!$B$21</f>
        <v>21.858333333333334</v>
      </c>
      <c r="S11" s="11">
        <f>[7]Maio!$B$22</f>
        <v>21.216666666666665</v>
      </c>
      <c r="T11" s="11">
        <f>[7]Maio!$B$23</f>
        <v>21.845833333333331</v>
      </c>
      <c r="U11" s="11">
        <f>[7]Maio!$B$24</f>
        <v>22.687500000000004</v>
      </c>
      <c r="V11" s="11">
        <f>[7]Maio!$B$25</f>
        <v>23.120833333333334</v>
      </c>
      <c r="W11" s="11">
        <f>[7]Maio!$B$26</f>
        <v>23.658333333333331</v>
      </c>
      <c r="X11" s="11">
        <f>[7]Maio!$B$27</f>
        <v>23.962500000000006</v>
      </c>
      <c r="Y11" s="11">
        <f>[7]Maio!$B$28</f>
        <v>18.695833333333329</v>
      </c>
      <c r="Z11" s="11">
        <f>[7]Maio!$B$29</f>
        <v>15.416666666666664</v>
      </c>
      <c r="AA11" s="11">
        <f>[7]Maio!$B$30</f>
        <v>18.749999999999996</v>
      </c>
      <c r="AB11" s="11">
        <f>[7]Maio!$B$31</f>
        <v>22.958333333333329</v>
      </c>
      <c r="AC11" s="11">
        <f>[7]Maio!$B$32</f>
        <v>25.324999999999999</v>
      </c>
      <c r="AD11" s="11">
        <f>[7]Maio!$B$33</f>
        <v>24.229166666666668</v>
      </c>
      <c r="AE11" s="11">
        <f>[7]Maio!$B$34</f>
        <v>26.654166666666665</v>
      </c>
      <c r="AF11" s="11">
        <f>[7]Maio!$B$35</f>
        <v>25.854166666666668</v>
      </c>
      <c r="AG11" s="93">
        <f t="shared" ref="AG11" si="3">AVERAGE(B11:AF11)</f>
        <v>23.119892473118281</v>
      </c>
    </row>
    <row r="12" spans="1:37" x14ac:dyDescent="0.2">
      <c r="A12" s="58" t="s">
        <v>41</v>
      </c>
      <c r="B12" s="11">
        <f>[8]Maio!$B$5</f>
        <v>23.079166666666666</v>
      </c>
      <c r="C12" s="11">
        <f>[8]Maio!$B$6</f>
        <v>24.004166666666663</v>
      </c>
      <c r="D12" s="11">
        <f>[8]Maio!$B$7</f>
        <v>24.195833333333336</v>
      </c>
      <c r="E12" s="11">
        <f>[8]Maio!$B$8</f>
        <v>23.808333333333323</v>
      </c>
      <c r="F12" s="11">
        <f>[8]Maio!$B$9</f>
        <v>25.849999999999998</v>
      </c>
      <c r="G12" s="11">
        <f>[8]Maio!$B$10</f>
        <v>23.345833333333331</v>
      </c>
      <c r="H12" s="11">
        <f>[8]Maio!$B$11</f>
        <v>24.512500000000006</v>
      </c>
      <c r="I12" s="11">
        <f>[8]Maio!$B$12</f>
        <v>25.512499999999992</v>
      </c>
      <c r="J12" s="11">
        <f>[8]Maio!$B$13</f>
        <v>26.425000000000001</v>
      </c>
      <c r="K12" s="11">
        <f>[8]Maio!$B$14</f>
        <v>26.720833333333335</v>
      </c>
      <c r="L12" s="11">
        <f>[8]Maio!$B$15</f>
        <v>24.279166666666669</v>
      </c>
      <c r="M12" s="11">
        <f>[8]Maio!$B$16</f>
        <v>18.237499999999997</v>
      </c>
      <c r="N12" s="11">
        <f>[8]Maio!$B$17</f>
        <v>15.766666666666666</v>
      </c>
      <c r="O12" s="11">
        <f>[8]Maio!$B$18</f>
        <v>15.883333333333333</v>
      </c>
      <c r="P12" s="11">
        <f>[8]Maio!$B$19</f>
        <v>16.516666666666666</v>
      </c>
      <c r="Q12" s="11">
        <f>[8]Maio!$B$20</f>
        <v>18.275000000000002</v>
      </c>
      <c r="R12" s="11">
        <f>[8]Maio!$B$21</f>
        <v>19.774999999999995</v>
      </c>
      <c r="S12" s="11">
        <f>[8]Maio!$B$22</f>
        <v>22.266666666666666</v>
      </c>
      <c r="T12" s="11">
        <f>[8]Maio!$B$23</f>
        <v>20.791666666666664</v>
      </c>
      <c r="U12" s="11">
        <f>[8]Maio!$B$24</f>
        <v>22.308333333333334</v>
      </c>
      <c r="V12" s="11">
        <f>[8]Maio!$B$25</f>
        <v>23.062499999999996</v>
      </c>
      <c r="W12" s="11">
        <f>[8]Maio!$B$26</f>
        <v>21.520833333333332</v>
      </c>
      <c r="X12" s="11">
        <f>[8]Maio!$B$27</f>
        <v>17.533333333333335</v>
      </c>
      <c r="Y12" s="11">
        <f>[8]Maio!$B$28</f>
        <v>15.704166666666664</v>
      </c>
      <c r="Z12" s="11">
        <f>[8]Maio!$B$29</f>
        <v>15.59166666666667</v>
      </c>
      <c r="AA12" s="11">
        <f>[8]Maio!$B$30</f>
        <v>19.487500000000001</v>
      </c>
      <c r="AB12" s="11">
        <f>[8]Maio!$B$31</f>
        <v>24.1875</v>
      </c>
      <c r="AC12" s="11">
        <f>[8]Maio!$B$32</f>
        <v>24.912499999999998</v>
      </c>
      <c r="AD12" s="11">
        <f>[8]Maio!$B$33</f>
        <v>24.595833333333335</v>
      </c>
      <c r="AE12" s="11">
        <f>[8]Maio!$B$34</f>
        <v>25.000000000000004</v>
      </c>
      <c r="AF12" s="11">
        <f>[8]Maio!$B$35</f>
        <v>24.458333333333339</v>
      </c>
      <c r="AG12" s="93">
        <f>AVERAGE(B12:AF12)</f>
        <v>21.858333333333334</v>
      </c>
      <c r="AJ12" t="s">
        <v>47</v>
      </c>
    </row>
    <row r="13" spans="1:37" x14ac:dyDescent="0.2">
      <c r="A13" s="58" t="s">
        <v>114</v>
      </c>
      <c r="B13" s="11" t="str">
        <f>[9]Maio!$B$5</f>
        <v>*</v>
      </c>
      <c r="C13" s="11" t="str">
        <f>[9]Maio!$B$6</f>
        <v>*</v>
      </c>
      <c r="D13" s="11" t="str">
        <f>[9]Maio!$B$7</f>
        <v>*</v>
      </c>
      <c r="E13" s="11" t="str">
        <f>[9]Maio!$B$8</f>
        <v>*</v>
      </c>
      <c r="F13" s="11" t="str">
        <f>[9]Maio!$B$9</f>
        <v>*</v>
      </c>
      <c r="G13" s="11" t="str">
        <f>[9]Maio!$B$10</f>
        <v>*</v>
      </c>
      <c r="H13" s="11" t="str">
        <f>[9]Maio!$B$11</f>
        <v>*</v>
      </c>
      <c r="I13" s="11" t="str">
        <f>[9]Maio!$B$12</f>
        <v>*</v>
      </c>
      <c r="J13" s="11" t="str">
        <f>[9]Maio!$B$13</f>
        <v>*</v>
      </c>
      <c r="K13" s="11" t="str">
        <f>[9]Maio!$B$14</f>
        <v>*</v>
      </c>
      <c r="L13" s="11" t="str">
        <f>[9]Maio!$B$15</f>
        <v>*</v>
      </c>
      <c r="M13" s="11" t="str">
        <f>[9]Maio!$B$16</f>
        <v>*</v>
      </c>
      <c r="N13" s="11" t="str">
        <f>[9]Maio!$B$17</f>
        <v>*</v>
      </c>
      <c r="O13" s="11" t="str">
        <f>[9]Maio!$B$18</f>
        <v>*</v>
      </c>
      <c r="P13" s="11" t="str">
        <f>[9]Maio!$B$19</f>
        <v>*</v>
      </c>
      <c r="Q13" s="11" t="str">
        <f>[9]Maio!$B$20</f>
        <v>*</v>
      </c>
      <c r="R13" s="11" t="str">
        <f>[9]Maio!$B$21</f>
        <v>*</v>
      </c>
      <c r="S13" s="11" t="str">
        <f>[9]Maio!$B$22</f>
        <v>*</v>
      </c>
      <c r="T13" s="11" t="str">
        <f>[9]Maio!$B$23</f>
        <v>*</v>
      </c>
      <c r="U13" s="11" t="str">
        <f>[9]Maio!$B$24</f>
        <v>*</v>
      </c>
      <c r="V13" s="11" t="str">
        <f>[9]Maio!$B$25</f>
        <v>*</v>
      </c>
      <c r="W13" s="11" t="str">
        <f>[9]Maio!$B$26</f>
        <v>*</v>
      </c>
      <c r="X13" s="11" t="str">
        <f>[9]Maio!$B$27</f>
        <v>*</v>
      </c>
      <c r="Y13" s="11" t="str">
        <f>[9]Maio!$B$28</f>
        <v>*</v>
      </c>
      <c r="Z13" s="11" t="str">
        <f>[9]Maio!$B$29</f>
        <v>*</v>
      </c>
      <c r="AA13" s="11" t="str">
        <f>[9]Maio!$B$30</f>
        <v>*</v>
      </c>
      <c r="AB13" s="11" t="str">
        <f>[9]Maio!$B$31</f>
        <v>*</v>
      </c>
      <c r="AC13" s="11" t="str">
        <f>[9]Maio!$B$32</f>
        <v>*</v>
      </c>
      <c r="AD13" s="11" t="str">
        <f>[9]Maio!$B$33</f>
        <v>*</v>
      </c>
      <c r="AE13" s="11" t="str">
        <f>[9]Maio!$B$34</f>
        <v>*</v>
      </c>
      <c r="AF13" s="11" t="str">
        <f>[9]Maio!$B$35</f>
        <v>*</v>
      </c>
      <c r="AG13" s="136" t="s">
        <v>226</v>
      </c>
    </row>
    <row r="14" spans="1:37" x14ac:dyDescent="0.2">
      <c r="A14" s="58" t="s">
        <v>118</v>
      </c>
      <c r="B14" s="11">
        <f>[10]Maio!$B$5</f>
        <v>22.495833333333334</v>
      </c>
      <c r="C14" s="11">
        <f>[10]Maio!$B$6</f>
        <v>22.420833333333334</v>
      </c>
      <c r="D14" s="11">
        <f>[10]Maio!$B$7</f>
        <v>24.166666666666668</v>
      </c>
      <c r="E14" s="11">
        <f>[10]Maio!$B$8</f>
        <v>23.579166666666666</v>
      </c>
      <c r="F14" s="11">
        <f>[10]Maio!$B$9</f>
        <v>24.887499999999999</v>
      </c>
      <c r="G14" s="11">
        <f>[10]Maio!$B$10</f>
        <v>25.779166666666669</v>
      </c>
      <c r="H14" s="11">
        <f>[10]Maio!$B$11</f>
        <v>26.2</v>
      </c>
      <c r="I14" s="11">
        <f>[10]Maio!$B$12</f>
        <v>25.008333333333326</v>
      </c>
      <c r="J14" s="11">
        <f>[10]Maio!$B$13</f>
        <v>24.533333333333335</v>
      </c>
      <c r="K14" s="11">
        <f>[10]Maio!$B$14</f>
        <v>26.087499999999995</v>
      </c>
      <c r="L14" s="11">
        <f>[10]Maio!$B$15</f>
        <v>26.295833333333331</v>
      </c>
      <c r="M14" s="11">
        <f>[10]Maio!$B$16</f>
        <v>25.508333333333336</v>
      </c>
      <c r="N14" s="11">
        <f>[10]Maio!$B$17</f>
        <v>23.758333333333329</v>
      </c>
      <c r="O14" s="11">
        <f>[10]Maio!$B$18</f>
        <v>19.212499999999999</v>
      </c>
      <c r="P14" s="11">
        <f>[10]Maio!$B$19</f>
        <v>17.975000000000001</v>
      </c>
      <c r="Q14" s="11">
        <f>[10]Maio!$B$20</f>
        <v>21.841666666666669</v>
      </c>
      <c r="R14" s="11">
        <f>[10]Maio!$B$21</f>
        <v>21.754166666666666</v>
      </c>
      <c r="S14" s="11">
        <f>[10]Maio!$B$22</f>
        <v>20.166666666666664</v>
      </c>
      <c r="T14" s="11">
        <f>[10]Maio!$B$23</f>
        <v>20.829166666666666</v>
      </c>
      <c r="U14" s="11">
        <f>[10]Maio!$B$24</f>
        <v>21.412500000000005</v>
      </c>
      <c r="V14" s="11">
        <f>[10]Maio!$B$25</f>
        <v>21.125000000000004</v>
      </c>
      <c r="W14" s="11">
        <f>[10]Maio!$B$26</f>
        <v>21.525000000000002</v>
      </c>
      <c r="X14" s="11">
        <f>[10]Maio!$B$27</f>
        <v>22.866666666666671</v>
      </c>
      <c r="Y14" s="11">
        <f>[10]Maio!$B$28</f>
        <v>19.191666666666663</v>
      </c>
      <c r="Z14" s="11">
        <f>[10]Maio!$B$29</f>
        <v>14.720833333333333</v>
      </c>
      <c r="AA14" s="11">
        <f>[10]Maio!$B$30</f>
        <v>17.25</v>
      </c>
      <c r="AB14" s="11">
        <f>[10]Maio!$B$31</f>
        <v>21.537500000000005</v>
      </c>
      <c r="AC14" s="11">
        <f>[10]Maio!$B$32</f>
        <v>24.920833333333334</v>
      </c>
      <c r="AD14" s="11">
        <f>[10]Maio!$B$33</f>
        <v>24.349999999999998</v>
      </c>
      <c r="AE14" s="11">
        <f>[10]Maio!$B$34</f>
        <v>25.762500000000003</v>
      </c>
      <c r="AF14" s="11">
        <f>[10]Maio!$B$35</f>
        <v>26.229166666666668</v>
      </c>
      <c r="AG14" s="93">
        <f>AVERAGE(B14:AF14)</f>
        <v>22.690053763440865</v>
      </c>
    </row>
    <row r="15" spans="1:37" x14ac:dyDescent="0.2">
      <c r="A15" s="58" t="s">
        <v>121</v>
      </c>
      <c r="B15" s="11">
        <f>[11]Maio!$B$5</f>
        <v>23.218181818181822</v>
      </c>
      <c r="C15" s="11">
        <f>[11]Maio!$B$6</f>
        <v>25.222222222222225</v>
      </c>
      <c r="D15" s="11">
        <f>[11]Maio!$B$7</f>
        <v>23.642857142857142</v>
      </c>
      <c r="E15" s="11">
        <f>[11]Maio!$B$8</f>
        <v>25.841666666666665</v>
      </c>
      <c r="F15" s="11">
        <f>[11]Maio!$B$9</f>
        <v>27.650000000000002</v>
      </c>
      <c r="G15" s="11">
        <f>[11]Maio!$B$10</f>
        <v>27.09090909090909</v>
      </c>
      <c r="H15" s="11">
        <f>[11]Maio!$B$11</f>
        <v>27.541666666666671</v>
      </c>
      <c r="I15" s="11">
        <f>[11]Maio!$B$12</f>
        <v>27.258333333333336</v>
      </c>
      <c r="J15" s="11">
        <f>[11]Maio!$B$13</f>
        <v>26.633333333333336</v>
      </c>
      <c r="K15" s="11">
        <f>[11]Maio!$B$14</f>
        <v>28.066666666666666</v>
      </c>
      <c r="L15" s="11">
        <f>[11]Maio!$B$15</f>
        <v>25.016666666666669</v>
      </c>
      <c r="M15" s="11">
        <f>[11]Maio!$B$16</f>
        <v>21.691666666666666</v>
      </c>
      <c r="N15" s="11">
        <f>[11]Maio!$B$17</f>
        <v>16.23076923076923</v>
      </c>
      <c r="O15" s="11">
        <f>[11]Maio!$B$18</f>
        <v>17.250000000000004</v>
      </c>
      <c r="P15" s="11">
        <f>[11]Maio!$B$19</f>
        <v>19.263636363636365</v>
      </c>
      <c r="Q15" s="11">
        <f>[11]Maio!$B$20</f>
        <v>20.483333333333334</v>
      </c>
      <c r="R15" s="11">
        <f>[11]Maio!$B$21</f>
        <v>22.608333333333334</v>
      </c>
      <c r="S15" s="11">
        <f>[11]Maio!$B$22</f>
        <v>23.45</v>
      </c>
      <c r="T15" s="11">
        <f>[11]Maio!$B$23</f>
        <v>23.349999999999998</v>
      </c>
      <c r="U15" s="11">
        <f>[11]Maio!$B$24</f>
        <v>25.5</v>
      </c>
      <c r="V15" s="11">
        <f>[11]Maio!$B$25</f>
        <v>25.711111111111112</v>
      </c>
      <c r="W15" s="11">
        <f>[11]Maio!$B$26</f>
        <v>24.322222222222223</v>
      </c>
      <c r="X15" s="11" t="str">
        <f>[11]Maio!$B$27</f>
        <v>*</v>
      </c>
      <c r="Y15" s="11">
        <f>[11]Maio!$B$28</f>
        <v>16.09090909090909</v>
      </c>
      <c r="Z15" s="11">
        <f>[11]Maio!$B$29</f>
        <v>17.649999999999999</v>
      </c>
      <c r="AA15" s="11">
        <f>[11]Maio!$B$30</f>
        <v>21.008333333333329</v>
      </c>
      <c r="AB15" s="11">
        <f>[11]Maio!$B$31</f>
        <v>25.616666666666664</v>
      </c>
      <c r="AC15" s="11">
        <f>[11]Maio!$B$32</f>
        <v>26.775000000000002</v>
      </c>
      <c r="AD15" s="11">
        <f>[11]Maio!$B$33</f>
        <v>25.491666666666664</v>
      </c>
      <c r="AE15" s="11">
        <f>[11]Maio!$B$34</f>
        <v>27.724999999999998</v>
      </c>
      <c r="AF15" s="11">
        <f>[11]Maio!$B$35</f>
        <v>26.349999999999998</v>
      </c>
      <c r="AG15" s="93">
        <f t="shared" ref="AG15" si="4">AVERAGE(B15:AF15)</f>
        <v>23.791705054205057</v>
      </c>
      <c r="AK15" t="s">
        <v>47</v>
      </c>
    </row>
    <row r="16" spans="1:37" x14ac:dyDescent="0.2">
      <c r="A16" s="58" t="s">
        <v>168</v>
      </c>
      <c r="B16" s="11" t="str">
        <f>[12]Maio!$B$5</f>
        <v>*</v>
      </c>
      <c r="C16" s="11" t="str">
        <f>[12]Maio!$B$6</f>
        <v>*</v>
      </c>
      <c r="D16" s="11" t="str">
        <f>[12]Maio!$B$7</f>
        <v>*</v>
      </c>
      <c r="E16" s="11" t="str">
        <f>[12]Maio!$B$8</f>
        <v>*</v>
      </c>
      <c r="F16" s="11" t="str">
        <f>[12]Maio!$B$9</f>
        <v>*</v>
      </c>
      <c r="G16" s="11" t="str">
        <f>[12]Maio!$B$10</f>
        <v>*</v>
      </c>
      <c r="H16" s="11" t="str">
        <f>[12]Maio!$B$11</f>
        <v>*</v>
      </c>
      <c r="I16" s="11" t="str">
        <f>[12]Maio!$B$12</f>
        <v>*</v>
      </c>
      <c r="J16" s="11" t="str">
        <f>[12]Maio!$B$13</f>
        <v>*</v>
      </c>
      <c r="K16" s="11" t="str">
        <f>[12]Maio!$B$14</f>
        <v>*</v>
      </c>
      <c r="L16" s="11" t="str">
        <f>[12]Maio!$B$15</f>
        <v>*</v>
      </c>
      <c r="M16" s="11" t="str">
        <f>[12]Maio!$B$16</f>
        <v>*</v>
      </c>
      <c r="N16" s="11" t="str">
        <f>[12]Maio!$B$17</f>
        <v>*</v>
      </c>
      <c r="O16" s="11" t="str">
        <f>[12]Maio!$B$18</f>
        <v>*</v>
      </c>
      <c r="P16" s="11" t="str">
        <f>[12]Maio!$B$19</f>
        <v>*</v>
      </c>
      <c r="Q16" s="11" t="str">
        <f>[12]Maio!$B$20</f>
        <v>*</v>
      </c>
      <c r="R16" s="11" t="str">
        <f>[12]Maio!$B$21</f>
        <v>*</v>
      </c>
      <c r="S16" s="11" t="str">
        <f>[12]Maio!$B$22</f>
        <v>*</v>
      </c>
      <c r="T16" s="11" t="str">
        <f>[12]Maio!$B$23</f>
        <v>*</v>
      </c>
      <c r="U16" s="11" t="str">
        <f>[12]Maio!$B$24</f>
        <v>*</v>
      </c>
      <c r="V16" s="11" t="str">
        <f>[12]Maio!$B$25</f>
        <v>*</v>
      </c>
      <c r="W16" s="11" t="str">
        <f>[12]Maio!$B$26</f>
        <v>*</v>
      </c>
      <c r="X16" s="11" t="str">
        <f>[12]Maio!$B$27</f>
        <v>*</v>
      </c>
      <c r="Y16" s="11" t="str">
        <f>[12]Maio!$B$28</f>
        <v>*</v>
      </c>
      <c r="Z16" s="11" t="str">
        <f>[12]Maio!$B$29</f>
        <v>*</v>
      </c>
      <c r="AA16" s="11" t="str">
        <f>[12]Maio!$B$30</f>
        <v>*</v>
      </c>
      <c r="AB16" s="11" t="str">
        <f>[12]Maio!$B$31</f>
        <v>*</v>
      </c>
      <c r="AC16" s="11" t="str">
        <f>[12]Maio!$B$32</f>
        <v>*</v>
      </c>
      <c r="AD16" s="11" t="str">
        <f>[12]Maio!$B$33</f>
        <v>*</v>
      </c>
      <c r="AE16" s="11" t="str">
        <f>[12]Maio!$B$34</f>
        <v>*</v>
      </c>
      <c r="AF16" s="11" t="str">
        <f>[12]Maio!$B$35</f>
        <v>*</v>
      </c>
      <c r="AG16" s="136" t="s">
        <v>226</v>
      </c>
      <c r="AK16" t="s">
        <v>47</v>
      </c>
    </row>
    <row r="17" spans="1:38" x14ac:dyDescent="0.2">
      <c r="A17" s="58" t="s">
        <v>2</v>
      </c>
      <c r="B17" s="11">
        <f>[13]Maio!$B$5</f>
        <v>20.612500000000001</v>
      </c>
      <c r="C17" s="11">
        <f>[13]Maio!$B$6</f>
        <v>22.166666666666668</v>
      </c>
      <c r="D17" s="11">
        <f>[13]Maio!$B$7</f>
        <v>23.316666666666666</v>
      </c>
      <c r="E17" s="11">
        <f>[13]Maio!$B$8</f>
        <v>23.204166666666666</v>
      </c>
      <c r="F17" s="11">
        <f>[13]Maio!$B$9</f>
        <v>24.974999999999998</v>
      </c>
      <c r="G17" s="11">
        <f>[13]Maio!$B$10</f>
        <v>25.354166666666668</v>
      </c>
      <c r="H17" s="11">
        <f>[13]Maio!$B$11</f>
        <v>25.045833333333334</v>
      </c>
      <c r="I17" s="11">
        <f>[13]Maio!$B$12</f>
        <v>25.337500000000002</v>
      </c>
      <c r="J17" s="11">
        <f>[13]Maio!$B$13</f>
        <v>25.683333333333337</v>
      </c>
      <c r="K17" s="11">
        <f>[13]Maio!$B$14</f>
        <v>25.650000000000002</v>
      </c>
      <c r="L17" s="11">
        <f>[13]Maio!$B$15</f>
        <v>25.262499999999992</v>
      </c>
      <c r="M17" s="11">
        <f>[13]Maio!$B$16</f>
        <v>21.779166666666665</v>
      </c>
      <c r="N17" s="11">
        <f>[13]Maio!$B$17</f>
        <v>20.266666666666669</v>
      </c>
      <c r="O17" s="11">
        <f>[13]Maio!$B$18</f>
        <v>16.412500000000005</v>
      </c>
      <c r="P17" s="11">
        <f>[13]Maio!$B$19</f>
        <v>13.954166666666667</v>
      </c>
      <c r="Q17" s="11">
        <f>[13]Maio!$B$20</f>
        <v>17.750000000000004</v>
      </c>
      <c r="R17" s="11">
        <f>[13]Maio!$B$21</f>
        <v>21.795833333333334</v>
      </c>
      <c r="S17" s="11">
        <f>[13]Maio!$B$22</f>
        <v>22.987499999999997</v>
      </c>
      <c r="T17" s="11">
        <f>[13]Maio!$B$23</f>
        <v>22.941666666666666</v>
      </c>
      <c r="U17" s="11">
        <f>[13]Maio!$B$24</f>
        <v>22.875</v>
      </c>
      <c r="V17" s="11">
        <f>[13]Maio!$B$25</f>
        <v>23.512500000000003</v>
      </c>
      <c r="W17" s="11">
        <f>[13]Maio!$B$26</f>
        <v>23.495833333333334</v>
      </c>
      <c r="X17" s="11">
        <f>[13]Maio!$B$27</f>
        <v>21.266666666666666</v>
      </c>
      <c r="Y17" s="11">
        <f>[13]Maio!$B$28</f>
        <v>15.708333333333337</v>
      </c>
      <c r="Z17" s="11">
        <f>[13]Maio!$B$29</f>
        <v>15.116666666666665</v>
      </c>
      <c r="AA17" s="11">
        <f>[13]Maio!$B$30</f>
        <v>20.408333333333331</v>
      </c>
      <c r="AB17" s="11">
        <f>[13]Maio!$B$31</f>
        <v>24.204166666666662</v>
      </c>
      <c r="AC17" s="11">
        <f>[13]Maio!$B$32</f>
        <v>25.233333333333331</v>
      </c>
      <c r="AD17" s="11">
        <f>[13]Maio!$B$33</f>
        <v>24.741666666666671</v>
      </c>
      <c r="AE17" s="11">
        <f>[13]Maio!$B$34</f>
        <v>25.445833333333336</v>
      </c>
      <c r="AF17" s="11">
        <f>[13]Maio!$B$35</f>
        <v>24.183333333333326</v>
      </c>
      <c r="AG17" s="93">
        <f t="shared" ref="AG17:AG22" si="5">AVERAGE(B17:AF17)</f>
        <v>22.280241935483872</v>
      </c>
      <c r="AI17" s="12" t="s">
        <v>47</v>
      </c>
    </row>
    <row r="18" spans="1:38" x14ac:dyDescent="0.2">
      <c r="A18" s="58" t="s">
        <v>3</v>
      </c>
      <c r="B18" s="11">
        <f>[14]Maio!$B$5</f>
        <v>24.8125</v>
      </c>
      <c r="C18" s="11">
        <f>[14]Maio!$B$6</f>
        <v>23.420833333333334</v>
      </c>
      <c r="D18" s="11">
        <f>[14]Maio!$B$7</f>
        <v>25.541666666666668</v>
      </c>
      <c r="E18" s="11">
        <f>[14]Maio!$B$8</f>
        <v>22.258333333333329</v>
      </c>
      <c r="F18" s="11">
        <f>[14]Maio!$B$9</f>
        <v>24.104166666666671</v>
      </c>
      <c r="G18" s="11">
        <f>[14]Maio!$B$10</f>
        <v>25.354166666666668</v>
      </c>
      <c r="H18" s="11">
        <f>[14]Maio!$B$11</f>
        <v>25.779166666666665</v>
      </c>
      <c r="I18" s="11">
        <f>[14]Maio!$B$12</f>
        <v>25.450000000000003</v>
      </c>
      <c r="J18" s="11">
        <f>[14]Maio!$B$13</f>
        <v>25.854166666666668</v>
      </c>
      <c r="K18" s="11">
        <f>[14]Maio!$B$14</f>
        <v>25.983333333333338</v>
      </c>
      <c r="L18" s="11">
        <f>[14]Maio!$B$15</f>
        <v>25.691666666666663</v>
      </c>
      <c r="M18" s="11">
        <f>[14]Maio!$B$16</f>
        <v>25.579166666666669</v>
      </c>
      <c r="N18" s="11">
        <f>[14]Maio!$B$17</f>
        <v>24.841666666666669</v>
      </c>
      <c r="O18" s="11">
        <f>[14]Maio!$B$18</f>
        <v>22.741666666666664</v>
      </c>
      <c r="P18" s="11">
        <f>[14]Maio!$B$19</f>
        <v>18.574999999999999</v>
      </c>
      <c r="Q18" s="11">
        <f>[14]Maio!$B$20</f>
        <v>20.079166666666666</v>
      </c>
      <c r="R18" s="11">
        <f>[14]Maio!$B$21</f>
        <v>21.441666666666666</v>
      </c>
      <c r="S18" s="11">
        <f>[14]Maio!$B$22</f>
        <v>20.8125</v>
      </c>
      <c r="T18" s="11">
        <f>[14]Maio!$B$23</f>
        <v>21.162500000000001</v>
      </c>
      <c r="U18" s="11">
        <f>[14]Maio!$B$24</f>
        <v>20.283333333333335</v>
      </c>
      <c r="V18" s="11">
        <f>[14]Maio!$B$25</f>
        <v>20.087499999999999</v>
      </c>
      <c r="W18" s="11">
        <f>[14]Maio!$B$26</f>
        <v>21.079166666666662</v>
      </c>
      <c r="X18" s="11">
        <f>[14]Maio!$B$27</f>
        <v>21.529166666666669</v>
      </c>
      <c r="Y18" s="11">
        <f>[14]Maio!$B$28</f>
        <v>20.945833333333336</v>
      </c>
      <c r="Z18" s="11">
        <f>[14]Maio!$B$29</f>
        <v>16.662499999999998</v>
      </c>
      <c r="AA18" s="11">
        <f>[14]Maio!$B$30</f>
        <v>18.249999999999996</v>
      </c>
      <c r="AB18" s="11">
        <f>[14]Maio!$B$31</f>
        <v>22.725000000000005</v>
      </c>
      <c r="AC18" s="11">
        <f>[14]Maio!$B$32</f>
        <v>24.258333333333336</v>
      </c>
      <c r="AD18" s="11">
        <f>[14]Maio!$B$33</f>
        <v>25.133333333333336</v>
      </c>
      <c r="AE18" s="11">
        <f>[14]Maio!$B$34</f>
        <v>24.45</v>
      </c>
      <c r="AF18" s="11">
        <f>[14]Maio!$B$35</f>
        <v>24.204166666666666</v>
      </c>
      <c r="AG18" s="93">
        <f>AVERAGE(B18:AF18)</f>
        <v>22.873924731182797</v>
      </c>
      <c r="AH18" s="12" t="s">
        <v>47</v>
      </c>
      <c r="AI18" s="12" t="s">
        <v>47</v>
      </c>
      <c r="AL18" t="s">
        <v>47</v>
      </c>
    </row>
    <row r="19" spans="1:38" x14ac:dyDescent="0.2">
      <c r="A19" s="58" t="s">
        <v>4</v>
      </c>
      <c r="B19" s="11">
        <f>[15]Maio!$B$5</f>
        <v>22.400000000000002</v>
      </c>
      <c r="C19" s="11">
        <f>[15]Maio!$B$6</f>
        <v>22.333333333333332</v>
      </c>
      <c r="D19" s="11">
        <f>[15]Maio!$B$7</f>
        <v>22.929166666666671</v>
      </c>
      <c r="E19" s="11">
        <f>[15]Maio!$B$8</f>
        <v>20.612500000000001</v>
      </c>
      <c r="F19" s="11">
        <f>[15]Maio!$B$9</f>
        <v>22.974999999999998</v>
      </c>
      <c r="G19" s="11">
        <f>[15]Maio!$B$10</f>
        <v>23.816666666666674</v>
      </c>
      <c r="H19" s="11">
        <f>[15]Maio!$B$11</f>
        <v>24.100000000000005</v>
      </c>
      <c r="I19" s="11">
        <f>[15]Maio!$B$12</f>
        <v>24.174999999999997</v>
      </c>
      <c r="J19" s="11">
        <f>[15]Maio!$B$13</f>
        <v>24.179166666666671</v>
      </c>
      <c r="K19" s="11">
        <f>[15]Maio!$B$14</f>
        <v>24.470833333333328</v>
      </c>
      <c r="L19" s="11">
        <f>[15]Maio!$B$15</f>
        <v>23.650000000000006</v>
      </c>
      <c r="M19" s="11">
        <f>[15]Maio!$B$16</f>
        <v>23.012499999999999</v>
      </c>
      <c r="N19" s="11">
        <f>[15]Maio!$B$17</f>
        <v>22.291666666666661</v>
      </c>
      <c r="O19" s="11">
        <f>[15]Maio!$B$18</f>
        <v>19.066666666666666</v>
      </c>
      <c r="P19" s="11">
        <f>[15]Maio!$B$19</f>
        <v>15.137500000000003</v>
      </c>
      <c r="Q19" s="11">
        <f>[15]Maio!$B$20</f>
        <v>18.150000000000002</v>
      </c>
      <c r="R19" s="11">
        <f>[15]Maio!$B$21</f>
        <v>20.041666666666664</v>
      </c>
      <c r="S19" s="11">
        <f>[15]Maio!$B$22</f>
        <v>20.229166666666668</v>
      </c>
      <c r="T19" s="11">
        <f>[15]Maio!$B$23</f>
        <v>20.749999999999996</v>
      </c>
      <c r="U19" s="11">
        <f>[15]Maio!$B$24</f>
        <v>21.075000000000003</v>
      </c>
      <c r="V19" s="11">
        <f>[15]Maio!$B$25</f>
        <v>21.170833333333331</v>
      </c>
      <c r="W19" s="11">
        <f>[15]Maio!$B$26</f>
        <v>21.162500000000005</v>
      </c>
      <c r="X19" s="11">
        <f>[15]Maio!$B$27</f>
        <v>21.600000000000005</v>
      </c>
      <c r="Y19" s="11">
        <f>[15]Maio!$B$28</f>
        <v>18.5625</v>
      </c>
      <c r="Z19" s="11">
        <f>[15]Maio!$B$29</f>
        <v>14.5</v>
      </c>
      <c r="AA19" s="11">
        <f>[15]Maio!$B$30</f>
        <v>18.737500000000001</v>
      </c>
      <c r="AB19" s="11">
        <f>[15]Maio!$B$31</f>
        <v>22.604166666666668</v>
      </c>
      <c r="AC19" s="11">
        <f>[15]Maio!$B$32</f>
        <v>23.999999999999996</v>
      </c>
      <c r="AD19" s="11">
        <f>[15]Maio!$B$33</f>
        <v>24.016666666666666</v>
      </c>
      <c r="AE19" s="11">
        <f>[15]Maio!$B$34</f>
        <v>24.045833333333331</v>
      </c>
      <c r="AF19" s="11">
        <f>[15]Maio!$B$35</f>
        <v>23.462500000000006</v>
      </c>
      <c r="AG19" s="93">
        <f t="shared" si="5"/>
        <v>21.588978494623653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[16]Maio!$B$5</f>
        <v>24.066666666666666</v>
      </c>
      <c r="C20" s="11">
        <f>[16]Maio!$B$6</f>
        <v>23.770833333333332</v>
      </c>
      <c r="D20" s="11">
        <f>[16]Maio!$B$7</f>
        <v>26.974999999999998</v>
      </c>
      <c r="E20" s="11">
        <f>[16]Maio!$B$8</f>
        <v>26.545833333333334</v>
      </c>
      <c r="F20" s="11">
        <f>[16]Maio!$B$9</f>
        <v>28.629166666666663</v>
      </c>
      <c r="G20" s="11">
        <f>[16]Maio!$B$10</f>
        <v>29.629166666666666</v>
      </c>
      <c r="H20" s="11">
        <f>[16]Maio!$B$11</f>
        <v>27.720833333333335</v>
      </c>
      <c r="I20" s="11">
        <f>[16]Maio!$B$12</f>
        <v>28.395833333333329</v>
      </c>
      <c r="J20" s="11">
        <f>[16]Maio!$B$13</f>
        <v>29.11666666666666</v>
      </c>
      <c r="K20" s="11">
        <f>[16]Maio!$B$14</f>
        <v>28.691666666666663</v>
      </c>
      <c r="L20" s="11">
        <f>[16]Maio!$B$15</f>
        <v>26.220833333333328</v>
      </c>
      <c r="M20" s="11">
        <f>[16]Maio!$B$16</f>
        <v>18.854166666666664</v>
      </c>
      <c r="N20" s="11">
        <f>[16]Maio!$B$17</f>
        <v>18.212500000000002</v>
      </c>
      <c r="O20" s="11">
        <f>[16]Maio!$B$18</f>
        <v>19.029166666666665</v>
      </c>
      <c r="P20" s="11">
        <f>[16]Maio!$B$19</f>
        <v>19.620833333333334</v>
      </c>
      <c r="Q20" s="11">
        <f>[16]Maio!$B$20</f>
        <v>20.033333333333331</v>
      </c>
      <c r="R20" s="11">
        <f>[16]Maio!$B$21</f>
        <v>21.266666666666666</v>
      </c>
      <c r="S20" s="11">
        <f>[16]Maio!$B$22</f>
        <v>24.779166666666669</v>
      </c>
      <c r="T20" s="11">
        <f>[16]Maio!$B$23</f>
        <v>26.058333333333337</v>
      </c>
      <c r="U20" s="11">
        <f>[16]Maio!$B$24</f>
        <v>26.291666666666668</v>
      </c>
      <c r="V20" s="11">
        <f>[16]Maio!$B$25</f>
        <v>26.787500000000009</v>
      </c>
      <c r="W20" s="11">
        <f>[16]Maio!$B$26</f>
        <v>23.524999999999995</v>
      </c>
      <c r="X20" s="11">
        <f>[16]Maio!$B$27</f>
        <v>16.504166666666666</v>
      </c>
      <c r="Y20" s="11">
        <f>[16]Maio!$B$28</f>
        <v>16.166666666666668</v>
      </c>
      <c r="Z20" s="11">
        <f>[16]Maio!$B$29</f>
        <v>18.095833333333335</v>
      </c>
      <c r="AA20" s="11">
        <f>[16]Maio!$B$30</f>
        <v>22.995833333333334</v>
      </c>
      <c r="AB20" s="11">
        <f>[16]Maio!$B$31</f>
        <v>26.741666666666671</v>
      </c>
      <c r="AC20" s="11">
        <f>[16]Maio!$B$32</f>
        <v>28.200000000000003</v>
      </c>
      <c r="AD20" s="11">
        <f>[16]Maio!$B$33</f>
        <v>26.891666666666666</v>
      </c>
      <c r="AE20" s="11">
        <f>[16]Maio!$B$34</f>
        <v>28.224999999999998</v>
      </c>
      <c r="AF20" s="11">
        <f>[16]Maio!$B$35</f>
        <v>27.745833333333323</v>
      </c>
      <c r="AG20" s="93">
        <f t="shared" si="5"/>
        <v>24.38024193548387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[17]Maio!$B$5</f>
        <v>22.054166666666671</v>
      </c>
      <c r="C21" s="11">
        <f>[17]Maio!$B$6</f>
        <v>23.033333333333331</v>
      </c>
      <c r="D21" s="11">
        <f>[17]Maio!$B$7</f>
        <v>22.662499999999994</v>
      </c>
      <c r="E21" s="11">
        <f>[17]Maio!$B$8</f>
        <v>22.066666666666666</v>
      </c>
      <c r="F21" s="11">
        <f>[17]Maio!$B$9</f>
        <v>23.3125</v>
      </c>
      <c r="G21" s="11">
        <f>[17]Maio!$B$10</f>
        <v>24.237500000000001</v>
      </c>
      <c r="H21" s="11">
        <f>[17]Maio!$B$11</f>
        <v>24.029166666666669</v>
      </c>
      <c r="I21" s="11">
        <f>[17]Maio!$B$12</f>
        <v>24.704166666666669</v>
      </c>
      <c r="J21" s="11">
        <f>[17]Maio!$B$13</f>
        <v>24.775000000000002</v>
      </c>
      <c r="K21" s="11">
        <f>[17]Maio!$B$14</f>
        <v>24.658333333333335</v>
      </c>
      <c r="L21" s="11">
        <f>[17]Maio!$B$15</f>
        <v>24.504166666666666</v>
      </c>
      <c r="M21" s="11">
        <f>[17]Maio!$B$16</f>
        <v>23.691666666666666</v>
      </c>
      <c r="N21" s="11">
        <f>[17]Maio!$B$17</f>
        <v>22.554166666666664</v>
      </c>
      <c r="O21" s="11">
        <f>[17]Maio!$B$18</f>
        <v>20.587500000000002</v>
      </c>
      <c r="P21" s="11">
        <f>[17]Maio!$B$19</f>
        <v>16.783333333333335</v>
      </c>
      <c r="Q21" s="11">
        <f>[17]Maio!$B$20</f>
        <v>18.900000000000002</v>
      </c>
      <c r="R21" s="11">
        <f>[17]Maio!$B$21</f>
        <v>20.362499999999997</v>
      </c>
      <c r="S21" s="11">
        <f>[17]Maio!$B$22</f>
        <v>21.420833333333334</v>
      </c>
      <c r="T21" s="11">
        <f>[17]Maio!$B$23</f>
        <v>21.795833333333334</v>
      </c>
      <c r="U21" s="11">
        <f>[17]Maio!$B$24</f>
        <v>21.595833333333331</v>
      </c>
      <c r="V21" s="11">
        <f>[17]Maio!$B$25</f>
        <v>20.979166666666661</v>
      </c>
      <c r="W21" s="11">
        <f>[17]Maio!$B$26</f>
        <v>20.612500000000001</v>
      </c>
      <c r="X21" s="11">
        <f>[17]Maio!$B$27</f>
        <v>21.512499999999999</v>
      </c>
      <c r="Y21" s="11">
        <f>[17]Maio!$B$28</f>
        <v>17.445833333333333</v>
      </c>
      <c r="Z21" s="11">
        <f>[17]Maio!$B$29</f>
        <v>16.19166666666667</v>
      </c>
      <c r="AA21" s="11">
        <f>[17]Maio!$B$30</f>
        <v>20.704166666666669</v>
      </c>
      <c r="AB21" s="11">
        <f>[17]Maio!$B$31</f>
        <v>23.4375</v>
      </c>
      <c r="AC21" s="11">
        <f>[17]Maio!$B$32</f>
        <v>23.937499999999996</v>
      </c>
      <c r="AD21" s="11">
        <f>[17]Maio!$B$33</f>
        <v>23.995652173913044</v>
      </c>
      <c r="AE21" s="11">
        <f>[17]Maio!$B$34</f>
        <v>23.720833333333331</v>
      </c>
      <c r="AF21" s="11">
        <f>[17]Maio!$B$35</f>
        <v>23.841666666666669</v>
      </c>
      <c r="AG21" s="93">
        <f>AVERAGE(B21:AF21)</f>
        <v>22.06800490883591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[18]Maio!$B$5</f>
        <v>23.087500000000006</v>
      </c>
      <c r="C22" s="11">
        <f>[18]Maio!$B$6</f>
        <v>24.195833333333336</v>
      </c>
      <c r="D22" s="11">
        <f>[18]Maio!$B$7</f>
        <v>25.429166666666664</v>
      </c>
      <c r="E22" s="11">
        <f>[18]Maio!$B$8</f>
        <v>24.970833333333331</v>
      </c>
      <c r="F22" s="11">
        <f>[18]Maio!$B$9</f>
        <v>25.579166666666669</v>
      </c>
      <c r="G22" s="11">
        <f>[18]Maio!$B$10</f>
        <v>26.483333333333331</v>
      </c>
      <c r="H22" s="11">
        <f>[18]Maio!$B$11</f>
        <v>26.370833333333334</v>
      </c>
      <c r="I22" s="11">
        <f>[18]Maio!$B$12</f>
        <v>26.620833333333334</v>
      </c>
      <c r="J22" s="11">
        <f>[18]Maio!$B$13</f>
        <v>25.987500000000001</v>
      </c>
      <c r="K22" s="11">
        <f>[18]Maio!$B$14</f>
        <v>26.054166666666664</v>
      </c>
      <c r="L22" s="11">
        <f>[18]Maio!$B$15</f>
        <v>25.862500000000001</v>
      </c>
      <c r="M22" s="11">
        <f>[18]Maio!$B$16</f>
        <v>23.974999999999998</v>
      </c>
      <c r="N22" s="11">
        <f>[18]Maio!$B$17</f>
        <v>23.125</v>
      </c>
      <c r="O22" s="11">
        <f>[18]Maio!$B$18</f>
        <v>22.441666666666663</v>
      </c>
      <c r="P22" s="11">
        <f>[18]Maio!$B$19</f>
        <v>19.070833333333329</v>
      </c>
      <c r="Q22" s="11">
        <f>[18]Maio!$B$20</f>
        <v>19.06666666666667</v>
      </c>
      <c r="R22" s="11">
        <f>[18]Maio!$B$21</f>
        <v>21.554166666666671</v>
      </c>
      <c r="S22" s="11">
        <f>[18]Maio!$B$22</f>
        <v>22.899999999999995</v>
      </c>
      <c r="T22" s="11">
        <f>[18]Maio!$B$23</f>
        <v>23.558333333333334</v>
      </c>
      <c r="U22" s="11">
        <f>[18]Maio!$B$24</f>
        <v>22.816666666666666</v>
      </c>
      <c r="V22" s="11">
        <f>[18]Maio!$B$25</f>
        <v>22.349999999999998</v>
      </c>
      <c r="W22" s="11">
        <f>[18]Maio!$B$26</f>
        <v>21.987499999999997</v>
      </c>
      <c r="X22" s="11">
        <f>[18]Maio!$B$27</f>
        <v>21.370833333333334</v>
      </c>
      <c r="Y22" s="11">
        <f>[18]Maio!$B$28</f>
        <v>18.045833333333331</v>
      </c>
      <c r="Z22" s="11">
        <f>[18]Maio!$B$29</f>
        <v>16.608333333333331</v>
      </c>
      <c r="AA22" s="11">
        <f>[18]Maio!$B$30</f>
        <v>20.779166666666665</v>
      </c>
      <c r="AB22" s="11">
        <f>[18]Maio!$B$31</f>
        <v>24.254166666666663</v>
      </c>
      <c r="AC22" s="11">
        <f>[18]Maio!$B$32</f>
        <v>25.525000000000002</v>
      </c>
      <c r="AD22" s="11">
        <f>[18]Maio!$B$33</f>
        <v>26.083333333333329</v>
      </c>
      <c r="AE22" s="11">
        <f>[18]Maio!$B$34</f>
        <v>26.112499999999994</v>
      </c>
      <c r="AF22" s="11">
        <f>[18]Maio!$B$35</f>
        <v>24.695833333333329</v>
      </c>
      <c r="AG22" s="93">
        <f t="shared" si="5"/>
        <v>23.450403225806451</v>
      </c>
      <c r="AH22" t="s">
        <v>47</v>
      </c>
      <c r="AK22" t="s">
        <v>47</v>
      </c>
    </row>
    <row r="23" spans="1:38" x14ac:dyDescent="0.2">
      <c r="A23" s="58" t="s">
        <v>7</v>
      </c>
      <c r="B23" s="11">
        <f>[19]Maio!$B$5</f>
        <v>21.366666666666664</v>
      </c>
      <c r="C23" s="11">
        <f>[19]Maio!$B$6</f>
        <v>22.50476190476191</v>
      </c>
      <c r="D23" s="11">
        <f>[19]Maio!$B$7</f>
        <v>21.8</v>
      </c>
      <c r="E23" s="11">
        <f>[19]Maio!$B$8</f>
        <v>26.183333333333334</v>
      </c>
      <c r="F23" s="11">
        <f>[19]Maio!$B$9</f>
        <v>24.933333333333334</v>
      </c>
      <c r="G23" s="11">
        <f>[19]Maio!$B$10</f>
        <v>24.841666666666672</v>
      </c>
      <c r="H23" s="11">
        <f>[19]Maio!$B$11</f>
        <v>23.779166666666665</v>
      </c>
      <c r="I23" s="11">
        <f>[19]Maio!$B$12</f>
        <v>25.541666666666668</v>
      </c>
      <c r="J23" s="11">
        <f>[19]Maio!$B$13</f>
        <v>24.745833333333334</v>
      </c>
      <c r="K23" s="11">
        <f>[19]Maio!$B$14</f>
        <v>25.166666666666661</v>
      </c>
      <c r="L23" s="11">
        <f>[19]Maio!$B$15</f>
        <v>24.150000000000002</v>
      </c>
      <c r="M23" s="11">
        <f>[19]Maio!$B$16</f>
        <v>21.066666666666666</v>
      </c>
      <c r="N23" s="11">
        <f>[19]Maio!$B$17</f>
        <v>16.591666666666665</v>
      </c>
      <c r="O23" s="11">
        <f>[19]Maio!$B$18</f>
        <v>16.875</v>
      </c>
      <c r="P23" s="11">
        <f>[19]Maio!$B$19</f>
        <v>15.700000000000003</v>
      </c>
      <c r="Q23" s="11">
        <f>[19]Maio!$B$20</f>
        <v>18.249999999999996</v>
      </c>
      <c r="R23" s="11">
        <f>[19]Maio!$B$21</f>
        <v>20.633333333333329</v>
      </c>
      <c r="S23" s="11">
        <f>[19]Maio!$B$22</f>
        <v>20.791666666666661</v>
      </c>
      <c r="T23" s="11">
        <f>[19]Maio!$B$23</f>
        <v>21.429166666666671</v>
      </c>
      <c r="U23" s="11">
        <f>[19]Maio!$B$24</f>
        <v>22.416666666666671</v>
      </c>
      <c r="V23" s="11">
        <f>[19]Maio!$B$25</f>
        <v>22.669565217391302</v>
      </c>
      <c r="W23" s="11">
        <f>[19]Maio!$B$26</f>
        <v>24.463636363636365</v>
      </c>
      <c r="X23" s="11">
        <f>[19]Maio!$B$27</f>
        <v>19.054545454545455</v>
      </c>
      <c r="Y23" s="11">
        <f>[19]Maio!$B$28</f>
        <v>16.264285714285712</v>
      </c>
      <c r="Z23" s="11">
        <f>[19]Maio!$B$29</f>
        <v>14.420833333333334</v>
      </c>
      <c r="AA23" s="11">
        <f>[19]Maio!$B$30</f>
        <v>17.883333333333336</v>
      </c>
      <c r="AB23" s="11">
        <f>[19]Maio!$B$31</f>
        <v>22.320833333333329</v>
      </c>
      <c r="AC23" s="11">
        <f>[19]Maio!$B$32</f>
        <v>23.495833333333334</v>
      </c>
      <c r="AD23" s="11">
        <f>[19]Maio!$B$33</f>
        <v>23.895833333333332</v>
      </c>
      <c r="AE23" s="11">
        <f>[19]Maio!$B$34</f>
        <v>25.083333333333339</v>
      </c>
      <c r="AF23" s="11">
        <f>[19]Maio!$B$35</f>
        <v>23.808333333333326</v>
      </c>
      <c r="AG23" s="93">
        <f>AVERAGE(B23:AF23)</f>
        <v>21.681536386708196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[20]Maio!$B$5</f>
        <v>*</v>
      </c>
      <c r="C24" s="11" t="str">
        <f>[20]Maio!$B$6</f>
        <v>*</v>
      </c>
      <c r="D24" s="11" t="str">
        <f>[20]Maio!$B$7</f>
        <v>*</v>
      </c>
      <c r="E24" s="11" t="str">
        <f>[20]Maio!$B$8</f>
        <v>*</v>
      </c>
      <c r="F24" s="11" t="str">
        <f>[20]Maio!$B$9</f>
        <v>*</v>
      </c>
      <c r="G24" s="11" t="str">
        <f>[20]Maio!$B$10</f>
        <v>*</v>
      </c>
      <c r="H24" s="11" t="str">
        <f>[20]Maio!$B$11</f>
        <v>*</v>
      </c>
      <c r="I24" s="11" t="str">
        <f>[20]Maio!$B$12</f>
        <v>*</v>
      </c>
      <c r="J24" s="11" t="str">
        <f>[20]Maio!$B$13</f>
        <v>*</v>
      </c>
      <c r="K24" s="11" t="str">
        <f>[20]Maio!$B$14</f>
        <v>*</v>
      </c>
      <c r="L24" s="11" t="str">
        <f>[20]Maio!$B$15</f>
        <v>*</v>
      </c>
      <c r="M24" s="11" t="str">
        <f>[20]Maio!$B$16</f>
        <v>*</v>
      </c>
      <c r="N24" s="11" t="str">
        <f>[20]Maio!$B$17</f>
        <v>*</v>
      </c>
      <c r="O24" s="11" t="str">
        <f>[20]Maio!$B$18</f>
        <v>*</v>
      </c>
      <c r="P24" s="11" t="str">
        <f>[20]Maio!$B$19</f>
        <v>*</v>
      </c>
      <c r="Q24" s="11" t="str">
        <f>[20]Maio!$B$20</f>
        <v>*</v>
      </c>
      <c r="R24" s="11" t="str">
        <f>[20]Maio!$B$21</f>
        <v>*</v>
      </c>
      <c r="S24" s="11" t="str">
        <f>[20]Maio!$B$22</f>
        <v>*</v>
      </c>
      <c r="T24" s="11" t="str">
        <f>[20]Maio!$B$23</f>
        <v>*</v>
      </c>
      <c r="U24" s="11" t="str">
        <f>[20]Maio!$B$24</f>
        <v>*</v>
      </c>
      <c r="V24" s="11" t="str">
        <f>[20]Maio!$B$25</f>
        <v>*</v>
      </c>
      <c r="W24" s="11" t="str">
        <f>[20]Maio!$B$26</f>
        <v>*</v>
      </c>
      <c r="X24" s="11" t="str">
        <f>[20]Maio!$B$27</f>
        <v>*</v>
      </c>
      <c r="Y24" s="11" t="str">
        <f>[20]Maio!$B$28</f>
        <v>*</v>
      </c>
      <c r="Z24" s="11" t="str">
        <f>[20]Maio!$B$29</f>
        <v>*</v>
      </c>
      <c r="AA24" s="11" t="str">
        <f>[20]Maio!$B$30</f>
        <v>*</v>
      </c>
      <c r="AB24" s="11" t="str">
        <f>[20]Maio!$B$31</f>
        <v>*</v>
      </c>
      <c r="AC24" s="11" t="str">
        <f>[20]Maio!$B$32</f>
        <v>*</v>
      </c>
      <c r="AD24" s="11" t="str">
        <f>[20]Maio!$B$33</f>
        <v>*</v>
      </c>
      <c r="AE24" s="11" t="str">
        <f>[20]Maio!$B$34</f>
        <v>*</v>
      </c>
      <c r="AF24" s="11" t="str">
        <f>[20]Maio!$B$35</f>
        <v>*</v>
      </c>
      <c r="AG24" s="136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[21]Maio!$B$5</f>
        <v>22.805882352941179</v>
      </c>
      <c r="C25" s="11">
        <f>[21]Maio!$B$6</f>
        <v>23.829411764705881</v>
      </c>
      <c r="D25" s="11">
        <f>[21]Maio!$B$7</f>
        <v>23.8</v>
      </c>
      <c r="E25" s="11">
        <f>[21]Maio!$B$8</f>
        <v>25.840000000000007</v>
      </c>
      <c r="F25" s="11">
        <f>[21]Maio!$B$9</f>
        <v>27.664705882352937</v>
      </c>
      <c r="G25" s="11">
        <f>[21]Maio!$B$10</f>
        <v>25.799999999999997</v>
      </c>
      <c r="H25" s="11">
        <f>[21]Maio!$B$11</f>
        <v>26.676470588235293</v>
      </c>
      <c r="I25" s="11">
        <f>[21]Maio!$B$12</f>
        <v>26.276470588235298</v>
      </c>
      <c r="J25" s="11">
        <f>[21]Maio!$B$13</f>
        <v>25.686666666666667</v>
      </c>
      <c r="K25" s="11">
        <f>[21]Maio!$B$14</f>
        <v>26.768750000000004</v>
      </c>
      <c r="L25" s="11">
        <f>[21]Maio!$B$15</f>
        <v>22.916666666666668</v>
      </c>
      <c r="M25" s="11">
        <f>[21]Maio!$B$16</f>
        <v>20.399999999999999</v>
      </c>
      <c r="N25" s="11">
        <f>[21]Maio!$B$17</f>
        <v>16.893749999999997</v>
      </c>
      <c r="O25" s="11">
        <f>[21]Maio!$B$18</f>
        <v>15.318750000000001</v>
      </c>
      <c r="P25" s="11">
        <f>[21]Maio!$B$19</f>
        <v>19.473333333333333</v>
      </c>
      <c r="Q25" s="11">
        <f>[21]Maio!$B$20</f>
        <v>21.828571428571429</v>
      </c>
      <c r="R25" s="11">
        <f>[21]Maio!$B$21</f>
        <v>21.920000000000005</v>
      </c>
      <c r="S25" s="11">
        <f>[21]Maio!$B$22</f>
        <v>22.720000000000006</v>
      </c>
      <c r="T25" s="11">
        <f>[21]Maio!$B$23</f>
        <v>22.693750000000001</v>
      </c>
      <c r="U25" s="11">
        <f>[21]Maio!$B$24</f>
        <v>24.319999999999997</v>
      </c>
      <c r="V25" s="11">
        <f>[21]Maio!$B$25</f>
        <v>24.653333333333332</v>
      </c>
      <c r="W25" s="11">
        <f>[21]Maio!$B$26</f>
        <v>22.525000000000006</v>
      </c>
      <c r="X25" s="11">
        <f>[21]Maio!$B$27</f>
        <v>18.688888888888886</v>
      </c>
      <c r="Y25" s="11">
        <f>[21]Maio!$B$28</f>
        <v>15.430769230769233</v>
      </c>
      <c r="Z25" s="11">
        <f>[21]Maio!$B$29</f>
        <v>17.362500000000004</v>
      </c>
      <c r="AA25" s="11">
        <f>[21]Maio!$B$30</f>
        <v>19.4375</v>
      </c>
      <c r="AB25" s="11">
        <f>[21]Maio!$B$31</f>
        <v>24.037499999999998</v>
      </c>
      <c r="AC25" s="11">
        <f>[21]Maio!$B$32</f>
        <v>23.337499999999999</v>
      </c>
      <c r="AD25" s="11">
        <f>[21]Maio!$B$33</f>
        <v>23.620000000000005</v>
      </c>
      <c r="AE25" s="11">
        <f>[21]Maio!$B$34</f>
        <v>25.881250000000001</v>
      </c>
      <c r="AF25" s="11">
        <f>[21]Maio!$B$35</f>
        <v>24.988235294117651</v>
      </c>
      <c r="AG25" s="93">
        <f t="shared" ref="AG25:AG26" si="6">AVERAGE(B25:AF25)</f>
        <v>22.696634065123156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[22]Maio!$B$5</f>
        <v>21.958333333333332</v>
      </c>
      <c r="C26" s="11">
        <f>[22]Maio!$B$6</f>
        <v>22.691666666666666</v>
      </c>
      <c r="D26" s="11">
        <f>[22]Maio!$B$7</f>
        <v>22.324999999999999</v>
      </c>
      <c r="E26" s="11">
        <f>[22]Maio!$B$8</f>
        <v>23.870833333333326</v>
      </c>
      <c r="F26" s="11">
        <f>[22]Maio!$B$9</f>
        <v>25.420833333333331</v>
      </c>
      <c r="G26" s="11">
        <f>[22]Maio!$B$10</f>
        <v>25.170833333333331</v>
      </c>
      <c r="H26" s="11">
        <f>[22]Maio!$B$11</f>
        <v>24.912499999999998</v>
      </c>
      <c r="I26" s="11">
        <f>[22]Maio!$B$12</f>
        <v>25.370833333333334</v>
      </c>
      <c r="J26" s="11">
        <f>[22]Maio!$B$13</f>
        <v>25.241666666666664</v>
      </c>
      <c r="K26" s="11">
        <f>[22]Maio!$B$14</f>
        <v>25.995833333333337</v>
      </c>
      <c r="L26" s="11">
        <f>[22]Maio!$B$15</f>
        <v>25.183333333333326</v>
      </c>
      <c r="M26" s="11">
        <f>[22]Maio!$B$16</f>
        <v>22.07083333333334</v>
      </c>
      <c r="N26" s="11">
        <f>[22]Maio!$B$17</f>
        <v>18.183333333333334</v>
      </c>
      <c r="O26" s="11">
        <f>[22]Maio!$B$18</f>
        <v>16.462500000000002</v>
      </c>
      <c r="P26" s="11">
        <f>[22]Maio!$B$19</f>
        <v>16.887500000000003</v>
      </c>
      <c r="Q26" s="11">
        <f>[22]Maio!$B$20</f>
        <v>19.708333333333336</v>
      </c>
      <c r="R26" s="11">
        <f>[22]Maio!$B$21</f>
        <v>20.883333333333333</v>
      </c>
      <c r="S26" s="11">
        <f>[22]Maio!$B$22</f>
        <v>21.690909090909091</v>
      </c>
      <c r="T26" s="11">
        <f>[22]Maio!$B$23</f>
        <v>22.136363636363637</v>
      </c>
      <c r="U26" s="11">
        <f>[22]Maio!$B$24</f>
        <v>23.795238095238098</v>
      </c>
      <c r="V26" s="11">
        <f>[22]Maio!$B$25</f>
        <v>23.514285714285712</v>
      </c>
      <c r="W26" s="11">
        <f>[22]Maio!$B$26</f>
        <v>22.749999999999993</v>
      </c>
      <c r="X26" s="11">
        <f>[22]Maio!$B$27</f>
        <v>19.694117647058821</v>
      </c>
      <c r="Y26" s="11">
        <f>[22]Maio!$B$28</f>
        <v>17.030769230769231</v>
      </c>
      <c r="Z26" s="11">
        <f>[22]Maio!$B$29</f>
        <v>16.599999999999998</v>
      </c>
      <c r="AA26" s="11">
        <f>[22]Maio!$B$30</f>
        <v>19.883333333333336</v>
      </c>
      <c r="AB26" s="11">
        <f>[22]Maio!$B$31</f>
        <v>24.923529411764704</v>
      </c>
      <c r="AC26" s="11">
        <f>[22]Maio!$B$32</f>
        <v>25.706249999999997</v>
      </c>
      <c r="AD26" s="11">
        <f>[22]Maio!$B$33</f>
        <v>26.3</v>
      </c>
      <c r="AE26" s="11">
        <f>[22]Maio!$B$34</f>
        <v>27.568749999999994</v>
      </c>
      <c r="AF26" s="11">
        <f>[22]Maio!$B$35</f>
        <v>26.031250000000004</v>
      </c>
      <c r="AG26" s="93">
        <f t="shared" si="6"/>
        <v>22.579428908378148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 t="str">
        <f>[23]Maio!$B$5</f>
        <v>*</v>
      </c>
      <c r="C27" s="11" t="str">
        <f>[23]Maio!$B$6</f>
        <v>*</v>
      </c>
      <c r="D27" s="11" t="str">
        <f>[23]Maio!$B$7</f>
        <v>*</v>
      </c>
      <c r="E27" s="11" t="str">
        <f>[23]Maio!$B$8</f>
        <v>*</v>
      </c>
      <c r="F27" s="11" t="str">
        <f>[23]Maio!$B$9</f>
        <v>*</v>
      </c>
      <c r="G27" s="11" t="str">
        <f>[23]Maio!$B$10</f>
        <v>*</v>
      </c>
      <c r="H27" s="11" t="str">
        <f>[23]Maio!$B$11</f>
        <v>*</v>
      </c>
      <c r="I27" s="11" t="str">
        <f>[23]Maio!$B$12</f>
        <v>*</v>
      </c>
      <c r="J27" s="11" t="str">
        <f>[23]Maio!$B$13</f>
        <v>*</v>
      </c>
      <c r="K27" s="11" t="str">
        <f>[23]Maio!$B$14</f>
        <v>*</v>
      </c>
      <c r="L27" s="11" t="str">
        <f>[23]Maio!$B$15</f>
        <v>*</v>
      </c>
      <c r="M27" s="11" t="str">
        <f>[23]Maio!$B$16</f>
        <v>*</v>
      </c>
      <c r="N27" s="11" t="str">
        <f>[23]Maio!$B$17</f>
        <v>*</v>
      </c>
      <c r="O27" s="11" t="str">
        <f>[23]Maio!$B$18</f>
        <v>*</v>
      </c>
      <c r="P27" s="11" t="str">
        <f>[23]Maio!$B$19</f>
        <v>*</v>
      </c>
      <c r="Q27" s="11" t="str">
        <f>[23]Maio!$B$20</f>
        <v>*</v>
      </c>
      <c r="R27" s="11" t="str">
        <f>[23]Maio!$B$21</f>
        <v>*</v>
      </c>
      <c r="S27" s="11" t="str">
        <f>[23]Maio!$B$22</f>
        <v>*</v>
      </c>
      <c r="T27" s="11" t="str">
        <f>[23]Maio!$B$23</f>
        <v>*</v>
      </c>
      <c r="U27" s="11" t="str">
        <f>[23]Maio!$B$24</f>
        <v>*</v>
      </c>
      <c r="V27" s="11" t="str">
        <f>[23]Maio!$B$25</f>
        <v>*</v>
      </c>
      <c r="W27" s="11" t="str">
        <f>[23]Maio!$B$26</f>
        <v>*</v>
      </c>
      <c r="X27" s="11" t="str">
        <f>[23]Maio!$B$27</f>
        <v>*</v>
      </c>
      <c r="Y27" s="11" t="str">
        <f>[23]Maio!$B$28</f>
        <v>*</v>
      </c>
      <c r="Z27" s="11" t="str">
        <f>[23]Maio!$B$29</f>
        <v>*</v>
      </c>
      <c r="AA27" s="11" t="str">
        <f>[23]Maio!$B$30</f>
        <v>*</v>
      </c>
      <c r="AB27" s="11" t="str">
        <f>[23]Maio!$B$31</f>
        <v>*</v>
      </c>
      <c r="AC27" s="11" t="str">
        <f>[23]Maio!$B$32</f>
        <v>*</v>
      </c>
      <c r="AD27" s="11" t="str">
        <f>[23]Maio!$B$33</f>
        <v>*</v>
      </c>
      <c r="AE27" s="11">
        <f>[23]Maio!$B$34</f>
        <v>27.866666666666671</v>
      </c>
      <c r="AF27" s="11">
        <f>[23]Maio!$B$35</f>
        <v>24.008333333333336</v>
      </c>
      <c r="AG27" s="93">
        <f t="shared" ref="AG27" si="7">AVERAGE(B27:AF27)</f>
        <v>25.937500000000004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[24]Maio!$B$5</f>
        <v>22.020833333333339</v>
      </c>
      <c r="C28" s="11">
        <f>[24]Maio!$B$6</f>
        <v>22.345833333333331</v>
      </c>
      <c r="D28" s="11">
        <f>[24]Maio!$B$7</f>
        <v>23.462500000000002</v>
      </c>
      <c r="E28" s="11">
        <f>[24]Maio!$B$8</f>
        <v>23.966666666666669</v>
      </c>
      <c r="F28" s="11">
        <f>[24]Maio!$B$9</f>
        <v>25.608333333333334</v>
      </c>
      <c r="G28" s="11">
        <f>[24]Maio!$B$10</f>
        <v>26.929166666666671</v>
      </c>
      <c r="H28" s="11">
        <f>[24]Maio!$B$11</f>
        <v>26.383333333333329</v>
      </c>
      <c r="I28" s="11">
        <f>[24]Maio!$B$12</f>
        <v>25.725000000000005</v>
      </c>
      <c r="J28" s="11">
        <f>[24]Maio!$B$13</f>
        <v>24.983333333333331</v>
      </c>
      <c r="K28" s="11">
        <f>[24]Maio!$B$14</f>
        <v>25.379166666666666</v>
      </c>
      <c r="L28" s="11">
        <f>[24]Maio!$B$15</f>
        <v>25.104166666666668</v>
      </c>
      <c r="M28" s="11">
        <f>[24]Maio!$B$16</f>
        <v>22.804166666666671</v>
      </c>
      <c r="N28" s="11">
        <f>[24]Maio!$B$17</f>
        <v>19.383333333333333</v>
      </c>
      <c r="O28" s="11">
        <f>[24]Maio!$B$18</f>
        <v>16.404166666666665</v>
      </c>
      <c r="P28" s="11">
        <f>[24]Maio!$B$19</f>
        <v>17.074999999999999</v>
      </c>
      <c r="Q28" s="11">
        <f>[24]Maio!$B$20</f>
        <v>20.525000000000002</v>
      </c>
      <c r="R28" s="11">
        <f>[24]Maio!$B$21</f>
        <v>21.120833333333334</v>
      </c>
      <c r="S28" s="11">
        <f>[24]Maio!$B$22</f>
        <v>21.608333333333331</v>
      </c>
      <c r="T28" s="11">
        <f>[24]Maio!$B$23</f>
        <v>22.120833333333334</v>
      </c>
      <c r="U28" s="11">
        <f>[24]Maio!$B$24</f>
        <v>23.041666666666668</v>
      </c>
      <c r="V28" s="11">
        <f>[24]Maio!$B$25</f>
        <v>22.979166666666668</v>
      </c>
      <c r="W28" s="11">
        <f>[24]Maio!$B$26</f>
        <v>23.112499999999997</v>
      </c>
      <c r="X28" s="11">
        <f>[24]Maio!$B$27</f>
        <v>20.487500000000001</v>
      </c>
      <c r="Y28" s="11">
        <f>[24]Maio!$B$28</f>
        <v>17.254166666666666</v>
      </c>
      <c r="Z28" s="11">
        <f>[24]Maio!$B$29</f>
        <v>15.791666666666663</v>
      </c>
      <c r="AA28" s="11">
        <f>[24]Maio!$B$30</f>
        <v>18.120833333333334</v>
      </c>
      <c r="AB28" s="11">
        <f>[24]Maio!$B$31</f>
        <v>22.599999999999998</v>
      </c>
      <c r="AC28" s="11">
        <f>[24]Maio!$B$32</f>
        <v>24.387500000000003</v>
      </c>
      <c r="AD28" s="11">
        <f>[24]Maio!$B$33</f>
        <v>24.516666666666662</v>
      </c>
      <c r="AE28" s="11">
        <f>[24]Maio!$B$34</f>
        <v>26.091666666666669</v>
      </c>
      <c r="AF28" s="11">
        <f>[24]Maio!$B$35</f>
        <v>25.320833333333336</v>
      </c>
      <c r="AG28" s="93">
        <f>AVERAGE(B28:AF28)</f>
        <v>22.472715053763441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[25]Maio!$B$5</f>
        <v>22.299999999999997</v>
      </c>
      <c r="C29" s="11">
        <f>[25]Maio!$B$6</f>
        <v>23.620833333333334</v>
      </c>
      <c r="D29" s="11">
        <f>[25]Maio!$B$7</f>
        <v>23.108333333333331</v>
      </c>
      <c r="E29" s="11">
        <f>[25]Maio!$B$8</f>
        <v>23.929166666666674</v>
      </c>
      <c r="F29" s="11">
        <f>[25]Maio!$B$9</f>
        <v>25.737500000000001</v>
      </c>
      <c r="G29" s="11">
        <f>[25]Maio!$B$10</f>
        <v>23.683333333333326</v>
      </c>
      <c r="H29" s="11">
        <f>[25]Maio!$B$11</f>
        <v>24.899999999999995</v>
      </c>
      <c r="I29" s="11">
        <f>[25]Maio!$B$12</f>
        <v>26.30416666666666</v>
      </c>
      <c r="J29" s="11">
        <f>[25]Maio!$B$13</f>
        <v>26.862500000000001</v>
      </c>
      <c r="K29" s="11">
        <f>[25]Maio!$B$14</f>
        <v>26.599999999999998</v>
      </c>
      <c r="L29" s="11">
        <f>[25]Maio!$B$15</f>
        <v>26.037500000000005</v>
      </c>
      <c r="M29" s="11">
        <f>[25]Maio!$B$16</f>
        <v>20.912499999999998</v>
      </c>
      <c r="N29" s="11">
        <f>[25]Maio!$B$17</f>
        <v>16.95</v>
      </c>
      <c r="O29" s="11">
        <f>[25]Maio!$B$18</f>
        <v>16.695833333333336</v>
      </c>
      <c r="P29" s="11">
        <f>[25]Maio!$B$19</f>
        <v>16.913043478260871</v>
      </c>
      <c r="Q29" s="11">
        <f>[25]Maio!$B$20</f>
        <v>19.026086956521741</v>
      </c>
      <c r="R29" s="11">
        <f>[25]Maio!$B$21</f>
        <v>21.639130434782604</v>
      </c>
      <c r="S29" s="11">
        <f>[25]Maio!$B$22</f>
        <v>23.709090909090904</v>
      </c>
      <c r="T29" s="11">
        <f>[25]Maio!$B$23</f>
        <v>23.147826086956524</v>
      </c>
      <c r="U29" s="11">
        <f>[25]Maio!$B$24</f>
        <v>23.331818181818186</v>
      </c>
      <c r="V29" s="11">
        <f>[25]Maio!$B$25</f>
        <v>23.663636363636371</v>
      </c>
      <c r="W29" s="11">
        <f>[25]Maio!$B$26</f>
        <v>23.004166666666674</v>
      </c>
      <c r="X29" s="11">
        <f>[25]Maio!$B$27</f>
        <v>18.64782608695652</v>
      </c>
      <c r="Y29" s="11">
        <f>[25]Maio!$B$28</f>
        <v>16.486956521739131</v>
      </c>
      <c r="Z29" s="11">
        <f>[25]Maio!$B$29</f>
        <v>11.533333333333333</v>
      </c>
      <c r="AA29" s="11" t="str">
        <f>[25]Maio!$B$30</f>
        <v>*</v>
      </c>
      <c r="AB29" s="11" t="str">
        <f>[25]Maio!$B$31</f>
        <v>*</v>
      </c>
      <c r="AC29" s="11" t="str">
        <f>[25]Maio!$B$32</f>
        <v>*</v>
      </c>
      <c r="AD29" s="11" t="str">
        <f>[25]Maio!$B$33</f>
        <v>*</v>
      </c>
      <c r="AE29" s="11" t="str">
        <f>[25]Maio!$B$34</f>
        <v>*</v>
      </c>
      <c r="AF29" s="11" t="str">
        <f>[25]Maio!$B$35</f>
        <v>*</v>
      </c>
      <c r="AG29" s="93">
        <f>AVERAGE(B29:AF29)</f>
        <v>21.949783267457178</v>
      </c>
      <c r="AI29" s="12" t="s">
        <v>47</v>
      </c>
    </row>
    <row r="30" spans="1:38" x14ac:dyDescent="0.2">
      <c r="A30" s="58" t="s">
        <v>10</v>
      </c>
      <c r="B30" s="11">
        <f>[26]Maio!$B$5</f>
        <v>22.191666666666666</v>
      </c>
      <c r="C30" s="11">
        <f>[26]Maio!$B$6</f>
        <v>22.766666666666666</v>
      </c>
      <c r="D30" s="11">
        <f>[26]Maio!$B$7</f>
        <v>23.179166666666664</v>
      </c>
      <c r="E30" s="11">
        <f>[26]Maio!$B$8</f>
        <v>24.254166666666663</v>
      </c>
      <c r="F30" s="11">
        <f>[26]Maio!$B$9</f>
        <v>25.787499999999998</v>
      </c>
      <c r="G30" s="11">
        <f>[26]Maio!$B$10</f>
        <v>25.375</v>
      </c>
      <c r="H30" s="11">
        <f>[26]Maio!$B$11</f>
        <v>24.670833333333331</v>
      </c>
      <c r="I30" s="11">
        <f>[26]Maio!$B$12</f>
        <v>25.670833333333334</v>
      </c>
      <c r="J30" s="11">
        <f>[26]Maio!$B$13</f>
        <v>25.3</v>
      </c>
      <c r="K30" s="11">
        <f>[26]Maio!$B$14</f>
        <v>25.779166666666669</v>
      </c>
      <c r="L30" s="11">
        <f>[26]Maio!$B$15</f>
        <v>24.729166666666661</v>
      </c>
      <c r="M30" s="11">
        <f>[26]Maio!$B$16</f>
        <v>21.091666666666665</v>
      </c>
      <c r="N30" s="11">
        <f>[26]Maio!$B$17</f>
        <v>16.699999999999996</v>
      </c>
      <c r="O30" s="11">
        <f>[26]Maio!$B$18</f>
        <v>15.379166666666665</v>
      </c>
      <c r="P30" s="11">
        <f>[26]Maio!$B$19</f>
        <v>17.145833333333332</v>
      </c>
      <c r="Q30" s="11">
        <f>[26]Maio!$B$20</f>
        <v>19.041666666666668</v>
      </c>
      <c r="R30" s="11">
        <f>[26]Maio!$B$21</f>
        <v>20.137499999999996</v>
      </c>
      <c r="S30" s="11">
        <f>[26]Maio!$B$22</f>
        <v>21.516666666666666</v>
      </c>
      <c r="T30" s="11">
        <f>[26]Maio!$B$23</f>
        <v>21.162499999999998</v>
      </c>
      <c r="U30" s="11">
        <f>[26]Maio!$B$24</f>
        <v>22.570833333333329</v>
      </c>
      <c r="V30" s="11">
        <f>[26]Maio!$B$25</f>
        <v>22.541666666666668</v>
      </c>
      <c r="W30" s="11">
        <f>[26]Maio!$B$26</f>
        <v>22.470833333333335</v>
      </c>
      <c r="X30" s="11">
        <f>[26]Maio!$B$27</f>
        <v>18.883333333333333</v>
      </c>
      <c r="Y30" s="11">
        <f>[26]Maio!$B$28</f>
        <v>15.645833333333336</v>
      </c>
      <c r="Z30" s="11">
        <f>[26]Maio!$B$29</f>
        <v>15.024999999999999</v>
      </c>
      <c r="AA30" s="11">
        <f>[26]Maio!$B$30</f>
        <v>18.433333333333334</v>
      </c>
      <c r="AB30" s="11">
        <f>[26]Maio!$B$31</f>
        <v>22.337500000000002</v>
      </c>
      <c r="AC30" s="11">
        <f>[26]Maio!$B$32</f>
        <v>24.487500000000001</v>
      </c>
      <c r="AD30" s="11">
        <f>[26]Maio!$B$33</f>
        <v>23.579166666666662</v>
      </c>
      <c r="AE30" s="11">
        <f>[26]Maio!$B$34</f>
        <v>24.170833333333334</v>
      </c>
      <c r="AF30" s="11">
        <f>[26]Maio!$B$35</f>
        <v>24.737500000000001</v>
      </c>
      <c r="AG30" s="93">
        <f>AVERAGE(B30:AF30)</f>
        <v>21.831048387096768</v>
      </c>
      <c r="AK30" t="s">
        <v>47</v>
      </c>
      <c r="AL30" s="12" t="s">
        <v>47</v>
      </c>
    </row>
    <row r="31" spans="1:38" x14ac:dyDescent="0.2">
      <c r="A31" s="58" t="s">
        <v>172</v>
      </c>
      <c r="B31" s="11">
        <f>[27]Maio!$B$5</f>
        <v>21.483333333333334</v>
      </c>
      <c r="C31" s="11">
        <f>[27]Maio!$B$6</f>
        <v>22.454166666666666</v>
      </c>
      <c r="D31" s="11">
        <f>[27]Maio!$B$7</f>
        <v>21.912499999999994</v>
      </c>
      <c r="E31" s="11">
        <f>[27]Maio!$B$8</f>
        <v>22.466666666666665</v>
      </c>
      <c r="F31" s="11">
        <f>[27]Maio!$B$9</f>
        <v>23.795833333333334</v>
      </c>
      <c r="G31" s="11">
        <f>[27]Maio!$B$10</f>
        <v>23.462500000000002</v>
      </c>
      <c r="H31" s="11">
        <f>[27]Maio!$B$11</f>
        <v>23.537499999999998</v>
      </c>
      <c r="I31" s="11">
        <f>[27]Maio!$B$12</f>
        <v>24.383333333333336</v>
      </c>
      <c r="J31" s="11">
        <f>[27]Maio!$B$13</f>
        <v>23.933333333333337</v>
      </c>
      <c r="K31" s="11">
        <f>[27]Maio!$B$14</f>
        <v>24.450000000000003</v>
      </c>
      <c r="L31" s="11">
        <f>[27]Maio!$B$15</f>
        <v>23.395833333333332</v>
      </c>
      <c r="M31" s="11">
        <f>[27]Maio!$B$16</f>
        <v>20.175000000000001</v>
      </c>
      <c r="N31" s="11">
        <f>[27]Maio!$B$17</f>
        <v>15.479166666666666</v>
      </c>
      <c r="O31" s="11">
        <f>[27]Maio!$B$18</f>
        <v>14.9</v>
      </c>
      <c r="P31" s="11">
        <f>[27]Maio!$B$19</f>
        <v>15.583333333333334</v>
      </c>
      <c r="Q31" s="11">
        <f>[27]Maio!$B$20</f>
        <v>18.112499999999997</v>
      </c>
      <c r="R31" s="11">
        <f>[27]Maio!$B$21</f>
        <v>19.362500000000001</v>
      </c>
      <c r="S31" s="11">
        <f>[27]Maio!$B$22</f>
        <v>19.908333333333335</v>
      </c>
      <c r="T31" s="11">
        <f>[27]Maio!$B$23</f>
        <v>19.874999999999996</v>
      </c>
      <c r="U31" s="11">
        <f>[27]Maio!$B$24</f>
        <v>21.175000000000004</v>
      </c>
      <c r="V31" s="11">
        <f>[27]Maio!$B$25</f>
        <v>21.112500000000001</v>
      </c>
      <c r="W31" s="11">
        <f>[27]Maio!$B$26</f>
        <v>21.666666666666668</v>
      </c>
      <c r="X31" s="11">
        <f>[27]Maio!$B$27</f>
        <v>18.095833333333335</v>
      </c>
      <c r="Y31" s="11">
        <f>[27]Maio!$B$28</f>
        <v>14.495833333333332</v>
      </c>
      <c r="Z31" s="11">
        <f>[27]Maio!$B$29</f>
        <v>14.091666666666663</v>
      </c>
      <c r="AA31" s="11">
        <f>[27]Maio!$B$30</f>
        <v>16.654166666666661</v>
      </c>
      <c r="AB31" s="11">
        <f>[27]Maio!$B$31</f>
        <v>20.908333333333335</v>
      </c>
      <c r="AC31" s="11">
        <f>[27]Maio!$B$32</f>
        <v>23.541666666666668</v>
      </c>
      <c r="AD31" s="11">
        <f>[27]Maio!$B$33</f>
        <v>23.033333333333331</v>
      </c>
      <c r="AE31" s="11">
        <f>[27]Maio!$B$34</f>
        <v>23.529166666666669</v>
      </c>
      <c r="AF31" s="11">
        <f>[27]Maio!$B$35</f>
        <v>22.970833333333335</v>
      </c>
      <c r="AG31" s="93">
        <f t="shared" ref="AG31" si="8">AVERAGE(B31:AF31)</f>
        <v>20.643413978494625</v>
      </c>
      <c r="AH31" s="12" t="s">
        <v>47</v>
      </c>
    </row>
    <row r="32" spans="1:38" x14ac:dyDescent="0.2">
      <c r="A32" s="58" t="s">
        <v>11</v>
      </c>
      <c r="B32" s="11">
        <f>[28]Maio!$B$5</f>
        <v>21.641666666666666</v>
      </c>
      <c r="C32" s="11">
        <f>[28]Maio!$B$6</f>
        <v>22.679166666666664</v>
      </c>
      <c r="D32" s="11">
        <f>[28]Maio!$B$7</f>
        <v>21</v>
      </c>
      <c r="E32" s="11">
        <f>[28]Maio!$B$8</f>
        <v>22.958333333333339</v>
      </c>
      <c r="F32" s="11">
        <f>[28]Maio!$B$9</f>
        <v>23.537499999999994</v>
      </c>
      <c r="G32" s="11">
        <f>[28]Maio!$B$10</f>
        <v>23.408333333333335</v>
      </c>
      <c r="H32" s="11">
        <f>[28]Maio!$B$11</f>
        <v>23.666666666666668</v>
      </c>
      <c r="I32" s="11">
        <f>[28]Maio!$B$12</f>
        <v>24.508333333333336</v>
      </c>
      <c r="J32" s="11">
        <f>[28]Maio!$B$13</f>
        <v>25.016666666666666</v>
      </c>
      <c r="K32" s="11">
        <f>[28]Maio!$B$14</f>
        <v>25.016666666666662</v>
      </c>
      <c r="L32" s="11">
        <f>[28]Maio!$B$15</f>
        <v>24.479166666666671</v>
      </c>
      <c r="M32" s="11">
        <f>[28]Maio!$B$16</f>
        <v>21.712500000000002</v>
      </c>
      <c r="N32" s="11">
        <f>[28]Maio!$B$17</f>
        <v>18.420833333333331</v>
      </c>
      <c r="O32" s="11">
        <f>[28]Maio!$B$18</f>
        <v>16.083333333333336</v>
      </c>
      <c r="P32" s="11">
        <f>[28]Maio!$B$19</f>
        <v>15.912500000000001</v>
      </c>
      <c r="Q32" s="11">
        <f>[28]Maio!$B$20</f>
        <v>18.062500000000004</v>
      </c>
      <c r="R32" s="11">
        <f>[28]Maio!$B$21</f>
        <v>19.908333333333335</v>
      </c>
      <c r="S32" s="11">
        <f>[28]Maio!$B$22</f>
        <v>20.787499999999998</v>
      </c>
      <c r="T32" s="11">
        <f>[28]Maio!$B$23</f>
        <v>20.616666666666667</v>
      </c>
      <c r="U32" s="11">
        <f>[28]Maio!$B$24</f>
        <v>21.341666666666669</v>
      </c>
      <c r="V32" s="11">
        <f>[28]Maio!$B$25</f>
        <v>20.954166666666669</v>
      </c>
      <c r="W32" s="11">
        <f>[28]Maio!$B$26</f>
        <v>21.8</v>
      </c>
      <c r="X32" s="11">
        <f>[28]Maio!$B$27</f>
        <v>19.6875</v>
      </c>
      <c r="Y32" s="11">
        <f>[28]Maio!$B$28</f>
        <v>16.354166666666664</v>
      </c>
      <c r="Z32" s="11">
        <f>[28]Maio!$B$29</f>
        <v>13.845833333333331</v>
      </c>
      <c r="AA32" s="11">
        <f>[28]Maio!$B$30</f>
        <v>16.633333333333333</v>
      </c>
      <c r="AB32" s="11">
        <f>[28]Maio!$B$31</f>
        <v>21.416666666666661</v>
      </c>
      <c r="AC32" s="11">
        <f>[28]Maio!$B$32</f>
        <v>23.641666666666666</v>
      </c>
      <c r="AD32" s="11">
        <f>[28]Maio!$B$33</f>
        <v>24.141666666666669</v>
      </c>
      <c r="AE32" s="11">
        <f>[28]Maio!$B$34</f>
        <v>24.349999999999998</v>
      </c>
      <c r="AF32" s="11">
        <f>[28]Maio!$B$35</f>
        <v>23.570833333333329</v>
      </c>
      <c r="AG32" s="93">
        <f>AVERAGE(B32:AF32)</f>
        <v>21.198521505376341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[29]Maio!$B$5</f>
        <v>22.383333333333329</v>
      </c>
      <c r="C33" s="11">
        <f>[29]Maio!$B$6</f>
        <v>23.620833333333334</v>
      </c>
      <c r="D33" s="11">
        <f>[29]Maio!$B$7</f>
        <v>24.120833333333337</v>
      </c>
      <c r="E33" s="11">
        <f>[29]Maio!$B$8</f>
        <v>24.291666666666661</v>
      </c>
      <c r="F33" s="11">
        <f>[29]Maio!$B$9</f>
        <v>26.241666666666664</v>
      </c>
      <c r="G33" s="11">
        <f>[29]Maio!$B$10</f>
        <v>26.408333333333335</v>
      </c>
      <c r="H33" s="11">
        <f>[29]Maio!$B$11</f>
        <v>25.516666666666662</v>
      </c>
      <c r="I33" s="11">
        <f>[29]Maio!$B$12</f>
        <v>27.104166666666661</v>
      </c>
      <c r="J33" s="11">
        <f>[29]Maio!$B$13</f>
        <v>27.108333333333324</v>
      </c>
      <c r="K33" s="11">
        <f>[29]Maio!$B$14</f>
        <v>26.554166666666664</v>
      </c>
      <c r="L33" s="11">
        <f>[29]Maio!$B$15</f>
        <v>26.099999999999998</v>
      </c>
      <c r="M33" s="11">
        <f>[29]Maio!$B$16</f>
        <v>21.429166666666664</v>
      </c>
      <c r="N33" s="11">
        <f>[29]Maio!$B$17</f>
        <v>19.029166666666669</v>
      </c>
      <c r="O33" s="11">
        <f>[29]Maio!$B$18</f>
        <v>17.974999999999998</v>
      </c>
      <c r="P33" s="11">
        <f>[29]Maio!$B$19</f>
        <v>17.375000000000004</v>
      </c>
      <c r="Q33" s="11">
        <f>[29]Maio!$B$20</f>
        <v>18.191666666666666</v>
      </c>
      <c r="R33" s="11">
        <f>[29]Maio!$B$21</f>
        <v>21.204166666666669</v>
      </c>
      <c r="S33" s="11">
        <f>[29]Maio!$B$22</f>
        <v>23.029166666666669</v>
      </c>
      <c r="T33" s="11">
        <f>[29]Maio!$B$23</f>
        <v>23.766666666666662</v>
      </c>
      <c r="U33" s="11">
        <f>[29]Maio!$B$24</f>
        <v>24.045833333333334</v>
      </c>
      <c r="V33" s="11">
        <f>[29]Maio!$B$25</f>
        <v>23.358333333333334</v>
      </c>
      <c r="W33" s="11">
        <f>[29]Maio!$B$26</f>
        <v>23.337500000000002</v>
      </c>
      <c r="X33" s="11">
        <f>[29]Maio!$B$27</f>
        <v>19.970833333333331</v>
      </c>
      <c r="Y33" s="11">
        <f>[29]Maio!$B$28</f>
        <v>17.983333333333331</v>
      </c>
      <c r="Z33" s="11">
        <f>[29]Maio!$B$29</f>
        <v>15.829166666666667</v>
      </c>
      <c r="AA33" s="11">
        <f>[29]Maio!$B$30</f>
        <v>19.558333333333334</v>
      </c>
      <c r="AB33" s="11">
        <f>[29]Maio!$B$31</f>
        <v>23.766666666666666</v>
      </c>
      <c r="AC33" s="11">
        <f>[29]Maio!$B$32</f>
        <v>26.008333333333336</v>
      </c>
      <c r="AD33" s="11">
        <f>[29]Maio!$B$33</f>
        <v>26.24166666666666</v>
      </c>
      <c r="AE33" s="11">
        <f>[29]Maio!$B$34</f>
        <v>26.275000000000002</v>
      </c>
      <c r="AF33" s="11">
        <f>[29]Maio!$B$35</f>
        <v>24.958333333333332</v>
      </c>
      <c r="AG33" s="93">
        <f>AVERAGE(B33:AF33)</f>
        <v>22.993010752688168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[30]Maio!$B$5</f>
        <v>22.645833333333332</v>
      </c>
      <c r="C34" s="11">
        <f>[30]Maio!$B$6</f>
        <v>24.05</v>
      </c>
      <c r="D34" s="11">
        <f>[30]Maio!$B$7</f>
        <v>26.249999999999996</v>
      </c>
      <c r="E34" s="11">
        <f>[30]Maio!$B$8</f>
        <v>25.883333333333336</v>
      </c>
      <c r="F34" s="11">
        <f>[30]Maio!$B$9</f>
        <v>27.379166666666663</v>
      </c>
      <c r="G34" s="11">
        <f>[30]Maio!$B$10</f>
        <v>28.3125</v>
      </c>
      <c r="H34" s="11">
        <f>[30]Maio!$B$11</f>
        <v>27.695833333333329</v>
      </c>
      <c r="I34" s="11">
        <f>[30]Maio!$B$12</f>
        <v>27.695833333333329</v>
      </c>
      <c r="J34" s="11">
        <f>[30]Maio!$B$13</f>
        <v>27.9375</v>
      </c>
      <c r="K34" s="11">
        <f>[30]Maio!$B$14</f>
        <v>27.754166666666666</v>
      </c>
      <c r="L34" s="11">
        <f>[30]Maio!$B$15</f>
        <v>26.829166666666666</v>
      </c>
      <c r="M34" s="11">
        <f>[30]Maio!$B$16</f>
        <v>20.233333333333331</v>
      </c>
      <c r="N34" s="11">
        <f>[30]Maio!$B$17</f>
        <v>19.616666666666664</v>
      </c>
      <c r="O34" s="11">
        <f>[30]Maio!$B$18</f>
        <v>19.12083333333333</v>
      </c>
      <c r="P34" s="11">
        <f>[30]Maio!$B$19</f>
        <v>17.6875</v>
      </c>
      <c r="Q34" s="11">
        <f>[30]Maio!$B$20</f>
        <v>18.666666666666661</v>
      </c>
      <c r="R34" s="11">
        <f>[30]Maio!$B$21</f>
        <v>20.462499999999999</v>
      </c>
      <c r="S34" s="11">
        <f>[30]Maio!$B$22</f>
        <v>23.270833333333332</v>
      </c>
      <c r="T34" s="11">
        <f>[30]Maio!$B$23</f>
        <v>24.175000000000001</v>
      </c>
      <c r="U34" s="11">
        <f>[30]Maio!$B$24</f>
        <v>24.479166666666671</v>
      </c>
      <c r="V34" s="11">
        <f>[30]Maio!$B$25</f>
        <v>24.316666666666674</v>
      </c>
      <c r="W34" s="11">
        <f>[30]Maio!$B$26</f>
        <v>23.125</v>
      </c>
      <c r="X34" s="11">
        <f>[30]Maio!$B$27</f>
        <v>18.762499999999999</v>
      </c>
      <c r="Y34" s="11">
        <f>[30]Maio!$B$28</f>
        <v>16.466666666666672</v>
      </c>
      <c r="Z34" s="11">
        <f>[30]Maio!$B$29</f>
        <v>16.487500000000001</v>
      </c>
      <c r="AA34" s="11">
        <f>[30]Maio!$B$30</f>
        <v>21.287500000000001</v>
      </c>
      <c r="AB34" s="11">
        <f>[30]Maio!$B$31</f>
        <v>25.887499999999999</v>
      </c>
      <c r="AC34" s="11">
        <f>[30]Maio!$B$32</f>
        <v>27.058333333333334</v>
      </c>
      <c r="AD34" s="11">
        <f>[30]Maio!$B$33</f>
        <v>26.224999999999998</v>
      </c>
      <c r="AE34" s="11">
        <f>[30]Maio!$B$34</f>
        <v>27.074999999999999</v>
      </c>
      <c r="AF34" s="11">
        <f>[30]Maio!$B$35</f>
        <v>25.900000000000006</v>
      </c>
      <c r="AG34" s="93">
        <f t="shared" ref="AG34:AG35" si="9">AVERAGE(B34:AF34)</f>
        <v>23.6366935483871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[31]Maio!$B$5</f>
        <v>22.116666666666664</v>
      </c>
      <c r="C35" s="11">
        <f>[31]Maio!$B$6</f>
        <v>24.971428571428568</v>
      </c>
      <c r="D35" s="11">
        <f>[31]Maio!$B$7</f>
        <v>24.4</v>
      </c>
      <c r="E35" s="11">
        <f>[31]Maio!$B$8</f>
        <v>26.823076923076922</v>
      </c>
      <c r="F35" s="11">
        <f>[31]Maio!$B$9</f>
        <v>28.153846153846153</v>
      </c>
      <c r="G35" s="11">
        <f>[31]Maio!$B$10</f>
        <v>28.330769230769231</v>
      </c>
      <c r="H35" s="11">
        <f>[31]Maio!$B$11</f>
        <v>28.292307692307695</v>
      </c>
      <c r="I35" s="11">
        <f>[31]Maio!$B$12</f>
        <v>28.138461538461538</v>
      </c>
      <c r="J35" s="11">
        <f>[31]Maio!$B$13</f>
        <v>26.946153846153848</v>
      </c>
      <c r="K35" s="11">
        <f>[31]Maio!$B$14</f>
        <v>28.085714285714289</v>
      </c>
      <c r="L35" s="11">
        <f>[31]Maio!$B$15</f>
        <v>27.207692307692312</v>
      </c>
      <c r="M35" s="11">
        <f>[31]Maio!$B$16</f>
        <v>24.050000000000004</v>
      </c>
      <c r="N35" s="11">
        <f>[31]Maio!$B$17</f>
        <v>20.007142857142856</v>
      </c>
      <c r="O35" s="11">
        <f>[31]Maio!$B$18</f>
        <v>16.971428571428572</v>
      </c>
      <c r="P35" s="11">
        <f>[31]Maio!$B$19</f>
        <v>18.023076923076921</v>
      </c>
      <c r="Q35" s="11">
        <f>[31]Maio!$B$20</f>
        <v>20.75</v>
      </c>
      <c r="R35" s="11">
        <f>[31]Maio!$B$21</f>
        <v>23.584615384615383</v>
      </c>
      <c r="S35" s="11">
        <f>[31]Maio!$B$22</f>
        <v>23.053846153846159</v>
      </c>
      <c r="T35" s="11">
        <f>[31]Maio!$B$23</f>
        <v>24.623076923076919</v>
      </c>
      <c r="U35" s="11">
        <f>[31]Maio!$B$24</f>
        <v>25.592307692307692</v>
      </c>
      <c r="V35" s="11">
        <f>[31]Maio!$B$25</f>
        <v>26.084615384615383</v>
      </c>
      <c r="W35" s="11">
        <f>[31]Maio!$B$26</f>
        <v>26.469230769230766</v>
      </c>
      <c r="X35" s="11">
        <f>[31]Maio!$B$27</f>
        <v>21.825000000000003</v>
      </c>
      <c r="Y35" s="11">
        <f>[31]Maio!$B$28</f>
        <v>18.030769230769227</v>
      </c>
      <c r="Z35" s="11">
        <f>[31]Maio!$B$29</f>
        <v>18.415384615384617</v>
      </c>
      <c r="AA35" s="11">
        <f>[31]Maio!$B$30</f>
        <v>22.974999999999998</v>
      </c>
      <c r="AB35" s="11">
        <f>[31]Maio!$B$31</f>
        <v>27.516666666666669</v>
      </c>
      <c r="AC35" s="11">
        <f>[31]Maio!$B$32</f>
        <v>28.192307692307693</v>
      </c>
      <c r="AD35" s="11">
        <f>[31]Maio!$B$33</f>
        <v>27.833333333333332</v>
      </c>
      <c r="AE35" s="11">
        <f>[31]Maio!$B$34</f>
        <v>29.158333333333331</v>
      </c>
      <c r="AF35" s="11">
        <f>[31]Maio!$B$35</f>
        <v>27.958333333333332</v>
      </c>
      <c r="AG35" s="93">
        <f t="shared" si="9"/>
        <v>24.6638898735673</v>
      </c>
      <c r="AK35" t="s">
        <v>47</v>
      </c>
    </row>
    <row r="36" spans="1:38" x14ac:dyDescent="0.2">
      <c r="A36" s="58" t="s">
        <v>144</v>
      </c>
      <c r="B36" s="11" t="str">
        <f>[32]Maio!$B$5</f>
        <v>*</v>
      </c>
      <c r="C36" s="11" t="str">
        <f>[32]Maio!$B$6</f>
        <v>*</v>
      </c>
      <c r="D36" s="11" t="str">
        <f>[32]Maio!$B$7</f>
        <v>*</v>
      </c>
      <c r="E36" s="11" t="str">
        <f>[32]Maio!$B$8</f>
        <v>*</v>
      </c>
      <c r="F36" s="11" t="str">
        <f>[32]Maio!$B$9</f>
        <v>*</v>
      </c>
      <c r="G36" s="11" t="str">
        <f>[32]Maio!$B$10</f>
        <v>*</v>
      </c>
      <c r="H36" s="11" t="str">
        <f>[32]Maio!$B$11</f>
        <v>*</v>
      </c>
      <c r="I36" s="11" t="str">
        <f>[32]Maio!$B$12</f>
        <v>*</v>
      </c>
      <c r="J36" s="11" t="str">
        <f>[32]Maio!$B$13</f>
        <v>*</v>
      </c>
      <c r="K36" s="11" t="str">
        <f>[32]Maio!$B$14</f>
        <v>*</v>
      </c>
      <c r="L36" s="11" t="str">
        <f>[32]Maio!$B$15</f>
        <v>*</v>
      </c>
      <c r="M36" s="11" t="str">
        <f>[32]Maio!$B$16</f>
        <v>*</v>
      </c>
      <c r="N36" s="11" t="str">
        <f>[32]Maio!$B$17</f>
        <v>*</v>
      </c>
      <c r="O36" s="11" t="str">
        <f>[32]Maio!$B$18</f>
        <v>*</v>
      </c>
      <c r="P36" s="11" t="str">
        <f>[32]Maio!$B$19</f>
        <v>*</v>
      </c>
      <c r="Q36" s="11" t="str">
        <f>[32]Maio!$B$20</f>
        <v>*</v>
      </c>
      <c r="R36" s="11" t="str">
        <f>[32]Maio!$B$21</f>
        <v>*</v>
      </c>
      <c r="S36" s="11" t="str">
        <f>[32]Maio!$B$22</f>
        <v>*</v>
      </c>
      <c r="T36" s="11" t="str">
        <f>[32]Maio!$B$23</f>
        <v>*</v>
      </c>
      <c r="U36" s="11" t="str">
        <f>[32]Maio!$B$24</f>
        <v>*</v>
      </c>
      <c r="V36" s="11" t="str">
        <f>[32]Maio!$B$25</f>
        <v>*</v>
      </c>
      <c r="W36" s="11" t="str">
        <f>[32]Maio!$B$26</f>
        <v>*</v>
      </c>
      <c r="X36" s="11" t="str">
        <f>[32]Maio!$B$27</f>
        <v>*</v>
      </c>
      <c r="Y36" s="11" t="str">
        <f>[32]Maio!$B$28</f>
        <v>*</v>
      </c>
      <c r="Z36" s="11" t="str">
        <f>[32]Maio!$B$29</f>
        <v>*</v>
      </c>
      <c r="AA36" s="11" t="str">
        <f>[32]Maio!$B$30</f>
        <v>*</v>
      </c>
      <c r="AB36" s="11" t="str">
        <f>[32]Maio!$B$31</f>
        <v>*</v>
      </c>
      <c r="AC36" s="11" t="str">
        <f>[32]Maio!$B$32</f>
        <v>*</v>
      </c>
      <c r="AD36" s="11" t="str">
        <f>[32]Maio!$B$33</f>
        <v>*</v>
      </c>
      <c r="AE36" s="11" t="str">
        <f>[32]Maio!$B$34</f>
        <v>*</v>
      </c>
      <c r="AF36" s="11" t="str">
        <f>[32]Maio!$B$35</f>
        <v>*</v>
      </c>
      <c r="AG36" s="136" t="s">
        <v>226</v>
      </c>
      <c r="AK36" t="s">
        <v>47</v>
      </c>
    </row>
    <row r="37" spans="1:38" x14ac:dyDescent="0.2">
      <c r="A37" s="58" t="s">
        <v>14</v>
      </c>
      <c r="B37" s="11">
        <f>[33]Maio!$B$5</f>
        <v>25.34</v>
      </c>
      <c r="C37" s="11">
        <f>[33]Maio!$B$6</f>
        <v>24.576470588235296</v>
      </c>
      <c r="D37" s="11">
        <f>[33]Maio!$B$7</f>
        <v>27.899999999999995</v>
      </c>
      <c r="E37" s="11">
        <f>[33]Maio!$B$8</f>
        <v>25.583333333333332</v>
      </c>
      <c r="F37" s="11">
        <f>[33]Maio!$B$9</f>
        <v>29.660000000000004</v>
      </c>
      <c r="G37" s="11">
        <f>[33]Maio!$B$10</f>
        <v>29.066666666666663</v>
      </c>
      <c r="H37" s="11">
        <f>[33]Maio!$B$11</f>
        <v>27.693749999999994</v>
      </c>
      <c r="I37" s="11">
        <f>[33]Maio!$B$12</f>
        <v>27.9</v>
      </c>
      <c r="J37" s="11">
        <f>[33]Maio!$B$13</f>
        <v>28.530769230769231</v>
      </c>
      <c r="K37" s="11">
        <f>[33]Maio!$B$14</f>
        <v>29.55714285714286</v>
      </c>
      <c r="L37" s="11">
        <f>[33]Maio!$B$15</f>
        <v>27.1</v>
      </c>
      <c r="M37" s="11">
        <f>[33]Maio!$B$16</f>
        <v>27.072222222222223</v>
      </c>
      <c r="N37" s="11">
        <f>[33]Maio!$B$17</f>
        <v>25.669565217391302</v>
      </c>
      <c r="O37" s="11">
        <f>[33]Maio!$B$18</f>
        <v>21.973684210526311</v>
      </c>
      <c r="P37" s="11">
        <f>[33]Maio!$B$19</f>
        <v>17.637499999999999</v>
      </c>
      <c r="Q37" s="11">
        <f>[33]Maio!$B$20</f>
        <v>20.612500000000001</v>
      </c>
      <c r="R37" s="11">
        <f>[33]Maio!$B$21</f>
        <v>22.944444444444446</v>
      </c>
      <c r="S37" s="11">
        <f>[33]Maio!$B$22</f>
        <v>22.279999999999994</v>
      </c>
      <c r="T37" s="11">
        <f>[33]Maio!$B$23</f>
        <v>21.678260869565214</v>
      </c>
      <c r="U37" s="11">
        <f>[33]Maio!$B$24</f>
        <v>20.891666666666669</v>
      </c>
      <c r="V37" s="11">
        <f>[33]Maio!$B$25</f>
        <v>20.637500000000003</v>
      </c>
      <c r="W37" s="11">
        <f>[33]Maio!$B$26</f>
        <v>21.879166666666666</v>
      </c>
      <c r="X37" s="11">
        <f>[33]Maio!$B$27</f>
        <v>22.470833333333335</v>
      </c>
      <c r="Y37" s="11">
        <f>[33]Maio!$B$28</f>
        <v>20.858333333333338</v>
      </c>
      <c r="Z37" s="11">
        <f>[33]Maio!$B$29</f>
        <v>16.462500000000002</v>
      </c>
      <c r="AA37" s="11">
        <f>[33]Maio!$B$30</f>
        <v>17.537499999999998</v>
      </c>
      <c r="AB37" s="11">
        <f>[33]Maio!$B$31</f>
        <v>22.279166666666669</v>
      </c>
      <c r="AC37" s="11">
        <f>[33]Maio!$B$32</f>
        <v>24.599999999999994</v>
      </c>
      <c r="AD37" s="11">
        <f>[33]Maio!$B$33</f>
        <v>25.729166666666668</v>
      </c>
      <c r="AE37" s="11">
        <f>[33]Maio!$B$34</f>
        <v>25.791666666666668</v>
      </c>
      <c r="AF37" s="11">
        <f>[33]Maio!$B$35</f>
        <v>24.970833333333331</v>
      </c>
      <c r="AG37" s="93">
        <f t="shared" ref="AG37:AG38" si="10">AVERAGE(B37:AF37)</f>
        <v>24.093052999149364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[34]Maio!$B$5</f>
        <v>24.561538461538461</v>
      </c>
      <c r="C38" s="11">
        <f>[34]Maio!$B$6</f>
        <v>24.712499999999999</v>
      </c>
      <c r="D38" s="11">
        <f>[34]Maio!$B$7</f>
        <v>26.46</v>
      </c>
      <c r="E38" s="11">
        <f>[34]Maio!$B$8</f>
        <v>26.28</v>
      </c>
      <c r="F38" s="11">
        <f>[34]Maio!$B$9</f>
        <v>25.262499999999996</v>
      </c>
      <c r="G38" s="11">
        <f>[34]Maio!$B$10</f>
        <v>26.357142857142854</v>
      </c>
      <c r="H38" s="11">
        <f>[34]Maio!$B$11</f>
        <v>25.957142857142856</v>
      </c>
      <c r="I38" s="11">
        <f>[34]Maio!$B$12</f>
        <v>26.125000000000004</v>
      </c>
      <c r="J38" s="11">
        <f>[34]Maio!$B$13</f>
        <v>26.516666666666666</v>
      </c>
      <c r="K38" s="11">
        <f>[34]Maio!$B$14</f>
        <v>26.325000000000003</v>
      </c>
      <c r="L38" s="11">
        <f>[34]Maio!$B$15</f>
        <v>26.662500000000001</v>
      </c>
      <c r="M38" s="11">
        <f>[34]Maio!$B$16</f>
        <v>25</v>
      </c>
      <c r="N38" s="11">
        <f>[34]Maio!$B$17</f>
        <v>24.561538461538461</v>
      </c>
      <c r="O38" s="11">
        <f>[34]Maio!$B$18</f>
        <v>23.957142857142859</v>
      </c>
      <c r="P38" s="11">
        <f>[34]Maio!$B$19</f>
        <v>21.783333333333331</v>
      </c>
      <c r="Q38" s="11">
        <f>[34]Maio!$B$20</f>
        <v>23.02</v>
      </c>
      <c r="R38" s="11">
        <f>[34]Maio!$B$21</f>
        <v>23.633333333333336</v>
      </c>
      <c r="S38" s="11">
        <f>[34]Maio!$B$22</f>
        <v>25.314285714285717</v>
      </c>
      <c r="T38" s="11">
        <f>[34]Maio!$B$23</f>
        <v>24.5</v>
      </c>
      <c r="U38" s="11">
        <f>[34]Maio!$B$24</f>
        <v>24.774999999999999</v>
      </c>
      <c r="V38" s="11">
        <f>[34]Maio!$B$25</f>
        <v>22.88571428571429</v>
      </c>
      <c r="W38" s="11">
        <f>[34]Maio!$B$26</f>
        <v>22.9</v>
      </c>
      <c r="X38" s="11">
        <f>[34]Maio!$B$27</f>
        <v>23.972727272727273</v>
      </c>
      <c r="Y38" s="11">
        <f>[34]Maio!$B$28</f>
        <v>19.346153846153847</v>
      </c>
      <c r="Z38" s="11">
        <f>[34]Maio!$B$29</f>
        <v>20.908333333333335</v>
      </c>
      <c r="AA38" s="11">
        <f>[34]Maio!$B$30</f>
        <v>22.685714285714283</v>
      </c>
      <c r="AB38" s="11">
        <f>[34]Maio!$B$31</f>
        <v>24.733333333333334</v>
      </c>
      <c r="AC38" s="11">
        <f>[34]Maio!$B$32</f>
        <v>25.566666666666674</v>
      </c>
      <c r="AD38" s="11">
        <f>[34]Maio!$B$33</f>
        <v>26.1</v>
      </c>
      <c r="AE38" s="11">
        <f>[34]Maio!$B$34</f>
        <v>25.22</v>
      </c>
      <c r="AF38" s="11">
        <f>[34]Maio!$B$35</f>
        <v>24.833333333333332</v>
      </c>
      <c r="AG38" s="93">
        <f t="shared" si="10"/>
        <v>24.545696803196805</v>
      </c>
      <c r="AI38" s="129" t="s">
        <v>47</v>
      </c>
      <c r="AJ38" s="129" t="s">
        <v>47</v>
      </c>
    </row>
    <row r="39" spans="1:38" x14ac:dyDescent="0.2">
      <c r="A39" s="58" t="s">
        <v>15</v>
      </c>
      <c r="B39" s="11">
        <f>[35]Maio!$B$5</f>
        <v>20.958333333333332</v>
      </c>
      <c r="C39" s="11">
        <f>[35]Maio!$B$6</f>
        <v>22.512500000000003</v>
      </c>
      <c r="D39" s="11">
        <f>[35]Maio!$B$7</f>
        <v>21.616666666666671</v>
      </c>
      <c r="E39" s="11">
        <f>[35]Maio!$B$8</f>
        <v>20.866666666666664</v>
      </c>
      <c r="F39" s="11">
        <f>[35]Maio!$B$9</f>
        <v>23.333333333333329</v>
      </c>
      <c r="G39" s="11">
        <f>[35]Maio!$B$10</f>
        <v>22.362499999999997</v>
      </c>
      <c r="H39" s="11">
        <f>[35]Maio!$B$11</f>
        <v>23.066666666666666</v>
      </c>
      <c r="I39" s="11">
        <f>[35]Maio!$B$12</f>
        <v>23.612499999999997</v>
      </c>
      <c r="J39" s="11">
        <f>[35]Maio!$B$13</f>
        <v>23.308333333333334</v>
      </c>
      <c r="K39" s="11">
        <f>[35]Maio!$B$14</f>
        <v>23.924999999999997</v>
      </c>
      <c r="L39" s="11">
        <f>[35]Maio!$B$15</f>
        <v>22.820833333333336</v>
      </c>
      <c r="M39" s="11">
        <f>[35]Maio!$B$16</f>
        <v>17.583333333333332</v>
      </c>
      <c r="N39" s="11">
        <f>[35]Maio!$B$17</f>
        <v>13.31666666666667</v>
      </c>
      <c r="O39" s="11">
        <f>[35]Maio!$B$18</f>
        <v>13.741666666666669</v>
      </c>
      <c r="P39" s="11">
        <f>[35]Maio!$B$19</f>
        <v>14.420833333333333</v>
      </c>
      <c r="Q39" s="11">
        <f>[35]Maio!$B$20</f>
        <v>17.620833333333334</v>
      </c>
      <c r="R39" s="11">
        <f>[35]Maio!$B$21</f>
        <v>18.275000000000002</v>
      </c>
      <c r="S39" s="11">
        <f>[35]Maio!$B$22</f>
        <v>19.170833333333334</v>
      </c>
      <c r="T39" s="11">
        <f>[35]Maio!$B$23</f>
        <v>19.116666666666671</v>
      </c>
      <c r="U39" s="11">
        <f>[35]Maio!$B$24</f>
        <v>20.658333333333335</v>
      </c>
      <c r="V39" s="11">
        <f>[35]Maio!$B$25</f>
        <v>21.824999999999999</v>
      </c>
      <c r="W39" s="11">
        <f>[35]Maio!$B$26</f>
        <v>20.829166666666662</v>
      </c>
      <c r="X39" s="11">
        <f>[35]Maio!$B$27</f>
        <v>16.412499999999998</v>
      </c>
      <c r="Y39" s="11">
        <f>[35]Maio!$B$28</f>
        <v>12.770833333333334</v>
      </c>
      <c r="Z39" s="11">
        <f>[35]Maio!$B$29</f>
        <v>14.320833333333335</v>
      </c>
      <c r="AA39" s="11">
        <f>[35]Maio!$B$30</f>
        <v>16.087499999999999</v>
      </c>
      <c r="AB39" s="11">
        <f>[35]Maio!$B$31</f>
        <v>20.608333333333334</v>
      </c>
      <c r="AC39" s="11">
        <f>[35]Maio!$B$32</f>
        <v>23.591666666666669</v>
      </c>
      <c r="AD39" s="11">
        <f>[35]Maio!$B$33</f>
        <v>22.804166666666664</v>
      </c>
      <c r="AE39" s="11">
        <f>[35]Maio!$B$34</f>
        <v>23.254166666666663</v>
      </c>
      <c r="AF39" s="11">
        <f>[35]Maio!$B$35</f>
        <v>23.391666666666669</v>
      </c>
      <c r="AG39" s="93">
        <f t="shared" ref="AG39:AG41" si="11">AVERAGE(B39:AF39)</f>
        <v>19.941397849462369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[36]Maio!$B$5</f>
        <v>23.190909090909091</v>
      </c>
      <c r="C40" s="11">
        <f>[36]Maio!$B$6</f>
        <v>23.804166666666674</v>
      </c>
      <c r="D40" s="11">
        <f>[36]Maio!$B$7</f>
        <v>26.041666666666671</v>
      </c>
      <c r="E40" s="11">
        <f>[36]Maio!$B$8</f>
        <v>26.537499999999998</v>
      </c>
      <c r="F40" s="11">
        <f>[36]Maio!$B$9</f>
        <v>27.437500000000004</v>
      </c>
      <c r="G40" s="11">
        <f>[36]Maio!$B$10</f>
        <v>26.5625</v>
      </c>
      <c r="H40" s="11">
        <f>[36]Maio!$B$11</f>
        <v>25.916666666666668</v>
      </c>
      <c r="I40" s="11">
        <f>[36]Maio!$B$12</f>
        <v>27.316666666666666</v>
      </c>
      <c r="J40" s="11">
        <f>[36]Maio!$B$13</f>
        <v>27.804166666666664</v>
      </c>
      <c r="K40" s="11">
        <f>[36]Maio!$B$14</f>
        <v>28.162500000000005</v>
      </c>
      <c r="L40" s="11">
        <f>[36]Maio!$B$15</f>
        <v>23.554166666666664</v>
      </c>
      <c r="M40" s="11">
        <f>[36]Maio!$B$16</f>
        <v>17.837499999999995</v>
      </c>
      <c r="N40" s="11">
        <f>[36]Maio!$B$17</f>
        <v>16.816666666666666</v>
      </c>
      <c r="O40" s="11">
        <f>[36]Maio!$B$18</f>
        <v>17.320833333333329</v>
      </c>
      <c r="P40" s="11">
        <f>[36]Maio!$B$19</f>
        <v>18.037499999999994</v>
      </c>
      <c r="Q40" s="11">
        <f>[36]Maio!$B$20</f>
        <v>19.212499999999999</v>
      </c>
      <c r="R40" s="11">
        <f>[36]Maio!$B$21</f>
        <v>21.387499999999999</v>
      </c>
      <c r="S40" s="11">
        <f>[36]Maio!$B$22</f>
        <v>22.820833333333336</v>
      </c>
      <c r="T40" s="11">
        <f>[36]Maio!$B$23</f>
        <v>23.558333333333337</v>
      </c>
      <c r="U40" s="11">
        <f>[36]Maio!$B$24</f>
        <v>24.633333333333336</v>
      </c>
      <c r="V40" s="11">
        <f>[36]Maio!$B$25</f>
        <v>24.479166666666671</v>
      </c>
      <c r="W40" s="11">
        <f>[36]Maio!$B$26</f>
        <v>20.204166666666669</v>
      </c>
      <c r="X40" s="11">
        <f>[36]Maio!$B$27</f>
        <v>16.378260869565221</v>
      </c>
      <c r="Y40" s="11">
        <f>[36]Maio!$B$28</f>
        <v>15.883333333333333</v>
      </c>
      <c r="Z40" s="11">
        <f>[36]Maio!$B$29</f>
        <v>16.470833333333331</v>
      </c>
      <c r="AA40" s="11">
        <f>[36]Maio!$B$30</f>
        <v>20.624999999999996</v>
      </c>
      <c r="AB40" s="11">
        <f>[36]Maio!$B$31</f>
        <v>25.433333333333334</v>
      </c>
      <c r="AC40" s="11">
        <f>[36]Maio!$B$32</f>
        <v>25.112499999999997</v>
      </c>
      <c r="AD40" s="11">
        <f>[36]Maio!$B$33</f>
        <v>23.325000000000003</v>
      </c>
      <c r="AE40" s="11">
        <f>[36]Maio!$B$34</f>
        <v>25.55</v>
      </c>
      <c r="AF40" s="11">
        <f>[36]Maio!$B$35</f>
        <v>23.458333333333343</v>
      </c>
      <c r="AG40" s="93">
        <f t="shared" si="11"/>
        <v>22.737849568617445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[37]Maio!$B$5</f>
        <v>21.24</v>
      </c>
      <c r="C41" s="11">
        <f>[37]Maio!$B$6</f>
        <v>24.099999999999998</v>
      </c>
      <c r="D41" s="11">
        <f>[37]Maio!$B$7</f>
        <v>25.582352941176467</v>
      </c>
      <c r="E41" s="11">
        <f>[37]Maio!$B$8</f>
        <v>25.475000000000005</v>
      </c>
      <c r="F41" s="11">
        <f>[37]Maio!$B$9</f>
        <v>26.758823529411764</v>
      </c>
      <c r="G41" s="11">
        <f>[37]Maio!$B$10</f>
        <v>27.599999999999998</v>
      </c>
      <c r="H41" s="11">
        <f>[37]Maio!$B$11</f>
        <v>27.270588235294117</v>
      </c>
      <c r="I41" s="11">
        <f>[37]Maio!$B$12</f>
        <v>27.137500000000003</v>
      </c>
      <c r="J41" s="11">
        <f>[37]Maio!$B$13</f>
        <v>27.393750000000001</v>
      </c>
      <c r="K41" s="11">
        <f>[37]Maio!$B$14</f>
        <v>27.700000000000003</v>
      </c>
      <c r="L41" s="11">
        <f>[37]Maio!$B$15</f>
        <v>25.956250000000001</v>
      </c>
      <c r="M41" s="11">
        <f>[37]Maio!$B$16</f>
        <v>25.606250000000003</v>
      </c>
      <c r="N41" s="11">
        <f>[37]Maio!$B$17</f>
        <v>23.279999999999998</v>
      </c>
      <c r="O41" s="11">
        <f>[37]Maio!$B$18</f>
        <v>19.275000000000002</v>
      </c>
      <c r="P41" s="11">
        <f>[37]Maio!$B$19</f>
        <v>15.856250000000003</v>
      </c>
      <c r="Q41" s="11">
        <f>[37]Maio!$B$20</f>
        <v>20.381249999999998</v>
      </c>
      <c r="R41" s="11">
        <f>[37]Maio!$B$21</f>
        <v>23.380000000000003</v>
      </c>
      <c r="S41" s="11">
        <f>[37]Maio!$B$22</f>
        <v>22.713333333333335</v>
      </c>
      <c r="T41" s="11">
        <f>[37]Maio!$B$23</f>
        <v>23.073333333333334</v>
      </c>
      <c r="U41" s="11">
        <f>[37]Maio!$B$24</f>
        <v>24.573333333333334</v>
      </c>
      <c r="V41" s="11">
        <f>[37]Maio!$B$25</f>
        <v>25.028571428571428</v>
      </c>
      <c r="W41" s="11">
        <f>[37]Maio!$B$26</f>
        <v>25.778571428571421</v>
      </c>
      <c r="X41" s="11">
        <f>[37]Maio!$B$27</f>
        <v>24.985714285714288</v>
      </c>
      <c r="Y41" s="11">
        <f>[37]Maio!$B$28</f>
        <v>19.435714285714283</v>
      </c>
      <c r="Z41" s="11">
        <f>[37]Maio!$B$29</f>
        <v>17.866666666666667</v>
      </c>
      <c r="AA41" s="11">
        <f>[37]Maio!$B$30</f>
        <v>22.74285714285714</v>
      </c>
      <c r="AB41" s="11">
        <f>[37]Maio!$B$31</f>
        <v>27.669230769230769</v>
      </c>
      <c r="AC41" s="11">
        <f>[37]Maio!$B$32</f>
        <v>28.984615384615385</v>
      </c>
      <c r="AD41" s="11">
        <f>[37]Maio!$B$33</f>
        <v>27.54615384615385</v>
      </c>
      <c r="AE41" s="11">
        <f>[37]Maio!$B$34</f>
        <v>29.138461538461534</v>
      </c>
      <c r="AF41" s="11">
        <f>[37]Maio!$B$35</f>
        <v>27.623076923076919</v>
      </c>
      <c r="AG41" s="136">
        <f t="shared" si="11"/>
        <v>24.553311238887616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[38]Maio!$B$5</f>
        <v>21.933333333333334</v>
      </c>
      <c r="C42" s="11">
        <f>[38]Maio!$B$6</f>
        <v>22.291666666666661</v>
      </c>
      <c r="D42" s="11">
        <f>[38]Maio!$B$7</f>
        <v>22.683333333333334</v>
      </c>
      <c r="E42" s="11">
        <f>[38]Maio!$B$8</f>
        <v>24.237500000000001</v>
      </c>
      <c r="F42" s="11">
        <f>[38]Maio!$B$9</f>
        <v>25.324999999999999</v>
      </c>
      <c r="G42" s="11">
        <f>[38]Maio!$B$10</f>
        <v>24.674999999999997</v>
      </c>
      <c r="H42" s="11">
        <f>[38]Maio!$B$11</f>
        <v>24.870833333333326</v>
      </c>
      <c r="I42" s="11">
        <f>[38]Maio!$B$12</f>
        <v>25.220833333333335</v>
      </c>
      <c r="J42" s="11">
        <f>[38]Maio!$B$13</f>
        <v>25.583333333333332</v>
      </c>
      <c r="K42" s="11">
        <f>[38]Maio!$B$14</f>
        <v>26.045833333333334</v>
      </c>
      <c r="L42" s="11">
        <f>[38]Maio!$B$15</f>
        <v>24.966666666666665</v>
      </c>
      <c r="M42" s="11">
        <f>[38]Maio!$B$16</f>
        <v>22.025000000000002</v>
      </c>
      <c r="N42" s="11">
        <f>[38]Maio!$B$17</f>
        <v>19.520833333333332</v>
      </c>
      <c r="O42" s="11">
        <f>[38]Maio!$B$18</f>
        <v>16.570833333333333</v>
      </c>
      <c r="P42" s="11">
        <f>[38]Maio!$B$19</f>
        <v>16.287500000000001</v>
      </c>
      <c r="Q42" s="11">
        <f>[38]Maio!$B$20</f>
        <v>18.183333333333334</v>
      </c>
      <c r="R42" s="11">
        <f>[38]Maio!$B$21</f>
        <v>20.966666666666669</v>
      </c>
      <c r="S42" s="11">
        <f>[38]Maio!$B$22</f>
        <v>21.291666666666668</v>
      </c>
      <c r="T42" s="11">
        <f>[38]Maio!$B$23</f>
        <v>20.95</v>
      </c>
      <c r="U42" s="11">
        <f>[38]Maio!$B$24</f>
        <v>21.654166666666669</v>
      </c>
      <c r="V42" s="11">
        <f>[38]Maio!$B$25</f>
        <v>21.820833333333329</v>
      </c>
      <c r="W42" s="11">
        <f>[38]Maio!$B$26</f>
        <v>21.566666666666663</v>
      </c>
      <c r="X42" s="11">
        <f>[38]Maio!$B$27</f>
        <v>20.429166666666667</v>
      </c>
      <c r="Y42" s="11">
        <f>[38]Maio!$B$28</f>
        <v>16.929166666666667</v>
      </c>
      <c r="Z42" s="11">
        <f>[38]Maio!$B$29</f>
        <v>14.575000000000001</v>
      </c>
      <c r="AA42" s="11">
        <f>[38]Maio!$B$30</f>
        <v>18.108333333333334</v>
      </c>
      <c r="AB42" s="11">
        <f>[38]Maio!$B$31</f>
        <v>22.970833333333331</v>
      </c>
      <c r="AC42" s="11">
        <f>[38]Maio!$B$32</f>
        <v>24.216666666666669</v>
      </c>
      <c r="AD42" s="11">
        <f>[38]Maio!$B$33</f>
        <v>24.587500000000002</v>
      </c>
      <c r="AE42" s="11">
        <f>[38]Maio!$B$34</f>
        <v>25.087499999999995</v>
      </c>
      <c r="AF42" s="11">
        <f>[38]Maio!$B$35</f>
        <v>23.987500000000001</v>
      </c>
      <c r="AG42" s="93">
        <f t="shared" ref="AG42" si="12">AVERAGE(B42:AF42)</f>
        <v>21.921370967741932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[39]Maio!$B$5</f>
        <v>21.666666666666668</v>
      </c>
      <c r="C43" s="11">
        <f>[39]Maio!$B$6</f>
        <v>22.145454545454552</v>
      </c>
      <c r="D43" s="11">
        <f>[39]Maio!$B$7</f>
        <v>24.147826086956517</v>
      </c>
      <c r="E43" s="11">
        <f>[39]Maio!$B$8</f>
        <v>24.099999999999994</v>
      </c>
      <c r="F43" s="11">
        <f>[39]Maio!$B$9</f>
        <v>24.956521739130441</v>
      </c>
      <c r="G43" s="11">
        <f>[39]Maio!$B$10</f>
        <v>26.082608695652173</v>
      </c>
      <c r="H43" s="11">
        <f>[39]Maio!$B$11</f>
        <v>26.345454545454547</v>
      </c>
      <c r="I43" s="11">
        <f>[39]Maio!$B$12</f>
        <v>25.36363636363636</v>
      </c>
      <c r="J43" s="11">
        <f>[39]Maio!$B$13</f>
        <v>25.004545454545454</v>
      </c>
      <c r="K43" s="11">
        <f>[39]Maio!$B$14</f>
        <v>26.1</v>
      </c>
      <c r="L43" s="11">
        <f>[39]Maio!$B$15</f>
        <v>25.718181818181815</v>
      </c>
      <c r="M43" s="11">
        <f>[39]Maio!$B$16</f>
        <v>24.586956521739136</v>
      </c>
      <c r="N43" s="11">
        <f>[39]Maio!$B$17</f>
        <v>22.504347826086956</v>
      </c>
      <c r="O43" s="11">
        <f>[39]Maio!$B$18</f>
        <v>18.073913043478257</v>
      </c>
      <c r="P43" s="11">
        <f>[39]Maio!$B$19</f>
        <v>16.929166666666671</v>
      </c>
      <c r="Q43" s="11">
        <f>[39]Maio!$B$20</f>
        <v>19.904545454545456</v>
      </c>
      <c r="R43" s="11">
        <f>[39]Maio!$B$21</f>
        <v>21.331818181818178</v>
      </c>
      <c r="S43" s="11">
        <f>[39]Maio!$B$22</f>
        <v>20.322727272727271</v>
      </c>
      <c r="T43" s="11">
        <f>[39]Maio!$B$23</f>
        <v>20.349999999999998</v>
      </c>
      <c r="U43" s="11">
        <f>[39]Maio!$B$24</f>
        <v>21.486363636363631</v>
      </c>
      <c r="V43" s="11">
        <f>[39]Maio!$B$25</f>
        <v>21.02272727272727</v>
      </c>
      <c r="W43" s="11">
        <f>[39]Maio!$B$26</f>
        <v>22.633333333333333</v>
      </c>
      <c r="X43" s="11">
        <f>[39]Maio!$B$27</f>
        <v>22.638095238095239</v>
      </c>
      <c r="Y43" s="11">
        <f>[39]Maio!$B$28</f>
        <v>18.989473684210523</v>
      </c>
      <c r="Z43" s="11">
        <f>[39]Maio!$B$29</f>
        <v>14.677272727272729</v>
      </c>
      <c r="AA43" s="11">
        <f>[39]Maio!$B$30</f>
        <v>18.047619047619044</v>
      </c>
      <c r="AB43" s="11">
        <f>[39]Maio!$B$31</f>
        <v>24.689473684210526</v>
      </c>
      <c r="AC43" s="11">
        <f>[39]Maio!$B$32</f>
        <v>26.805555555555557</v>
      </c>
      <c r="AD43" s="11">
        <f>[39]Maio!$B$33</f>
        <v>26.105555555555558</v>
      </c>
      <c r="AE43" s="11">
        <f>[39]Maio!$B$34</f>
        <v>27.011111111111113</v>
      </c>
      <c r="AF43" s="11">
        <f>[39]Maio!$B$35</f>
        <v>26.072222222222223</v>
      </c>
      <c r="AG43" s="136">
        <f>AVERAGE(B43:AF43)</f>
        <v>22.768166901645714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[40]Maio!$B$5</f>
        <v>20.420833333333327</v>
      </c>
      <c r="C44" s="11">
        <f>[40]Maio!$B$6</f>
        <v>22.229166666666668</v>
      </c>
      <c r="D44" s="11">
        <f>[40]Maio!$B$7</f>
        <v>23.033333333333331</v>
      </c>
      <c r="E44" s="11">
        <f>[40]Maio!$B$8</f>
        <v>23.004166666666666</v>
      </c>
      <c r="F44" s="11">
        <f>[40]Maio!$B$9</f>
        <v>23.345833333333331</v>
      </c>
      <c r="G44" s="11">
        <f>[40]Maio!$B$10</f>
        <v>24.483333333333334</v>
      </c>
      <c r="H44" s="11">
        <f>[40]Maio!$B$11</f>
        <v>23.566666666666666</v>
      </c>
      <c r="I44" s="11">
        <f>[40]Maio!$B$12</f>
        <v>24.579166666666669</v>
      </c>
      <c r="J44" s="11">
        <f>[40]Maio!$B$13</f>
        <v>24.375000000000004</v>
      </c>
      <c r="K44" s="11">
        <f>[40]Maio!$B$14</f>
        <v>24.308333333333334</v>
      </c>
      <c r="L44" s="11">
        <f>[40]Maio!$B$15</f>
        <v>23.358333333333334</v>
      </c>
      <c r="M44" s="11">
        <f>[40]Maio!$B$16</f>
        <v>22.258333333333336</v>
      </c>
      <c r="N44" s="11">
        <f>[40]Maio!$B$17</f>
        <v>21.179166666666667</v>
      </c>
      <c r="O44" s="11">
        <f>[40]Maio!$B$18</f>
        <v>18.095833333333335</v>
      </c>
      <c r="P44" s="11">
        <f>[40]Maio!$B$19</f>
        <v>15.691666666666668</v>
      </c>
      <c r="Q44" s="11">
        <f>[40]Maio!$B$20</f>
        <v>17.149999999999999</v>
      </c>
      <c r="R44" s="11">
        <f>[40]Maio!$B$21</f>
        <v>20.737500000000004</v>
      </c>
      <c r="S44" s="11">
        <f>[40]Maio!$B$22</f>
        <v>21.3</v>
      </c>
      <c r="T44" s="11">
        <f>[40]Maio!$B$23</f>
        <v>21.333333333333332</v>
      </c>
      <c r="U44" s="11">
        <f>[40]Maio!$B$24</f>
        <v>21.862500000000001</v>
      </c>
      <c r="V44" s="11">
        <f>[40]Maio!$B$25</f>
        <v>21.583333333333332</v>
      </c>
      <c r="W44" s="11">
        <f>[40]Maio!$B$26</f>
        <v>21.291666666666664</v>
      </c>
      <c r="X44" s="11">
        <f>[40]Maio!$B$27</f>
        <v>20.691666666666666</v>
      </c>
      <c r="Y44" s="11">
        <f>[40]Maio!$B$28</f>
        <v>15.525</v>
      </c>
      <c r="Z44" s="11">
        <f>[40]Maio!$B$29</f>
        <v>14.2875</v>
      </c>
      <c r="AA44" s="11">
        <f>[40]Maio!$B$30</f>
        <v>19.629166666666663</v>
      </c>
      <c r="AB44" s="11">
        <f>[40]Maio!$B$31</f>
        <v>23.125</v>
      </c>
      <c r="AC44" s="11">
        <f>[40]Maio!$B$32</f>
        <v>23.995833333333334</v>
      </c>
      <c r="AD44" s="11">
        <f>[40]Maio!$B$33</f>
        <v>24.008333333333336</v>
      </c>
      <c r="AE44" s="11">
        <f>[40]Maio!$B$34</f>
        <v>24.179166666666664</v>
      </c>
      <c r="AF44" s="11">
        <f>[40]Maio!$B$35</f>
        <v>22.779166666666669</v>
      </c>
      <c r="AG44" s="93">
        <f t="shared" ref="AG44:AG45" si="13">AVERAGE(B44:AF44)</f>
        <v>21.529301075268819</v>
      </c>
      <c r="AK44" t="s">
        <v>47</v>
      </c>
    </row>
    <row r="45" spans="1:38" x14ac:dyDescent="0.2">
      <c r="A45" s="58" t="s">
        <v>162</v>
      </c>
      <c r="B45" s="11">
        <f>[41]Maio!$B$5</f>
        <v>24.066666666666666</v>
      </c>
      <c r="C45" s="11">
        <f>[41]Maio!$B$6</f>
        <v>23.487500000000001</v>
      </c>
      <c r="D45" s="11">
        <f>[41]Maio!$B$7</f>
        <v>24.412500000000005</v>
      </c>
      <c r="E45" s="11">
        <f>[41]Maio!$B$8</f>
        <v>23.716666666666669</v>
      </c>
      <c r="F45" s="11">
        <f>[41]Maio!$B$9</f>
        <v>25.699999999999992</v>
      </c>
      <c r="G45" s="11">
        <f>[41]Maio!$B$10</f>
        <v>26.608333333333334</v>
      </c>
      <c r="H45" s="11">
        <f>[41]Maio!$B$11</f>
        <v>26.558333333333334</v>
      </c>
      <c r="I45" s="11">
        <f>[41]Maio!$B$12</f>
        <v>26.295833333333334</v>
      </c>
      <c r="J45" s="11">
        <f>[41]Maio!$B$13</f>
        <v>25.879166666666674</v>
      </c>
      <c r="K45" s="11">
        <f>[41]Maio!$B$14</f>
        <v>26.416666666666668</v>
      </c>
      <c r="L45" s="11">
        <f>[41]Maio!$B$15</f>
        <v>25.745833333333337</v>
      </c>
      <c r="M45" s="11">
        <f>[41]Maio!$B$16</f>
        <v>26.033333333333328</v>
      </c>
      <c r="N45" s="11">
        <f>[41]Maio!$B$17</f>
        <v>25.391666666666669</v>
      </c>
      <c r="O45" s="11">
        <f>[41]Maio!$B$18</f>
        <v>21.108333333333338</v>
      </c>
      <c r="P45" s="11">
        <f>[41]Maio!$B$19</f>
        <v>17.587500000000002</v>
      </c>
      <c r="Q45" s="11">
        <f>[41]Maio!$B$20</f>
        <v>21.145833333333332</v>
      </c>
      <c r="R45" s="11">
        <f>[41]Maio!$B$21</f>
        <v>22.479166666666668</v>
      </c>
      <c r="S45" s="11">
        <f>[41]Maio!$B$22</f>
        <v>21.566666666666674</v>
      </c>
      <c r="T45" s="11">
        <f>[41]Maio!$B$23</f>
        <v>21.408333333333335</v>
      </c>
      <c r="U45" s="11">
        <f>[41]Maio!$B$24</f>
        <v>21.662499999999998</v>
      </c>
      <c r="V45" s="11">
        <f>[41]Maio!$B$25</f>
        <v>21.750000000000004</v>
      </c>
      <c r="W45" s="11">
        <f>[41]Maio!$B$26</f>
        <v>21.908333333333335</v>
      </c>
      <c r="X45" s="11">
        <f>[41]Maio!$B$27</f>
        <v>23.349999999999998</v>
      </c>
      <c r="Y45" s="11">
        <f>[41]Maio!$B$28</f>
        <v>20.400000000000002</v>
      </c>
      <c r="Z45" s="11">
        <f>[41]Maio!$B$29</f>
        <v>16.120833333333334</v>
      </c>
      <c r="AA45" s="11">
        <f>[41]Maio!$B$30</f>
        <v>18.416666666666668</v>
      </c>
      <c r="AB45" s="11">
        <f>[41]Maio!$B$31</f>
        <v>22.495833333333334</v>
      </c>
      <c r="AC45" s="11">
        <f>[41]Maio!$B$32</f>
        <v>25.333333333333339</v>
      </c>
      <c r="AD45" s="11">
        <f>[41]Maio!$B$33</f>
        <v>25.574999999999992</v>
      </c>
      <c r="AE45" s="11">
        <f>[41]Maio!$B$34</f>
        <v>26.208333333333329</v>
      </c>
      <c r="AF45" s="11">
        <f>[41]Maio!$B$35</f>
        <v>25.783333333333331</v>
      </c>
      <c r="AG45" s="136">
        <f t="shared" si="13"/>
        <v>23.374596774193545</v>
      </c>
    </row>
    <row r="46" spans="1:38" x14ac:dyDescent="0.2">
      <c r="A46" s="58" t="s">
        <v>19</v>
      </c>
      <c r="B46" s="11">
        <f>[42]Maio!$B$5</f>
        <v>20.908333333333335</v>
      </c>
      <c r="C46" s="11">
        <f>[42]Maio!$B$6</f>
        <v>22.287500000000005</v>
      </c>
      <c r="D46" s="11">
        <f>[42]Maio!$B$7</f>
        <v>22.762499999999999</v>
      </c>
      <c r="E46" s="11">
        <f>[42]Maio!$B$8</f>
        <v>22.879166666666674</v>
      </c>
      <c r="F46" s="11">
        <f>[42]Maio!$B$9</f>
        <v>25.087500000000006</v>
      </c>
      <c r="G46" s="11">
        <f>[42]Maio!$B$10</f>
        <v>23.854166666666661</v>
      </c>
      <c r="H46" s="11">
        <f>[42]Maio!$B$11</f>
        <v>24.108333333333331</v>
      </c>
      <c r="I46" s="11">
        <f>[42]Maio!$B$12</f>
        <v>24.4375</v>
      </c>
      <c r="J46" s="11">
        <f>[42]Maio!$B$13</f>
        <v>23.433333333333337</v>
      </c>
      <c r="K46" s="11">
        <f>[42]Maio!$B$14</f>
        <v>23.695833333333329</v>
      </c>
      <c r="L46" s="11">
        <f>[42]Maio!$B$15</f>
        <v>21.124999999999996</v>
      </c>
      <c r="M46" s="11">
        <f>[42]Maio!$B$16</f>
        <v>18.191666666666666</v>
      </c>
      <c r="N46" s="11">
        <f>[42]Maio!$B$17</f>
        <v>15.016666666666666</v>
      </c>
      <c r="O46" s="11">
        <f>[42]Maio!$B$18</f>
        <v>13.008333333333335</v>
      </c>
      <c r="P46" s="11">
        <f>[42]Maio!$B$19</f>
        <v>16.291666666666664</v>
      </c>
      <c r="Q46" s="11">
        <f>[42]Maio!$B$20</f>
        <v>18.570833333333333</v>
      </c>
      <c r="R46" s="11">
        <f>[42]Maio!$B$21</f>
        <v>19.55833333333333</v>
      </c>
      <c r="S46" s="11">
        <f>[42]Maio!$B$22</f>
        <v>20.329166666666666</v>
      </c>
      <c r="T46" s="11">
        <f>[42]Maio!$B$23</f>
        <v>20.133333333333329</v>
      </c>
      <c r="U46" s="11">
        <f>[42]Maio!$B$24</f>
        <v>21.637500000000003</v>
      </c>
      <c r="V46" s="11">
        <f>[42]Maio!$B$25</f>
        <v>21.795833333333334</v>
      </c>
      <c r="W46" s="11">
        <f>[42]Maio!$B$26</f>
        <v>20.366666666666664</v>
      </c>
      <c r="X46" s="11">
        <f>[42]Maio!$B$27</f>
        <v>16.954166666666662</v>
      </c>
      <c r="Y46" s="11">
        <f>[42]Maio!$B$28</f>
        <v>13.595833333333333</v>
      </c>
      <c r="Z46" s="11">
        <f>[42]Maio!$B$29</f>
        <v>15.708333333333334</v>
      </c>
      <c r="AA46" s="11">
        <f>[42]Maio!$B$30</f>
        <v>16.933333333333334</v>
      </c>
      <c r="AB46" s="11">
        <f>[42]Maio!$B$31</f>
        <v>20.870833333333334</v>
      </c>
      <c r="AC46" s="11">
        <f>[42]Maio!$B$32</f>
        <v>21.441666666666666</v>
      </c>
      <c r="AD46" s="11">
        <f>[42]Maio!$B$33</f>
        <v>21.224999999999998</v>
      </c>
      <c r="AE46" s="11">
        <f>[42]Maio!$B$34</f>
        <v>23.512500000000003</v>
      </c>
      <c r="AF46" s="11">
        <f>[42]Maio!$B$35</f>
        <v>22.208333333333332</v>
      </c>
      <c r="AG46" s="93">
        <f t="shared" ref="AG46:AG49" si="14">AVERAGE(B46:AF46)</f>
        <v>20.384811827956995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[43]Maio!$B$5</f>
        <v>20.900000000000002</v>
      </c>
      <c r="C47" s="11">
        <f>[43]Maio!$B$6</f>
        <v>22.258333333333336</v>
      </c>
      <c r="D47" s="11">
        <f>[43]Maio!$B$7</f>
        <v>22.458333333333339</v>
      </c>
      <c r="E47" s="11">
        <f>[43]Maio!$B$8</f>
        <v>23.479166666666668</v>
      </c>
      <c r="F47" s="11">
        <f>[43]Maio!$B$9</f>
        <v>24.970833333333328</v>
      </c>
      <c r="G47" s="11">
        <f>[43]Maio!$B$10</f>
        <v>24.704166666666666</v>
      </c>
      <c r="H47" s="11">
        <f>[43]Maio!$B$11</f>
        <v>24.391666666666666</v>
      </c>
      <c r="I47" s="11">
        <f>[43]Maio!$B$12</f>
        <v>25.229166666666668</v>
      </c>
      <c r="J47" s="11">
        <f>[43]Maio!$B$13</f>
        <v>25.974999999999998</v>
      </c>
      <c r="K47" s="11">
        <f>[43]Maio!$B$14</f>
        <v>25.862500000000001</v>
      </c>
      <c r="L47" s="11">
        <f>[43]Maio!$B$15</f>
        <v>25.170833333333334</v>
      </c>
      <c r="M47" s="11">
        <f>[43]Maio!$B$16</f>
        <v>21.966666666666669</v>
      </c>
      <c r="N47" s="11">
        <f>[43]Maio!$B$17</f>
        <v>19.670833333333334</v>
      </c>
      <c r="O47" s="11">
        <f>[43]Maio!$B$18</f>
        <v>16.150000000000002</v>
      </c>
      <c r="P47" s="11">
        <f>[43]Maio!$B$19</f>
        <v>14.704166666666664</v>
      </c>
      <c r="Q47" s="11">
        <f>[43]Maio!$B$20</f>
        <v>17.108333333333338</v>
      </c>
      <c r="R47" s="11">
        <f>[43]Maio!$B$21</f>
        <v>20.499999999999996</v>
      </c>
      <c r="S47" s="11">
        <f>[43]Maio!$B$22</f>
        <v>21.974999999999998</v>
      </c>
      <c r="T47" s="11">
        <f>[43]Maio!$B$23</f>
        <v>21.995833333333337</v>
      </c>
      <c r="U47" s="11">
        <f>[43]Maio!$B$24</f>
        <v>22.637500000000003</v>
      </c>
      <c r="V47" s="11">
        <f>[43]Maio!$B$25</f>
        <v>22.416666666666671</v>
      </c>
      <c r="W47" s="11" t="str">
        <f>[43]Maio!$B$26</f>
        <v>*</v>
      </c>
      <c r="X47" s="11" t="str">
        <f>[43]Maio!$B$27</f>
        <v>*</v>
      </c>
      <c r="Y47" s="11" t="str">
        <f>[43]Maio!$B$28</f>
        <v>*</v>
      </c>
      <c r="Z47" s="11" t="str">
        <f>[43]Maio!$B$29</f>
        <v>*</v>
      </c>
      <c r="AA47" s="11" t="str">
        <f>[43]Maio!$B$30</f>
        <v>*</v>
      </c>
      <c r="AB47" s="11" t="str">
        <f>[43]Maio!$B$31</f>
        <v>*</v>
      </c>
      <c r="AC47" s="11" t="str">
        <f>[43]Maio!$B$32</f>
        <v>*</v>
      </c>
      <c r="AD47" s="11" t="str">
        <f>[43]Maio!$B$33</f>
        <v>*</v>
      </c>
      <c r="AE47" s="11" t="str">
        <f>[43]Maio!$B$34</f>
        <v>*</v>
      </c>
      <c r="AF47" s="11" t="str">
        <f>[43]Maio!$B$35</f>
        <v>*</v>
      </c>
      <c r="AG47" s="93">
        <f t="shared" si="14"/>
        <v>22.120238095238097</v>
      </c>
      <c r="AK47" t="s">
        <v>47</v>
      </c>
    </row>
    <row r="48" spans="1:38" x14ac:dyDescent="0.2">
      <c r="A48" s="58" t="s">
        <v>44</v>
      </c>
      <c r="B48" s="11">
        <f>[44]Maio!$B$5</f>
        <v>23.899999999999995</v>
      </c>
      <c r="C48" s="11">
        <f>[44]Maio!$B$6</f>
        <v>23.729166666666661</v>
      </c>
      <c r="D48" s="11">
        <f>[44]Maio!$B$7</f>
        <v>25.3</v>
      </c>
      <c r="E48" s="11">
        <f>[44]Maio!$B$8</f>
        <v>23.858333333333334</v>
      </c>
      <c r="F48" s="11">
        <f>[44]Maio!$B$9</f>
        <v>25.420833333333334</v>
      </c>
      <c r="G48" s="11">
        <f>[44]Maio!$B$10</f>
        <v>25.354166666666671</v>
      </c>
      <c r="H48" s="11">
        <f>[44]Maio!$B$11</f>
        <v>24.2</v>
      </c>
      <c r="I48" s="11">
        <f>[44]Maio!$B$12</f>
        <v>25.150000000000002</v>
      </c>
      <c r="J48" s="11">
        <f>[44]Maio!$B$13</f>
        <v>26.129166666666666</v>
      </c>
      <c r="K48" s="11">
        <f>[44]Maio!$B$14</f>
        <v>25.900000000000006</v>
      </c>
      <c r="L48" s="11">
        <f>[44]Maio!$B$15</f>
        <v>25.491666666666671</v>
      </c>
      <c r="M48" s="11">
        <f>[44]Maio!$B$16</f>
        <v>22.116666666666671</v>
      </c>
      <c r="N48" s="11">
        <f>[44]Maio!$B$17</f>
        <v>20.045833333333331</v>
      </c>
      <c r="O48" s="11">
        <f>[44]Maio!$B$18</f>
        <v>21.225000000000001</v>
      </c>
      <c r="P48" s="11">
        <f>[44]Maio!$B$19</f>
        <v>17.645833333333332</v>
      </c>
      <c r="Q48" s="11">
        <f>[44]Maio!$B$20</f>
        <v>17.641666666666662</v>
      </c>
      <c r="R48" s="11">
        <f>[44]Maio!$B$21</f>
        <v>21.029166666666665</v>
      </c>
      <c r="S48" s="11">
        <f>[44]Maio!$B$22</f>
        <v>22.862499999999994</v>
      </c>
      <c r="T48" s="11">
        <f>[44]Maio!$B$23</f>
        <v>23.237499999999997</v>
      </c>
      <c r="U48" s="11">
        <f>[44]Maio!$B$24</f>
        <v>23.670833333333331</v>
      </c>
      <c r="V48" s="11">
        <f>[44]Maio!$B$25</f>
        <v>23.216666666666665</v>
      </c>
      <c r="W48" s="11">
        <f>[44]Maio!$B$26</f>
        <v>23.020833333333339</v>
      </c>
      <c r="X48" s="11">
        <f>[44]Maio!$B$27</f>
        <v>21.062500000000004</v>
      </c>
      <c r="Y48" s="11">
        <f>[44]Maio!$B$28</f>
        <v>16.25</v>
      </c>
      <c r="Z48" s="11">
        <f>[44]Maio!$B$29</f>
        <v>17.137499999999996</v>
      </c>
      <c r="AA48" s="11">
        <f>[44]Maio!$B$30</f>
        <v>22.720833333333331</v>
      </c>
      <c r="AB48" s="11">
        <f>[44]Maio!$B$31</f>
        <v>24.970833333333342</v>
      </c>
      <c r="AC48" s="11">
        <f>[44]Maio!$B$32</f>
        <v>25.891666666666666</v>
      </c>
      <c r="AD48" s="11">
        <f>[44]Maio!$B$33</f>
        <v>25.841666666666658</v>
      </c>
      <c r="AE48" s="11">
        <f>[44]Maio!$B$34</f>
        <v>25.462499999999995</v>
      </c>
      <c r="AF48" s="11">
        <f>[44]Maio!$B$35</f>
        <v>24.412499999999998</v>
      </c>
      <c r="AG48" s="93">
        <f t="shared" si="14"/>
        <v>23.028897849462368</v>
      </c>
      <c r="AH48" s="12" t="s">
        <v>47</v>
      </c>
      <c r="AI48" s="12" t="s">
        <v>47</v>
      </c>
    </row>
    <row r="49" spans="1:37" x14ac:dyDescent="0.2">
      <c r="A49" s="58" t="s">
        <v>20</v>
      </c>
      <c r="B49" s="11">
        <f>[45]Maio!$B$5</f>
        <v>23.462500000000002</v>
      </c>
      <c r="C49" s="11">
        <f>[45]Maio!$B$6</f>
        <v>23.125</v>
      </c>
      <c r="D49" s="11">
        <f>[45]Maio!$B$7</f>
        <v>24.720833333333342</v>
      </c>
      <c r="E49" s="11">
        <f>[45]Maio!$B$8</f>
        <v>23.579166666666666</v>
      </c>
      <c r="F49" s="11">
        <f>[45]Maio!$B$9</f>
        <v>26.266666666666669</v>
      </c>
      <c r="G49" s="11">
        <f>[45]Maio!$B$10</f>
        <v>27.529166666666665</v>
      </c>
      <c r="H49" s="11">
        <f>[45]Maio!$B$11</f>
        <v>27.329166666666662</v>
      </c>
      <c r="I49" s="11">
        <f>[45]Maio!$B$12</f>
        <v>26.150000000000002</v>
      </c>
      <c r="J49" s="11">
        <f>[45]Maio!$B$13</f>
        <v>25.695833333333329</v>
      </c>
      <c r="K49" s="11">
        <f>[45]Maio!$B$14</f>
        <v>27.108333333333331</v>
      </c>
      <c r="L49" s="11">
        <f>[45]Maio!$B$15</f>
        <v>27.541666666666661</v>
      </c>
      <c r="M49" s="11">
        <f>[45]Maio!$B$16</f>
        <v>27.433333333333334</v>
      </c>
      <c r="N49" s="11">
        <f>[45]Maio!$B$17</f>
        <v>26.616666666666671</v>
      </c>
      <c r="O49" s="11">
        <f>[45]Maio!$B$18</f>
        <v>21.287500000000005</v>
      </c>
      <c r="P49" s="11">
        <f>[45]Maio!$B$19</f>
        <v>18.637499999999999</v>
      </c>
      <c r="Q49" s="11">
        <f>[45]Maio!$B$20</f>
        <v>22.008333333333329</v>
      </c>
      <c r="R49" s="11">
        <f>[45]Maio!$B$21</f>
        <v>22.462500000000002</v>
      </c>
      <c r="S49" s="11">
        <f>[45]Maio!$B$22</f>
        <v>21.208333333333336</v>
      </c>
      <c r="T49" s="11">
        <f>[45]Maio!$B$23</f>
        <v>21.641666666666666</v>
      </c>
      <c r="U49" s="11">
        <f>[45]Maio!$B$24</f>
        <v>22.178260869565214</v>
      </c>
      <c r="V49" s="11">
        <f>[45]Maio!$B$25</f>
        <v>22.474999999999994</v>
      </c>
      <c r="W49" s="11">
        <f>[45]Maio!$B$26</f>
        <v>22.983333333333331</v>
      </c>
      <c r="X49" s="11">
        <f>[45]Maio!$B$27</f>
        <v>24.012499999999999</v>
      </c>
      <c r="Y49" s="11">
        <f>[45]Maio!$B$28</f>
        <v>20.525000000000002</v>
      </c>
      <c r="Z49" s="11">
        <f>[45]Maio!$B$29</f>
        <v>16.829166666666666</v>
      </c>
      <c r="AA49" s="11">
        <f>[45]Maio!$B$30</f>
        <v>18.520833333333332</v>
      </c>
      <c r="AB49" s="11">
        <f>[45]Maio!$B$31</f>
        <v>22.650000000000006</v>
      </c>
      <c r="AC49" s="11">
        <f>[45]Maio!$B$32</f>
        <v>25.900000000000006</v>
      </c>
      <c r="AD49" s="11">
        <f>[45]Maio!$B$33</f>
        <v>26.512499999999999</v>
      </c>
      <c r="AE49" s="11">
        <f>[45]Maio!$B$34</f>
        <v>27.120833333333334</v>
      </c>
      <c r="AF49" s="11">
        <f>[45]Maio!$B$35</f>
        <v>27.079166666666666</v>
      </c>
      <c r="AG49" s="93">
        <f t="shared" si="14"/>
        <v>23.890024544179521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5">AVERAGE(B5:B49)</f>
        <v>22.422680564784638</v>
      </c>
      <c r="C50" s="13">
        <f t="shared" si="15"/>
        <v>23.29156984502006</v>
      </c>
      <c r="D50" s="13">
        <f t="shared" si="15"/>
        <v>23.90625001171037</v>
      </c>
      <c r="E50" s="13">
        <f t="shared" si="15"/>
        <v>24.07631821170283</v>
      </c>
      <c r="F50" s="13">
        <f t="shared" si="15"/>
        <v>25.628857562148443</v>
      </c>
      <c r="G50" s="13">
        <f t="shared" si="15"/>
        <v>25.606489654901022</v>
      </c>
      <c r="H50" s="13">
        <f t="shared" si="15"/>
        <v>25.546504874587452</v>
      </c>
      <c r="I50" s="13">
        <f t="shared" si="15"/>
        <v>25.845882098042729</v>
      </c>
      <c r="J50" s="13">
        <f t="shared" si="15"/>
        <v>25.776106030721415</v>
      </c>
      <c r="K50" s="13">
        <f t="shared" si="15"/>
        <v>26.151953601953604</v>
      </c>
      <c r="L50" s="13">
        <f t="shared" si="15"/>
        <v>25.095286993675007</v>
      </c>
      <c r="M50" s="13">
        <f t="shared" si="15"/>
        <v>22.298102709411239</v>
      </c>
      <c r="N50" s="13">
        <f t="shared" si="15"/>
        <v>19.891348349253871</v>
      </c>
      <c r="O50" s="13">
        <f t="shared" si="15"/>
        <v>17.951771419211347</v>
      </c>
      <c r="P50" s="13">
        <f t="shared" si="15"/>
        <v>17.055331064791773</v>
      </c>
      <c r="Q50" s="13">
        <f t="shared" si="15"/>
        <v>19.401323854108377</v>
      </c>
      <c r="R50" s="13">
        <f t="shared" si="15"/>
        <v>21.124954429009613</v>
      </c>
      <c r="S50" s="13">
        <f t="shared" si="15"/>
        <v>21.85822153442599</v>
      </c>
      <c r="T50" s="13">
        <f t="shared" si="15"/>
        <v>22.03402245013277</v>
      </c>
      <c r="U50" s="13">
        <f t="shared" si="15"/>
        <v>22.792495430990417</v>
      </c>
      <c r="V50" s="13">
        <f t="shared" si="15"/>
        <v>22.771245131061193</v>
      </c>
      <c r="W50" s="13">
        <f t="shared" si="15"/>
        <v>22.490304669745463</v>
      </c>
      <c r="X50" s="13">
        <f t="shared" si="15"/>
        <v>20.400500245321222</v>
      </c>
      <c r="Y50" s="13">
        <f t="shared" si="15"/>
        <v>17.197359486432713</v>
      </c>
      <c r="Z50" s="13">
        <f t="shared" si="15"/>
        <v>15.895311158140103</v>
      </c>
      <c r="AA50" s="13">
        <f t="shared" si="15"/>
        <v>19.26257192066015</v>
      </c>
      <c r="AB50" s="13">
        <f t="shared" si="15"/>
        <v>23.564931674606594</v>
      </c>
      <c r="AC50" s="13">
        <f t="shared" si="15"/>
        <v>25.155663836913835</v>
      </c>
      <c r="AD50" s="13">
        <f t="shared" si="15"/>
        <v>24.910700892005245</v>
      </c>
      <c r="AE50" s="13">
        <f t="shared" si="15"/>
        <v>25.76711907975066</v>
      </c>
      <c r="AF50" s="13">
        <f t="shared" ref="AF50" si="16">AVERAGE(AF5:AF49)</f>
        <v>24.879950467703953</v>
      </c>
      <c r="AG50" s="92">
        <f>AVERAGE(AG5:AG49)</f>
        <v>22.659722213285953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2" t="s">
        <v>47</v>
      </c>
    </row>
    <row r="62" spans="1:37" x14ac:dyDescent="0.2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2" t="s">
        <v>47</v>
      </c>
      <c r="W62" s="2" t="s">
        <v>47</v>
      </c>
    </row>
    <row r="63" spans="1:37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Z63" s="2" t="s">
        <v>47</v>
      </c>
    </row>
    <row r="64" spans="1:37" x14ac:dyDescent="0.2">
      <c r="AB64" s="2" t="s">
        <v>47</v>
      </c>
      <c r="AK64" s="12" t="s">
        <v>47</v>
      </c>
    </row>
    <row r="65" spans="9:37" x14ac:dyDescent="0.2">
      <c r="AG65" s="7" t="s">
        <v>47</v>
      </c>
    </row>
    <row r="66" spans="9:37" x14ac:dyDescent="0.2">
      <c r="AK66" t="s">
        <v>47</v>
      </c>
    </row>
    <row r="67" spans="9:37" x14ac:dyDescent="0.2">
      <c r="I67" s="2" t="s">
        <v>47</v>
      </c>
    </row>
    <row r="70" spans="9:37" x14ac:dyDescent="0.2">
      <c r="AE70" s="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tabSelected="1" zoomScale="90" zoomScaleNormal="90" workbookViewId="0">
      <selection activeCell="AK68" sqref="AK68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1" t="s">
        <v>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69"/>
    </row>
    <row r="2" spans="1:35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64"/>
      <c r="AG2" s="149"/>
      <c r="AH2" s="149"/>
      <c r="AI2" s="105"/>
    </row>
    <row r="3" spans="1:35" s="5" customFormat="1" ht="20.100000000000001" customHeight="1" x14ac:dyDescent="0.2">
      <c r="A3" s="154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83">
        <v>30</v>
      </c>
      <c r="AF3" s="146">
        <v>31</v>
      </c>
      <c r="AG3" s="124" t="s">
        <v>39</v>
      </c>
      <c r="AH3" s="107" t="s">
        <v>37</v>
      </c>
      <c r="AI3" s="114" t="s">
        <v>225</v>
      </c>
    </row>
    <row r="4" spans="1:35" s="5" customFormat="1" ht="20.100000000000001" customHeigh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63"/>
      <c r="AF4" s="147"/>
      <c r="AG4" s="118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8">
        <f>[1]Maio!$K$5</f>
        <v>26.199999999999996</v>
      </c>
      <c r="C5" s="128">
        <f>[1]Maio!$K$6</f>
        <v>0.2</v>
      </c>
      <c r="D5" s="128">
        <f>[1]Maio!$K$7</f>
        <v>10.799999999999999</v>
      </c>
      <c r="E5" s="128">
        <f>[1]Maio!$K$8</f>
        <v>11.599999999999998</v>
      </c>
      <c r="F5" s="128">
        <f>[1]Maio!$K$9</f>
        <v>0</v>
      </c>
      <c r="G5" s="128">
        <f>[1]Maio!$K$10</f>
        <v>0</v>
      </c>
      <c r="H5" s="128">
        <f>[1]Maio!$K$11</f>
        <v>0</v>
      </c>
      <c r="I5" s="128">
        <f>[1]Maio!$K$12</f>
        <v>0</v>
      </c>
      <c r="J5" s="128">
        <f>[1]Maio!$K$13</f>
        <v>0</v>
      </c>
      <c r="K5" s="128">
        <f>[1]Maio!$K$14</f>
        <v>1.8</v>
      </c>
      <c r="L5" s="128">
        <f>[1]Maio!$K$15</f>
        <v>0</v>
      </c>
      <c r="M5" s="128">
        <f>[1]Maio!$K$16</f>
        <v>0.60000000000000009</v>
      </c>
      <c r="N5" s="128">
        <f>[1]Maio!$K$17</f>
        <v>0</v>
      </c>
      <c r="O5" s="128">
        <f>[1]Maio!$K$18</f>
        <v>0</v>
      </c>
      <c r="P5" s="128">
        <f>[1]Maio!$K$19</f>
        <v>0</v>
      </c>
      <c r="Q5" s="128">
        <f>[1]Maio!$K$20</f>
        <v>0</v>
      </c>
      <c r="R5" s="128">
        <f>[1]Maio!$K$21</f>
        <v>0</v>
      </c>
      <c r="S5" s="128">
        <f>[1]Maio!$K$22</f>
        <v>0.2</v>
      </c>
      <c r="T5" s="128">
        <f>[1]Maio!$K$23</f>
        <v>0.2</v>
      </c>
      <c r="U5" s="128">
        <f>[1]Maio!$K$24</f>
        <v>0</v>
      </c>
      <c r="V5" s="128">
        <f>[1]Maio!$K$25</f>
        <v>0</v>
      </c>
      <c r="W5" s="128">
        <f>[1]Maio!$K$26</f>
        <v>0.2</v>
      </c>
      <c r="X5" s="128">
        <f>[1]Maio!$K$27</f>
        <v>0</v>
      </c>
      <c r="Y5" s="128">
        <f>[1]Maio!$K$28</f>
        <v>0.2</v>
      </c>
      <c r="Z5" s="128">
        <f>[1]Maio!$K$29</f>
        <v>0</v>
      </c>
      <c r="AA5" s="128">
        <f>[1]Maio!$K$30</f>
        <v>0</v>
      </c>
      <c r="AB5" s="128">
        <f>[1]Maio!$K$31</f>
        <v>0</v>
      </c>
      <c r="AC5" s="128">
        <f>[1]Maio!$K$32</f>
        <v>0</v>
      </c>
      <c r="AD5" s="128">
        <f>[1]Maio!$K$33</f>
        <v>0.60000000000000009</v>
      </c>
      <c r="AE5" s="128">
        <f>[1]Maio!$K$34</f>
        <v>0</v>
      </c>
      <c r="AF5" s="128">
        <f>[1]Maio!$K$35</f>
        <v>0</v>
      </c>
      <c r="AG5" s="15">
        <f t="shared" ref="AG5" si="1">SUM(B5:AF5)</f>
        <v>52.600000000000009</v>
      </c>
      <c r="AH5" s="16">
        <f t="shared" ref="AH5:AH6" si="2">MAX(B5:AF5)</f>
        <v>26.199999999999996</v>
      </c>
      <c r="AI5" s="67">
        <f t="shared" ref="AI5:AI6" si="3">COUNTIF(B5:AF5,"=0,0")</f>
        <v>20</v>
      </c>
    </row>
    <row r="6" spans="1:35" x14ac:dyDescent="0.2">
      <c r="A6" s="58" t="s">
        <v>0</v>
      </c>
      <c r="B6" s="11">
        <f>[2]Maio!$K$5</f>
        <v>0</v>
      </c>
      <c r="C6" s="11">
        <f>[2]Maio!$K$6</f>
        <v>0</v>
      </c>
      <c r="D6" s="11">
        <f>[2]Maio!$K$7</f>
        <v>0</v>
      </c>
      <c r="E6" s="11">
        <f>[2]Maio!$K$8</f>
        <v>0</v>
      </c>
      <c r="F6" s="11">
        <f>[2]Maio!$K$9</f>
        <v>0</v>
      </c>
      <c r="G6" s="11">
        <f>[2]Maio!$K$10</f>
        <v>0</v>
      </c>
      <c r="H6" s="11">
        <f>[2]Maio!$K$11</f>
        <v>0</v>
      </c>
      <c r="I6" s="11">
        <f>[2]Maio!$K$12</f>
        <v>0</v>
      </c>
      <c r="J6" s="11">
        <f>[2]Maio!$K$13</f>
        <v>0</v>
      </c>
      <c r="K6" s="11">
        <f>[2]Maio!$K$14</f>
        <v>0</v>
      </c>
      <c r="L6" s="11">
        <f>[2]Maio!$K$15</f>
        <v>0</v>
      </c>
      <c r="M6" s="11">
        <f>[2]Maio!$K$16</f>
        <v>0</v>
      </c>
      <c r="N6" s="11">
        <f>[2]Maio!$K$17</f>
        <v>0</v>
      </c>
      <c r="O6" s="11">
        <f>[2]Maio!$K$18</f>
        <v>0</v>
      </c>
      <c r="P6" s="11">
        <f>[2]Maio!$K$19</f>
        <v>0</v>
      </c>
      <c r="Q6" s="11">
        <f>[2]Maio!$K$20</f>
        <v>0</v>
      </c>
      <c r="R6" s="11">
        <f>[2]Maio!$K$21</f>
        <v>0</v>
      </c>
      <c r="S6" s="11">
        <f>[2]Maio!$K$22</f>
        <v>0</v>
      </c>
      <c r="T6" s="11">
        <f>[2]Maio!$K$23</f>
        <v>0</v>
      </c>
      <c r="U6" s="11">
        <f>[2]Maio!$K$24</f>
        <v>0</v>
      </c>
      <c r="V6" s="11">
        <f>[2]Maio!$K$25</f>
        <v>0</v>
      </c>
      <c r="W6" s="11">
        <f>[2]Maio!$K$26</f>
        <v>0</v>
      </c>
      <c r="X6" s="11">
        <f>[2]Maio!$K$27</f>
        <v>0</v>
      </c>
      <c r="Y6" s="11">
        <f>[2]Maio!$K$28</f>
        <v>0</v>
      </c>
      <c r="Z6" s="11">
        <f>[2]Maio!$K$29</f>
        <v>0</v>
      </c>
      <c r="AA6" s="11">
        <f>[2]Maio!$K$30</f>
        <v>0</v>
      </c>
      <c r="AB6" s="11">
        <f>[2]Maio!$K$31</f>
        <v>0</v>
      </c>
      <c r="AC6" s="11">
        <f>[2]Maio!$K$32</f>
        <v>0</v>
      </c>
      <c r="AD6" s="11">
        <f>[2]Maio!$K$33</f>
        <v>0</v>
      </c>
      <c r="AE6" s="11">
        <f>[2]Maio!$K$34</f>
        <v>1</v>
      </c>
      <c r="AF6" s="11">
        <f>[2]Maio!$K$35</f>
        <v>1.4</v>
      </c>
      <c r="AG6" s="15">
        <f t="shared" ref="AG6" si="4">SUM(B6:AF6)</f>
        <v>2.4</v>
      </c>
      <c r="AH6" s="16">
        <f t="shared" si="2"/>
        <v>1.4</v>
      </c>
      <c r="AI6" s="67">
        <f t="shared" si="3"/>
        <v>29</v>
      </c>
    </row>
    <row r="7" spans="1:35" x14ac:dyDescent="0.2">
      <c r="A7" s="58" t="s">
        <v>104</v>
      </c>
      <c r="B7" s="11">
        <f>[3]Maio!$K$5</f>
        <v>18</v>
      </c>
      <c r="C7" s="11">
        <f>[3]Maio!$K$6</f>
        <v>0</v>
      </c>
      <c r="D7" s="11">
        <f>[3]Maio!$K$7</f>
        <v>8.3999999999999986</v>
      </c>
      <c r="E7" s="11">
        <f>[3]Maio!$K$8</f>
        <v>0</v>
      </c>
      <c r="F7" s="11">
        <f>[3]Maio!$K$9</f>
        <v>0</v>
      </c>
      <c r="G7" s="11">
        <f>[3]Maio!$K$10</f>
        <v>0</v>
      </c>
      <c r="H7" s="11">
        <f>[3]Maio!$K$11</f>
        <v>0</v>
      </c>
      <c r="I7" s="11">
        <f>[3]Maio!$K$12</f>
        <v>0</v>
      </c>
      <c r="J7" s="11">
        <f>[3]Maio!$K$13</f>
        <v>0</v>
      </c>
      <c r="K7" s="11">
        <f>[3]Maio!$K$14</f>
        <v>6</v>
      </c>
      <c r="L7" s="11">
        <f>[3]Maio!$K$15</f>
        <v>0.4</v>
      </c>
      <c r="M7" s="11">
        <f>[3]Maio!$K$16</f>
        <v>0</v>
      </c>
      <c r="N7" s="11">
        <f>[3]Maio!$K$17</f>
        <v>0.6</v>
      </c>
      <c r="O7" s="11">
        <f>[3]Maio!$K$18</f>
        <v>0</v>
      </c>
      <c r="P7" s="11">
        <f>[3]Maio!$K$19</f>
        <v>0</v>
      </c>
      <c r="Q7" s="11">
        <f>[3]Maio!$K$20</f>
        <v>0</v>
      </c>
      <c r="R7" s="11">
        <f>[3]Maio!$K$21</f>
        <v>0</v>
      </c>
      <c r="S7" s="11">
        <f>[3]Maio!$K$22</f>
        <v>0</v>
      </c>
      <c r="T7" s="11">
        <f>[3]Maio!$K$23</f>
        <v>0</v>
      </c>
      <c r="U7" s="11">
        <f>[3]Maio!$K$24</f>
        <v>0</v>
      </c>
      <c r="V7" s="11">
        <f>[3]Maio!$K$25</f>
        <v>0</v>
      </c>
      <c r="W7" s="11">
        <f>[3]Maio!$K$26</f>
        <v>0</v>
      </c>
      <c r="X7" s="11">
        <f>[3]Maio!$K$27</f>
        <v>1.2</v>
      </c>
      <c r="Y7" s="11">
        <f>[3]Maio!$K$28</f>
        <v>1.4</v>
      </c>
      <c r="Z7" s="11">
        <f>[3]Maio!$K$29</f>
        <v>0</v>
      </c>
      <c r="AA7" s="11">
        <f>[3]Maio!$K$30</f>
        <v>0</v>
      </c>
      <c r="AB7" s="11">
        <f>[3]Maio!$K$31</f>
        <v>0.2</v>
      </c>
      <c r="AC7" s="11">
        <f>[3]Maio!$K$32</f>
        <v>1.7999999999999998</v>
      </c>
      <c r="AD7" s="11">
        <f>[3]Maio!$K$33</f>
        <v>0.4</v>
      </c>
      <c r="AE7" s="11">
        <f>[3]Maio!$K$34</f>
        <v>0</v>
      </c>
      <c r="AF7" s="11">
        <f>[3]Maio!$K$35</f>
        <v>0</v>
      </c>
      <c r="AG7" s="15">
        <f t="shared" ref="AG7" si="5">SUM(B7:AF7)</f>
        <v>38.4</v>
      </c>
      <c r="AH7" s="16">
        <f t="shared" ref="AH7" si="6">MAX(B7:AF7)</f>
        <v>18</v>
      </c>
      <c r="AI7" s="67">
        <f t="shared" ref="AI7" si="7">COUNTIF(B7:AF7,"=0,0")</f>
        <v>21</v>
      </c>
    </row>
    <row r="8" spans="1:35" x14ac:dyDescent="0.2">
      <c r="A8" s="58" t="s">
        <v>1</v>
      </c>
      <c r="B8" s="11">
        <f>[4]Maio!$K$5</f>
        <v>4.6000000000000005</v>
      </c>
      <c r="C8" s="11">
        <f>[4]Maio!$K$6</f>
        <v>0</v>
      </c>
      <c r="D8" s="11">
        <f>[4]Maio!$K$7</f>
        <v>5.4</v>
      </c>
      <c r="E8" s="11">
        <f>[4]Maio!$K$8</f>
        <v>0.4</v>
      </c>
      <c r="F8" s="11">
        <f>[4]Maio!$K$9</f>
        <v>0</v>
      </c>
      <c r="G8" s="11">
        <f>[4]Maio!$K$10</f>
        <v>1.6</v>
      </c>
      <c r="H8" s="11">
        <f>[4]Maio!$K$11</f>
        <v>0</v>
      </c>
      <c r="I8" s="11">
        <f>[4]Maio!$K$12</f>
        <v>0</v>
      </c>
      <c r="J8" s="11">
        <f>[4]Maio!$K$13</f>
        <v>0</v>
      </c>
      <c r="K8" s="11">
        <f>[4]Maio!$K$14</f>
        <v>0</v>
      </c>
      <c r="L8" s="11">
        <f>[4]Maio!$K$15</f>
        <v>0</v>
      </c>
      <c r="M8" s="11">
        <f>[4]Maio!$K$16</f>
        <v>0</v>
      </c>
      <c r="N8" s="11">
        <f>[4]Maio!$K$17</f>
        <v>0</v>
      </c>
      <c r="O8" s="11">
        <f>[4]Maio!$K$18</f>
        <v>0</v>
      </c>
      <c r="P8" s="11">
        <f>[4]Maio!$K$19</f>
        <v>0</v>
      </c>
      <c r="Q8" s="11">
        <f>[4]Maio!$K$20</f>
        <v>0</v>
      </c>
      <c r="R8" s="11">
        <f>[4]Maio!$K$21</f>
        <v>0</v>
      </c>
      <c r="S8" s="11">
        <f>[4]Maio!$K$22</f>
        <v>0</v>
      </c>
      <c r="T8" s="11">
        <f>[4]Maio!$K$23</f>
        <v>0</v>
      </c>
      <c r="U8" s="11">
        <f>[4]Maio!$K$24</f>
        <v>0</v>
      </c>
      <c r="V8" s="11">
        <f>[4]Maio!$K$25</f>
        <v>0</v>
      </c>
      <c r="W8" s="11">
        <f>[4]Maio!$K$26</f>
        <v>0</v>
      </c>
      <c r="X8" s="11">
        <f>[4]Maio!$K$27</f>
        <v>0</v>
      </c>
      <c r="Y8" s="11">
        <f>[4]Maio!$K$28</f>
        <v>0</v>
      </c>
      <c r="Z8" s="11">
        <f>[4]Maio!$K$29</f>
        <v>0</v>
      </c>
      <c r="AA8" s="11">
        <f>[4]Maio!$K$30</f>
        <v>0</v>
      </c>
      <c r="AB8" s="11">
        <f>[4]Maio!$K$31</f>
        <v>0</v>
      </c>
      <c r="AC8" s="11">
        <f>[4]Maio!$K$32</f>
        <v>0</v>
      </c>
      <c r="AD8" s="11">
        <f>[4]Maio!$K$33</f>
        <v>0</v>
      </c>
      <c r="AE8" s="11">
        <f>[4]Maio!$K$34</f>
        <v>0</v>
      </c>
      <c r="AF8" s="11">
        <f>[4]Maio!$K$35</f>
        <v>1.8</v>
      </c>
      <c r="AG8" s="15">
        <f t="shared" ref="AG8" si="8">SUM(B8:AF8)</f>
        <v>13.8</v>
      </c>
      <c r="AH8" s="16">
        <f t="shared" ref="AH8:AH9" si="9">MAX(B8:AF8)</f>
        <v>5.4</v>
      </c>
      <c r="AI8" s="67">
        <f t="shared" ref="AI8:AI9" si="10">COUNTIF(B8:AF8,"=0,0")</f>
        <v>26</v>
      </c>
    </row>
    <row r="9" spans="1:35" x14ac:dyDescent="0.2">
      <c r="A9" s="58" t="s">
        <v>167</v>
      </c>
      <c r="B9" s="11">
        <f>[5]Maio!$K$5</f>
        <v>1.6</v>
      </c>
      <c r="C9" s="11">
        <f>[5]Maio!$K$6</f>
        <v>0.8</v>
      </c>
      <c r="D9" s="11">
        <f>[5]Maio!$K$7</f>
        <v>0.2</v>
      </c>
      <c r="E9" s="11">
        <f>[5]Maio!$K$8</f>
        <v>10.8</v>
      </c>
      <c r="F9" s="11">
        <f>[5]Maio!$K$9</f>
        <v>0.2</v>
      </c>
      <c r="G9" s="11">
        <f>[5]Maio!$K$10</f>
        <v>0.4</v>
      </c>
      <c r="H9" s="11">
        <f>[5]Maio!$K$11</f>
        <v>0</v>
      </c>
      <c r="I9" s="11">
        <f>[5]Maio!$K$12</f>
        <v>0</v>
      </c>
      <c r="J9" s="11">
        <f>[5]Maio!$K$13</f>
        <v>0</v>
      </c>
      <c r="K9" s="11">
        <f>[5]Maio!$K$14</f>
        <v>0</v>
      </c>
      <c r="L9" s="11">
        <f>[5]Maio!$K$15</f>
        <v>81.8</v>
      </c>
      <c r="M9" s="11">
        <f>[5]Maio!$K$16</f>
        <v>14.399999999999999</v>
      </c>
      <c r="N9" s="11">
        <f>[5]Maio!$K$17</f>
        <v>1</v>
      </c>
      <c r="O9" s="11">
        <f>[5]Maio!$K$18</f>
        <v>0.2</v>
      </c>
      <c r="P9" s="11">
        <f>[5]Maio!$K$19</f>
        <v>0</v>
      </c>
      <c r="Q9" s="11">
        <f>[5]Maio!$K$20</f>
        <v>0</v>
      </c>
      <c r="R9" s="11">
        <f>[5]Maio!$K$21</f>
        <v>0.2</v>
      </c>
      <c r="S9" s="11">
        <f>[5]Maio!$K$22</f>
        <v>0</v>
      </c>
      <c r="T9" s="11">
        <f>[5]Maio!$K$23</f>
        <v>1.2</v>
      </c>
      <c r="U9" s="11">
        <f>[5]Maio!$K$24</f>
        <v>0</v>
      </c>
      <c r="V9" s="11">
        <f>[5]Maio!$K$25</f>
        <v>0</v>
      </c>
      <c r="W9" s="11">
        <f>[5]Maio!$K$26</f>
        <v>0.4</v>
      </c>
      <c r="X9" s="11">
        <f>[5]Maio!$K$27</f>
        <v>73.8</v>
      </c>
      <c r="Y9" s="11">
        <f>[5]Maio!$K$28</f>
        <v>11</v>
      </c>
      <c r="Z9" s="11">
        <f>[5]Maio!$K$29</f>
        <v>0</v>
      </c>
      <c r="AA9" s="11">
        <f>[5]Maio!$K$30</f>
        <v>0</v>
      </c>
      <c r="AB9" s="11">
        <f>[5]Maio!$K$31</f>
        <v>0</v>
      </c>
      <c r="AC9" s="11">
        <f>[5]Maio!$K$32</f>
        <v>0.4</v>
      </c>
      <c r="AD9" s="11">
        <f>[5]Maio!$K$33</f>
        <v>19</v>
      </c>
      <c r="AE9" s="11">
        <f>[5]Maio!$K$34</f>
        <v>0.60000000000000009</v>
      </c>
      <c r="AF9" s="11">
        <f>[5]Maio!$K$35</f>
        <v>0.2</v>
      </c>
      <c r="AG9" s="15">
        <f t="shared" ref="AG9" si="11">SUM(B9:AF9)</f>
        <v>218.2</v>
      </c>
      <c r="AH9" s="16">
        <f t="shared" si="9"/>
        <v>81.8</v>
      </c>
      <c r="AI9" s="67">
        <f t="shared" si="10"/>
        <v>12</v>
      </c>
    </row>
    <row r="10" spans="1:35" x14ac:dyDescent="0.2">
      <c r="A10" s="58" t="s">
        <v>111</v>
      </c>
      <c r="B10" s="11" t="str">
        <f>[6]Maio!$K$5</f>
        <v>*</v>
      </c>
      <c r="C10" s="11" t="str">
        <f>[6]Maio!$K$6</f>
        <v>*</v>
      </c>
      <c r="D10" s="11" t="str">
        <f>[6]Maio!$K$7</f>
        <v>*</v>
      </c>
      <c r="E10" s="11" t="str">
        <f>[6]Maio!$K$8</f>
        <v>*</v>
      </c>
      <c r="F10" s="11" t="str">
        <f>[6]Maio!$K$9</f>
        <v>*</v>
      </c>
      <c r="G10" s="11" t="str">
        <f>[6]Maio!$K$10</f>
        <v>*</v>
      </c>
      <c r="H10" s="11" t="str">
        <f>[6]Maio!$K$11</f>
        <v>*</v>
      </c>
      <c r="I10" s="11" t="str">
        <f>[6]Maio!$K$12</f>
        <v>*</v>
      </c>
      <c r="J10" s="11" t="str">
        <f>[6]Maio!$K$13</f>
        <v>*</v>
      </c>
      <c r="K10" s="11" t="str">
        <f>[6]Maio!$K$14</f>
        <v>*</v>
      </c>
      <c r="L10" s="11" t="str">
        <f>[6]Maio!$K$15</f>
        <v>*</v>
      </c>
      <c r="M10" s="11" t="str">
        <f>[6]Maio!$K$16</f>
        <v>*</v>
      </c>
      <c r="N10" s="11" t="str">
        <f>[6]Maio!$K$17</f>
        <v>*</v>
      </c>
      <c r="O10" s="11" t="str">
        <f>[6]Maio!$K$18</f>
        <v>*</v>
      </c>
      <c r="P10" s="11" t="str">
        <f>[6]Maio!$K$19</f>
        <v>*</v>
      </c>
      <c r="Q10" s="11" t="str">
        <f>[6]Maio!$K$20</f>
        <v>*</v>
      </c>
      <c r="R10" s="11" t="str">
        <f>[6]Maio!$K$21</f>
        <v>*</v>
      </c>
      <c r="S10" s="11" t="str">
        <f>[6]Maio!$K$22</f>
        <v>*</v>
      </c>
      <c r="T10" s="11" t="str">
        <f>[6]Maio!$K$23</f>
        <v>*</v>
      </c>
      <c r="U10" s="11" t="str">
        <f>[6]Maio!$K$24</f>
        <v>*</v>
      </c>
      <c r="V10" s="11" t="str">
        <f>[6]Maio!$K$25</f>
        <v>*</v>
      </c>
      <c r="W10" s="11" t="str">
        <f>[6]Maio!$K$26</f>
        <v>*</v>
      </c>
      <c r="X10" s="11" t="str">
        <f>[6]Maio!$K$27</f>
        <v>*</v>
      </c>
      <c r="Y10" s="11" t="str">
        <f>[6]Maio!$K$28</f>
        <v>*</v>
      </c>
      <c r="Z10" s="11" t="str">
        <f>[6]Maio!$K$29</f>
        <v>*</v>
      </c>
      <c r="AA10" s="11" t="str">
        <f>[6]Maio!$K$30</f>
        <v>*</v>
      </c>
      <c r="AB10" s="11" t="str">
        <f>[6]Maio!$K$31</f>
        <v>*</v>
      </c>
      <c r="AC10" s="11" t="str">
        <f>[6]Maio!$K$32</f>
        <v>*</v>
      </c>
      <c r="AD10" s="11" t="str">
        <f>[6]Maio!$K$33</f>
        <v>*</v>
      </c>
      <c r="AE10" s="11" t="str">
        <f>[6]Maio!$K$34</f>
        <v>*</v>
      </c>
      <c r="AF10" s="11" t="str">
        <f>[6]Maio!$K$35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[7]Maio!$K$5</f>
        <v>3</v>
      </c>
      <c r="C11" s="11">
        <f>[7]Maio!$K$6</f>
        <v>0.2</v>
      </c>
      <c r="D11" s="11">
        <f>[7]Maio!$K$7</f>
        <v>17.8</v>
      </c>
      <c r="E11" s="11">
        <f>[7]Maio!$K$8</f>
        <v>7.6</v>
      </c>
      <c r="F11" s="11">
        <f>[7]Maio!$K$9</f>
        <v>0</v>
      </c>
      <c r="G11" s="11">
        <f>[7]Maio!$K$10</f>
        <v>0</v>
      </c>
      <c r="H11" s="11">
        <f>[7]Maio!$K$11</f>
        <v>0</v>
      </c>
      <c r="I11" s="11">
        <f>[7]Maio!$K$12</f>
        <v>0</v>
      </c>
      <c r="J11" s="11">
        <f>[7]Maio!$K$13</f>
        <v>0</v>
      </c>
      <c r="K11" s="11">
        <f>[7]Maio!$K$14</f>
        <v>0</v>
      </c>
      <c r="L11" s="11">
        <f>[7]Maio!$K$15</f>
        <v>0</v>
      </c>
      <c r="M11" s="11">
        <f>[7]Maio!$K$16</f>
        <v>0.2</v>
      </c>
      <c r="N11" s="11">
        <f>[7]Maio!$K$17</f>
        <v>0</v>
      </c>
      <c r="O11" s="11">
        <f>[7]Maio!$K$18</f>
        <v>0</v>
      </c>
      <c r="P11" s="11">
        <f>[7]Maio!$K$19</f>
        <v>0</v>
      </c>
      <c r="Q11" s="11">
        <f>[7]Maio!$K$20</f>
        <v>0</v>
      </c>
      <c r="R11" s="11">
        <f>[7]Maio!$K$21</f>
        <v>0</v>
      </c>
      <c r="S11" s="11">
        <f>[7]Maio!$K$22</f>
        <v>0</v>
      </c>
      <c r="T11" s="11">
        <f>[7]Maio!$K$23</f>
        <v>0</v>
      </c>
      <c r="U11" s="11">
        <f>[7]Maio!$K$24</f>
        <v>0</v>
      </c>
      <c r="V11" s="11">
        <f>[7]Maio!$K$25</f>
        <v>0</v>
      </c>
      <c r="W11" s="11">
        <f>[7]Maio!$K$26</f>
        <v>0</v>
      </c>
      <c r="X11" s="11">
        <f>[7]Maio!$K$27</f>
        <v>0.2</v>
      </c>
      <c r="Y11" s="11">
        <f>[7]Maio!$K$28</f>
        <v>1.7999999999999998</v>
      </c>
      <c r="Z11" s="11">
        <f>[7]Maio!$K$29</f>
        <v>0</v>
      </c>
      <c r="AA11" s="11">
        <f>[7]Maio!$K$30</f>
        <v>0.2</v>
      </c>
      <c r="AB11" s="11">
        <f>[7]Maio!$K$31</f>
        <v>0</v>
      </c>
      <c r="AC11" s="11">
        <f>[7]Maio!$K$32</f>
        <v>6.6000000000000005</v>
      </c>
      <c r="AD11" s="11">
        <f>[7]Maio!$K$33</f>
        <v>9.4</v>
      </c>
      <c r="AE11" s="11">
        <f>[7]Maio!$K$34</f>
        <v>0</v>
      </c>
      <c r="AF11" s="11">
        <f>[7]Maio!$K$35</f>
        <v>0</v>
      </c>
      <c r="AG11" s="15">
        <f t="shared" ref="AG11" si="12">SUM(B11:AF11)</f>
        <v>47</v>
      </c>
      <c r="AH11" s="16">
        <f t="shared" ref="AH11:AH12" si="13">MAX(B11:AF11)</f>
        <v>17.8</v>
      </c>
      <c r="AI11" s="67">
        <f t="shared" ref="AI11:AI12" si="14">COUNTIF(B11:AF11,"=0,0")</f>
        <v>21</v>
      </c>
    </row>
    <row r="12" spans="1:35" x14ac:dyDescent="0.2">
      <c r="A12" s="58" t="s">
        <v>41</v>
      </c>
      <c r="B12" s="11">
        <f>[8]Maio!$K$5</f>
        <v>5.2</v>
      </c>
      <c r="C12" s="11">
        <f>[8]Maio!$K$6</f>
        <v>0.2</v>
      </c>
      <c r="D12" s="11">
        <f>[8]Maio!$K$7</f>
        <v>1.5999999999999999</v>
      </c>
      <c r="E12" s="11">
        <f>[8]Maio!$K$8</f>
        <v>6.4</v>
      </c>
      <c r="F12" s="11">
        <f>[8]Maio!$K$9</f>
        <v>0</v>
      </c>
      <c r="G12" s="11">
        <f>[8]Maio!$K$10</f>
        <v>10.000000000000002</v>
      </c>
      <c r="H12" s="11">
        <f>[8]Maio!$K$11</f>
        <v>0</v>
      </c>
      <c r="I12" s="11">
        <f>[8]Maio!$K$12</f>
        <v>0</v>
      </c>
      <c r="J12" s="11">
        <f>[8]Maio!$K$13</f>
        <v>0</v>
      </c>
      <c r="K12" s="11">
        <f>[8]Maio!$K$14</f>
        <v>0</v>
      </c>
      <c r="L12" s="11">
        <f>[8]Maio!$K$15</f>
        <v>3.8000000000000003</v>
      </c>
      <c r="M12" s="11">
        <f>[8]Maio!$K$16</f>
        <v>3.2</v>
      </c>
      <c r="N12" s="11">
        <f>[8]Maio!$K$17</f>
        <v>0</v>
      </c>
      <c r="O12" s="11">
        <f>[8]Maio!$K$18</f>
        <v>0.2</v>
      </c>
      <c r="P12" s="11">
        <f>[8]Maio!$K$19</f>
        <v>0</v>
      </c>
      <c r="Q12" s="11">
        <f>[8]Maio!$K$20</f>
        <v>0.2</v>
      </c>
      <c r="R12" s="11">
        <f>[8]Maio!$K$21</f>
        <v>0</v>
      </c>
      <c r="S12" s="11">
        <f>[8]Maio!$K$22</f>
        <v>0.2</v>
      </c>
      <c r="T12" s="11">
        <f>[8]Maio!$K$23</f>
        <v>0</v>
      </c>
      <c r="U12" s="11">
        <f>[8]Maio!$K$24</f>
        <v>0.2</v>
      </c>
      <c r="V12" s="11">
        <f>[8]Maio!$K$25</f>
        <v>0</v>
      </c>
      <c r="W12" s="11">
        <f>[8]Maio!$K$26</f>
        <v>4.5999999999999996</v>
      </c>
      <c r="X12" s="11">
        <f>[8]Maio!$K$27</f>
        <v>41.8</v>
      </c>
      <c r="Y12" s="11">
        <f>[8]Maio!$K$28</f>
        <v>0.8</v>
      </c>
      <c r="Z12" s="11">
        <f>[8]Maio!$K$29</f>
        <v>0.2</v>
      </c>
      <c r="AA12" s="11">
        <f>[8]Maio!$K$30</f>
        <v>0</v>
      </c>
      <c r="AB12" s="11">
        <f>[8]Maio!$K$31</f>
        <v>0.4</v>
      </c>
      <c r="AC12" s="11">
        <f>[8]Maio!$K$32</f>
        <v>0</v>
      </c>
      <c r="AD12" s="11">
        <f>[8]Maio!$K$33</f>
        <v>0.4</v>
      </c>
      <c r="AE12" s="11">
        <f>[8]Maio!$K$34</f>
        <v>0.2</v>
      </c>
      <c r="AF12" s="11">
        <f>[8]Maio!$K$35</f>
        <v>0</v>
      </c>
      <c r="AG12" s="15">
        <f t="shared" ref="AG12" si="15">SUM(B12:AF12)</f>
        <v>79.600000000000009</v>
      </c>
      <c r="AH12" s="16">
        <f t="shared" si="13"/>
        <v>41.8</v>
      </c>
      <c r="AI12" s="67">
        <f t="shared" si="14"/>
        <v>13</v>
      </c>
    </row>
    <row r="13" spans="1:35" x14ac:dyDescent="0.2">
      <c r="A13" s="58" t="s">
        <v>114</v>
      </c>
      <c r="B13" s="11" t="str">
        <f>[9]Maio!$K$5</f>
        <v>*</v>
      </c>
      <c r="C13" s="11" t="str">
        <f>[9]Maio!$K$6</f>
        <v>*</v>
      </c>
      <c r="D13" s="11" t="str">
        <f>[9]Maio!$K$7</f>
        <v>*</v>
      </c>
      <c r="E13" s="11" t="str">
        <f>[9]Maio!$K$8</f>
        <v>*</v>
      </c>
      <c r="F13" s="11" t="str">
        <f>[9]Maio!$K$9</f>
        <v>*</v>
      </c>
      <c r="G13" s="11" t="str">
        <f>[9]Maio!$K$10</f>
        <v>*</v>
      </c>
      <c r="H13" s="11" t="str">
        <f>[9]Maio!$K$11</f>
        <v>*</v>
      </c>
      <c r="I13" s="11" t="str">
        <f>[9]Maio!$K$12</f>
        <v>*</v>
      </c>
      <c r="J13" s="11" t="str">
        <f>[9]Maio!$K$13</f>
        <v>*</v>
      </c>
      <c r="K13" s="11" t="str">
        <f>[9]Maio!$K$14</f>
        <v>*</v>
      </c>
      <c r="L13" s="11" t="str">
        <f>[9]Maio!$K$15</f>
        <v>*</v>
      </c>
      <c r="M13" s="11" t="str">
        <f>[9]Maio!$K$16</f>
        <v>*</v>
      </c>
      <c r="N13" s="11" t="str">
        <f>[9]Maio!$K$17</f>
        <v>*</v>
      </c>
      <c r="O13" s="11" t="str">
        <f>[9]Maio!$K$18</f>
        <v>*</v>
      </c>
      <c r="P13" s="11" t="str">
        <f>[9]Maio!$K$19</f>
        <v>*</v>
      </c>
      <c r="Q13" s="11" t="str">
        <f>[9]Maio!$K$20</f>
        <v>*</v>
      </c>
      <c r="R13" s="11" t="str">
        <f>[9]Maio!$K$21</f>
        <v>*</v>
      </c>
      <c r="S13" s="11" t="str">
        <f>[9]Maio!$K$22</f>
        <v>*</v>
      </c>
      <c r="T13" s="11" t="str">
        <f>[9]Maio!$K$23</f>
        <v>*</v>
      </c>
      <c r="U13" s="11" t="str">
        <f>[9]Maio!$K$24</f>
        <v>*</v>
      </c>
      <c r="V13" s="11" t="str">
        <f>[9]Maio!$K$25</f>
        <v>*</v>
      </c>
      <c r="W13" s="11" t="str">
        <f>[9]Maio!$K$26</f>
        <v>*</v>
      </c>
      <c r="X13" s="11" t="str">
        <f>[9]Maio!$K$27</f>
        <v>*</v>
      </c>
      <c r="Y13" s="11" t="str">
        <f>[9]Maio!$K$28</f>
        <v>*</v>
      </c>
      <c r="Z13" s="11" t="str">
        <f>[9]Maio!$K$29</f>
        <v>*</v>
      </c>
      <c r="AA13" s="11" t="str">
        <f>[9]Maio!$K$30</f>
        <v>*</v>
      </c>
      <c r="AB13" s="11" t="str">
        <f>[9]Maio!$K$31</f>
        <v>*</v>
      </c>
      <c r="AC13" s="11" t="str">
        <f>[9]Maio!$K$32</f>
        <v>*</v>
      </c>
      <c r="AD13" s="11" t="str">
        <f>[9]Maio!$K$33</f>
        <v>*</v>
      </c>
      <c r="AE13" s="11" t="str">
        <f>[9]Maio!$K$34</f>
        <v>*</v>
      </c>
      <c r="AF13" s="11" t="str">
        <f>[9]Maio!$K$35</f>
        <v>*</v>
      </c>
      <c r="AG13" s="14" t="s">
        <v>226</v>
      </c>
      <c r="AH13" s="138" t="s">
        <v>226</v>
      </c>
      <c r="AI13" s="67" t="s">
        <v>226</v>
      </c>
    </row>
    <row r="14" spans="1:35" x14ac:dyDescent="0.2">
      <c r="A14" s="58" t="s">
        <v>118</v>
      </c>
      <c r="B14" s="11">
        <f>[10]Maio!$K$5</f>
        <v>2</v>
      </c>
      <c r="C14" s="11">
        <f>[10]Maio!$K$6</f>
        <v>0.2</v>
      </c>
      <c r="D14" s="11">
        <f>[10]Maio!$K$7</f>
        <v>9.3999999999999986</v>
      </c>
      <c r="E14" s="11">
        <f>[10]Maio!$K$8</f>
        <v>8</v>
      </c>
      <c r="F14" s="11">
        <f>[10]Maio!$K$9</f>
        <v>0</v>
      </c>
      <c r="G14" s="11">
        <f>[10]Maio!$K$10</f>
        <v>0</v>
      </c>
      <c r="H14" s="11">
        <f>[10]Maio!$K$11</f>
        <v>0</v>
      </c>
      <c r="I14" s="11">
        <f>[10]Maio!$K$12</f>
        <v>0</v>
      </c>
      <c r="J14" s="11">
        <f>[10]Maio!$K$13</f>
        <v>0</v>
      </c>
      <c r="K14" s="11">
        <f>[10]Maio!$K$14</f>
        <v>0</v>
      </c>
      <c r="L14" s="11">
        <f>[10]Maio!$K$15</f>
        <v>0</v>
      </c>
      <c r="M14" s="11">
        <f>[10]Maio!$K$16</f>
        <v>8.3999999999999986</v>
      </c>
      <c r="N14" s="11">
        <f>[10]Maio!$K$17</f>
        <v>0</v>
      </c>
      <c r="O14" s="11">
        <f>[10]Maio!$K$18</f>
        <v>0</v>
      </c>
      <c r="P14" s="11">
        <f>[10]Maio!$K$19</f>
        <v>0</v>
      </c>
      <c r="Q14" s="11">
        <f>[10]Maio!$K$20</f>
        <v>0</v>
      </c>
      <c r="R14" s="11">
        <f>[10]Maio!$K$21</f>
        <v>0</v>
      </c>
      <c r="S14" s="11">
        <f>[10]Maio!$K$22</f>
        <v>0</v>
      </c>
      <c r="T14" s="11">
        <f>[10]Maio!$K$23</f>
        <v>0</v>
      </c>
      <c r="U14" s="11">
        <f>[10]Maio!$K$24</f>
        <v>0</v>
      </c>
      <c r="V14" s="11">
        <f>[10]Maio!$K$25</f>
        <v>0</v>
      </c>
      <c r="W14" s="11">
        <f>[10]Maio!$K$26</f>
        <v>0</v>
      </c>
      <c r="X14" s="11">
        <f>[10]Maio!$K$27</f>
        <v>0</v>
      </c>
      <c r="Y14" s="11">
        <f>[10]Maio!$K$28</f>
        <v>3.6</v>
      </c>
      <c r="Z14" s="11">
        <f>[10]Maio!$K$29</f>
        <v>0</v>
      </c>
      <c r="AA14" s="11">
        <f>[10]Maio!$K$30</f>
        <v>0.2</v>
      </c>
      <c r="AB14" s="11">
        <f>[10]Maio!$K$31</f>
        <v>0</v>
      </c>
      <c r="AC14" s="11">
        <f>[10]Maio!$K$32</f>
        <v>0</v>
      </c>
      <c r="AD14" s="11">
        <f>[10]Maio!$K$33</f>
        <v>9.1999999999999993</v>
      </c>
      <c r="AE14" s="11">
        <f>[10]Maio!$K$34</f>
        <v>0</v>
      </c>
      <c r="AF14" s="11">
        <f>[10]Maio!$K$35</f>
        <v>0</v>
      </c>
      <c r="AG14" s="15">
        <f t="shared" ref="AG14" si="16">SUM(B14:AF14)</f>
        <v>41</v>
      </c>
      <c r="AH14" s="16">
        <f t="shared" ref="AH14:AH15" si="17">MAX(B14:AF14)</f>
        <v>9.3999999999999986</v>
      </c>
      <c r="AI14" s="67">
        <f t="shared" ref="AI14:AI15" si="18">COUNTIF(B14:AF14,"=0,0")</f>
        <v>23</v>
      </c>
    </row>
    <row r="15" spans="1:35" x14ac:dyDescent="0.2">
      <c r="A15" s="58" t="s">
        <v>121</v>
      </c>
      <c r="B15" s="11">
        <f>[11]Maio!$K$5</f>
        <v>0</v>
      </c>
      <c r="C15" s="11">
        <f>[11]Maio!$K$6</f>
        <v>0</v>
      </c>
      <c r="D15" s="11">
        <f>[11]Maio!$K$7</f>
        <v>1.4000000000000001</v>
      </c>
      <c r="E15" s="11">
        <f>[11]Maio!$K$8</f>
        <v>0</v>
      </c>
      <c r="F15" s="11">
        <f>[11]Maio!$K$9</f>
        <v>0</v>
      </c>
      <c r="G15" s="11">
        <f>[11]Maio!$K$10</f>
        <v>0</v>
      </c>
      <c r="H15" s="11">
        <f>[11]Maio!$K$11</f>
        <v>0</v>
      </c>
      <c r="I15" s="11">
        <f>[11]Maio!$K$12</f>
        <v>0</v>
      </c>
      <c r="J15" s="11">
        <f>[11]Maio!$K$13</f>
        <v>0</v>
      </c>
      <c r="K15" s="11">
        <f>[11]Maio!$K$14</f>
        <v>0</v>
      </c>
      <c r="L15" s="11">
        <f>[11]Maio!$K$15</f>
        <v>14.6</v>
      </c>
      <c r="M15" s="11">
        <f>[11]Maio!$K$16</f>
        <v>0.2</v>
      </c>
      <c r="N15" s="11">
        <f>[11]Maio!$K$17</f>
        <v>0</v>
      </c>
      <c r="O15" s="11">
        <f>[11]Maio!$K$18</f>
        <v>0.2</v>
      </c>
      <c r="P15" s="11">
        <f>[11]Maio!$K$19</f>
        <v>0</v>
      </c>
      <c r="Q15" s="11">
        <f>[11]Maio!$K$20</f>
        <v>0</v>
      </c>
      <c r="R15" s="11">
        <f>[11]Maio!$K$21</f>
        <v>0</v>
      </c>
      <c r="S15" s="11">
        <f>[11]Maio!$K$22</f>
        <v>0</v>
      </c>
      <c r="T15" s="11">
        <f>[11]Maio!$K$23</f>
        <v>0</v>
      </c>
      <c r="U15" s="11">
        <f>[11]Maio!$K$24</f>
        <v>0</v>
      </c>
      <c r="V15" s="11">
        <f>[11]Maio!$K$25</f>
        <v>0</v>
      </c>
      <c r="W15" s="11">
        <f>[11]Maio!$K$26</f>
        <v>0</v>
      </c>
      <c r="X15" s="11" t="str">
        <f>[11]Maio!$K$27</f>
        <v>*</v>
      </c>
      <c r="Y15" s="11">
        <f>[11]Maio!$K$28</f>
        <v>0</v>
      </c>
      <c r="Z15" s="11">
        <f>[11]Maio!$K$29</f>
        <v>0</v>
      </c>
      <c r="AA15" s="11">
        <f>[11]Maio!$K$30</f>
        <v>0</v>
      </c>
      <c r="AB15" s="11">
        <f>[11]Maio!$K$31</f>
        <v>0</v>
      </c>
      <c r="AC15" s="11">
        <f>[11]Maio!$K$32</f>
        <v>0</v>
      </c>
      <c r="AD15" s="11">
        <f>[11]Maio!$K$33</f>
        <v>0</v>
      </c>
      <c r="AE15" s="11">
        <f>[11]Maio!$K$34</f>
        <v>0</v>
      </c>
      <c r="AF15" s="11">
        <f>[11]Maio!$K$35</f>
        <v>3</v>
      </c>
      <c r="AG15" s="15">
        <f t="shared" ref="AG15" si="19">SUM(B15:AF15)</f>
        <v>19.399999999999999</v>
      </c>
      <c r="AH15" s="16">
        <f t="shared" si="17"/>
        <v>14.6</v>
      </c>
      <c r="AI15" s="67">
        <f t="shared" si="18"/>
        <v>25</v>
      </c>
    </row>
    <row r="16" spans="1:35" x14ac:dyDescent="0.2">
      <c r="A16" s="58" t="s">
        <v>168</v>
      </c>
      <c r="B16" s="11" t="str">
        <f>[12]Maio!$K$5</f>
        <v>*</v>
      </c>
      <c r="C16" s="11" t="str">
        <f>[12]Maio!$K$6</f>
        <v>*</v>
      </c>
      <c r="D16" s="11" t="str">
        <f>[12]Maio!$K$7</f>
        <v>*</v>
      </c>
      <c r="E16" s="11" t="str">
        <f>[12]Maio!$K$8</f>
        <v>*</v>
      </c>
      <c r="F16" s="11" t="str">
        <f>[12]Maio!$K$9</f>
        <v>*</v>
      </c>
      <c r="G16" s="11" t="str">
        <f>[12]Maio!$K$10</f>
        <v>*</v>
      </c>
      <c r="H16" s="11" t="str">
        <f>[12]Maio!$K$11</f>
        <v>*</v>
      </c>
      <c r="I16" s="11" t="str">
        <f>[12]Maio!$K$12</f>
        <v>*</v>
      </c>
      <c r="J16" s="11" t="str">
        <f>[12]Maio!$K$13</f>
        <v>*</v>
      </c>
      <c r="K16" s="11" t="str">
        <f>[12]Maio!$K$14</f>
        <v>*</v>
      </c>
      <c r="L16" s="11" t="str">
        <f>[12]Maio!$K$15</f>
        <v>*</v>
      </c>
      <c r="M16" s="11" t="str">
        <f>[12]Maio!$K$16</f>
        <v>*</v>
      </c>
      <c r="N16" s="11" t="str">
        <f>[12]Maio!$K$17</f>
        <v>*</v>
      </c>
      <c r="O16" s="11" t="str">
        <f>[12]Maio!$K$18</f>
        <v>*</v>
      </c>
      <c r="P16" s="11" t="str">
        <f>[12]Maio!$K$19</f>
        <v>*</v>
      </c>
      <c r="Q16" s="11" t="str">
        <f>[12]Maio!$K$20</f>
        <v>*</v>
      </c>
      <c r="R16" s="11" t="str">
        <f>[12]Maio!$K$21</f>
        <v>*</v>
      </c>
      <c r="S16" s="11" t="str">
        <f>[12]Maio!$K$22</f>
        <v>*</v>
      </c>
      <c r="T16" s="11" t="str">
        <f>[12]Maio!$K$23</f>
        <v>*</v>
      </c>
      <c r="U16" s="11" t="str">
        <f>[12]Maio!$K$24</f>
        <v>*</v>
      </c>
      <c r="V16" s="11" t="str">
        <f>[12]Maio!$K$25</f>
        <v>*</v>
      </c>
      <c r="W16" s="11" t="str">
        <f>[12]Maio!$K$26</f>
        <v>*</v>
      </c>
      <c r="X16" s="11" t="str">
        <f>[12]Maio!$K$27</f>
        <v>*</v>
      </c>
      <c r="Y16" s="11" t="str">
        <f>[12]Maio!$K$28</f>
        <v>*</v>
      </c>
      <c r="Z16" s="11" t="str">
        <f>[12]Maio!$K$29</f>
        <v>*</v>
      </c>
      <c r="AA16" s="11" t="str">
        <f>[12]Maio!$K$30</f>
        <v>*</v>
      </c>
      <c r="AB16" s="11" t="str">
        <f>[12]Maio!$K$31</f>
        <v>*</v>
      </c>
      <c r="AC16" s="11" t="str">
        <f>[12]Maio!$K$32</f>
        <v>*</v>
      </c>
      <c r="AD16" s="11" t="str">
        <f>[12]Maio!$K$33</f>
        <v>*</v>
      </c>
      <c r="AE16" s="11" t="str">
        <f>[12]Maio!$K$34</f>
        <v>*</v>
      </c>
      <c r="AF16" s="11" t="str">
        <f>[12]Maio!$K$35</f>
        <v>*</v>
      </c>
      <c r="AG16" s="14" t="s">
        <v>226</v>
      </c>
      <c r="AH16" s="138" t="s">
        <v>226</v>
      </c>
      <c r="AI16" s="67" t="s">
        <v>226</v>
      </c>
    </row>
    <row r="17" spans="1:43" x14ac:dyDescent="0.2">
      <c r="A17" s="58" t="s">
        <v>2</v>
      </c>
      <c r="B17" s="11">
        <f>[13]Maio!$K$5</f>
        <v>52.4</v>
      </c>
      <c r="C17" s="11">
        <f>[13]Maio!$K$6</f>
        <v>0</v>
      </c>
      <c r="D17" s="11">
        <f>[13]Maio!$K$7</f>
        <v>8.6</v>
      </c>
      <c r="E17" s="11">
        <f>[13]Maio!$K$8</f>
        <v>6.6</v>
      </c>
      <c r="F17" s="11">
        <f>[13]Maio!$K$9</f>
        <v>0</v>
      </c>
      <c r="G17" s="11">
        <f>[13]Maio!$K$10</f>
        <v>0</v>
      </c>
      <c r="H17" s="11">
        <f>[13]Maio!$K$11</f>
        <v>6.4</v>
      </c>
      <c r="I17" s="11">
        <f>[13]Maio!$K$12</f>
        <v>0</v>
      </c>
      <c r="J17" s="11">
        <f>[13]Maio!$K$13</f>
        <v>0</v>
      </c>
      <c r="K17" s="11">
        <f>[13]Maio!$K$14</f>
        <v>0</v>
      </c>
      <c r="L17" s="11">
        <f>[13]Maio!$K$15</f>
        <v>0</v>
      </c>
      <c r="M17" s="11">
        <f>[13]Maio!$K$16</f>
        <v>0</v>
      </c>
      <c r="N17" s="11">
        <f>[13]Maio!$K$17</f>
        <v>1</v>
      </c>
      <c r="O17" s="11">
        <f>[13]Maio!$K$18</f>
        <v>0.2</v>
      </c>
      <c r="P17" s="11">
        <f>[13]Maio!$K$19</f>
        <v>0</v>
      </c>
      <c r="Q17" s="11">
        <f>[13]Maio!$K$20</f>
        <v>0</v>
      </c>
      <c r="R17" s="11">
        <f>[13]Maio!$K$21</f>
        <v>0</v>
      </c>
      <c r="S17" s="11">
        <f>[13]Maio!$K$22</f>
        <v>0</v>
      </c>
      <c r="T17" s="11">
        <f>[13]Maio!$K$23</f>
        <v>0</v>
      </c>
      <c r="U17" s="11">
        <f>[13]Maio!$K$24</f>
        <v>0</v>
      </c>
      <c r="V17" s="11">
        <f>[13]Maio!$K$25</f>
        <v>0</v>
      </c>
      <c r="W17" s="11">
        <f>[13]Maio!$K$26</f>
        <v>0</v>
      </c>
      <c r="X17" s="11">
        <f>[13]Maio!$K$27</f>
        <v>0.2</v>
      </c>
      <c r="Y17" s="11">
        <f>[13]Maio!$K$28</f>
        <v>1</v>
      </c>
      <c r="Z17" s="11">
        <f>[13]Maio!$K$29</f>
        <v>0</v>
      </c>
      <c r="AA17" s="11">
        <f>[13]Maio!$K$30</f>
        <v>0</v>
      </c>
      <c r="AB17" s="11">
        <f>[13]Maio!$K$31</f>
        <v>0</v>
      </c>
      <c r="AC17" s="11">
        <f>[13]Maio!$K$32</f>
        <v>0</v>
      </c>
      <c r="AD17" s="11">
        <f>[13]Maio!$K$33</f>
        <v>0</v>
      </c>
      <c r="AE17" s="11">
        <f>[13]Maio!$K$34</f>
        <v>0</v>
      </c>
      <c r="AF17" s="11">
        <f>[13]Maio!$K$35</f>
        <v>0</v>
      </c>
      <c r="AG17" s="15">
        <f t="shared" ref="AG17:AG23" si="20">SUM(B17:AF17)</f>
        <v>76.400000000000006</v>
      </c>
      <c r="AH17" s="16">
        <f t="shared" ref="AH17:AH23" si="21">MAX(B17:AF17)</f>
        <v>52.4</v>
      </c>
      <c r="AI17" s="67">
        <f t="shared" ref="AI17:AI23" si="22">COUNTIF(B17:AF17,"=0,0")</f>
        <v>23</v>
      </c>
      <c r="AK17" s="12" t="s">
        <v>47</v>
      </c>
    </row>
    <row r="18" spans="1:43" x14ac:dyDescent="0.2">
      <c r="A18" s="58" t="s">
        <v>3</v>
      </c>
      <c r="B18" s="11">
        <f>[14]Maio!$K$5</f>
        <v>45.4</v>
      </c>
      <c r="C18" s="11">
        <f>[14]Maio!$K$6</f>
        <v>0</v>
      </c>
      <c r="D18" s="11">
        <f>[14]Maio!$K$7</f>
        <v>0</v>
      </c>
      <c r="E18" s="11">
        <f>[14]Maio!$K$8</f>
        <v>87.4</v>
      </c>
      <c r="F18" s="11">
        <f>[14]Maio!$K$9</f>
        <v>0</v>
      </c>
      <c r="G18" s="11">
        <f>[14]Maio!$K$10</f>
        <v>0</v>
      </c>
      <c r="H18" s="11">
        <f>[14]Maio!$K$11</f>
        <v>0</v>
      </c>
      <c r="I18" s="11">
        <f>[14]Maio!$K$12</f>
        <v>0</v>
      </c>
      <c r="J18" s="11">
        <f>[14]Maio!$K$13</f>
        <v>0</v>
      </c>
      <c r="K18" s="11">
        <f>[14]Maio!$K$14</f>
        <v>0</v>
      </c>
      <c r="L18" s="11">
        <f>[14]Maio!$K$15</f>
        <v>0</v>
      </c>
      <c r="M18" s="11">
        <f>[14]Maio!$K$16</f>
        <v>0</v>
      </c>
      <c r="N18" s="11">
        <f>[14]Maio!$K$17</f>
        <v>0</v>
      </c>
      <c r="O18" s="11">
        <f>[14]Maio!$K$18</f>
        <v>0</v>
      </c>
      <c r="P18" s="11">
        <f>[14]Maio!$K$19</f>
        <v>0</v>
      </c>
      <c r="Q18" s="11">
        <f>[14]Maio!$K$20</f>
        <v>0</v>
      </c>
      <c r="R18" s="11">
        <f>[14]Maio!$K$21</f>
        <v>0</v>
      </c>
      <c r="S18" s="11">
        <f>[14]Maio!$K$22</f>
        <v>0</v>
      </c>
      <c r="T18" s="11">
        <f>[14]Maio!$K$23</f>
        <v>0</v>
      </c>
      <c r="U18" s="11">
        <f>[14]Maio!$K$24</f>
        <v>0</v>
      </c>
      <c r="V18" s="11">
        <f>[14]Maio!$K$25</f>
        <v>0</v>
      </c>
      <c r="W18" s="11">
        <f>[14]Maio!$K$26</f>
        <v>0</v>
      </c>
      <c r="X18" s="11">
        <f>[14]Maio!$K$27</f>
        <v>0</v>
      </c>
      <c r="Y18" s="11">
        <f>[14]Maio!$K$28</f>
        <v>0</v>
      </c>
      <c r="Z18" s="11">
        <f>[14]Maio!$K$29</f>
        <v>0</v>
      </c>
      <c r="AA18" s="11">
        <f>[14]Maio!$K$30</f>
        <v>0</v>
      </c>
      <c r="AB18" s="11">
        <f>[14]Maio!$K$31</f>
        <v>0</v>
      </c>
      <c r="AC18" s="11">
        <f>[14]Maio!$K$32</f>
        <v>0</v>
      </c>
      <c r="AD18" s="11">
        <f>[14]Maio!$K$33</f>
        <v>0</v>
      </c>
      <c r="AE18" s="11">
        <f>[14]Maio!$K$34</f>
        <v>0</v>
      </c>
      <c r="AF18" s="11">
        <f>[14]Maio!$K$35</f>
        <v>0</v>
      </c>
      <c r="AG18" s="15">
        <f t="shared" si="20"/>
        <v>132.80000000000001</v>
      </c>
      <c r="AH18" s="16">
        <f t="shared" si="21"/>
        <v>87.4</v>
      </c>
      <c r="AI18" s="67">
        <f t="shared" si="22"/>
        <v>29</v>
      </c>
      <c r="AJ18" s="12" t="s">
        <v>47</v>
      </c>
      <c r="AK18" s="12" t="s">
        <v>47</v>
      </c>
    </row>
    <row r="19" spans="1:43" x14ac:dyDescent="0.2">
      <c r="A19" s="58" t="s">
        <v>4</v>
      </c>
      <c r="B19" s="11">
        <f>[15]Maio!$K$5</f>
        <v>4.5999999999999996</v>
      </c>
      <c r="C19" s="11">
        <f>[15]Maio!$K$6</f>
        <v>0.2</v>
      </c>
      <c r="D19" s="11">
        <f>[15]Maio!$K$7</f>
        <v>0</v>
      </c>
      <c r="E19" s="11">
        <f>[15]Maio!$K$8</f>
        <v>8.6</v>
      </c>
      <c r="F19" s="11">
        <f>[15]Maio!$K$9</f>
        <v>0.2</v>
      </c>
      <c r="G19" s="11">
        <f>[15]Maio!$K$10</f>
        <v>3.6</v>
      </c>
      <c r="H19" s="11">
        <f>[15]Maio!$K$11</f>
        <v>0</v>
      </c>
      <c r="I19" s="11">
        <f>[15]Maio!$K$12</f>
        <v>0.6</v>
      </c>
      <c r="J19" s="11">
        <f>[15]Maio!$K$13</f>
        <v>0</v>
      </c>
      <c r="K19" s="11">
        <f>[15]Maio!$K$14</f>
        <v>0</v>
      </c>
      <c r="L19" s="11">
        <f>[15]Maio!$K$15</f>
        <v>9.4</v>
      </c>
      <c r="M19" s="11">
        <f>[15]Maio!$K$16</f>
        <v>0</v>
      </c>
      <c r="N19" s="11">
        <f>[15]Maio!$K$17</f>
        <v>0.2</v>
      </c>
      <c r="O19" s="11">
        <f>[15]Maio!$K$18</f>
        <v>0.2</v>
      </c>
      <c r="P19" s="11">
        <f>[15]Maio!$K$19</f>
        <v>0</v>
      </c>
      <c r="Q19" s="11">
        <f>[15]Maio!$K$20</f>
        <v>0</v>
      </c>
      <c r="R19" s="11">
        <f>[15]Maio!$K$21</f>
        <v>0</v>
      </c>
      <c r="S19" s="11">
        <f>[15]Maio!$K$22</f>
        <v>0</v>
      </c>
      <c r="T19" s="11">
        <f>[15]Maio!$K$23</f>
        <v>0</v>
      </c>
      <c r="U19" s="11">
        <f>[15]Maio!$K$24</f>
        <v>0</v>
      </c>
      <c r="V19" s="11">
        <f>[15]Maio!$K$25</f>
        <v>0</v>
      </c>
      <c r="W19" s="11">
        <f>[15]Maio!$K$26</f>
        <v>0</v>
      </c>
      <c r="X19" s="11">
        <f>[15]Maio!$K$27</f>
        <v>0</v>
      </c>
      <c r="Y19" s="11">
        <f>[15]Maio!$K$28</f>
        <v>0</v>
      </c>
      <c r="Z19" s="11">
        <f>[15]Maio!$K$29</f>
        <v>0</v>
      </c>
      <c r="AA19" s="11">
        <f>[15]Maio!$K$30</f>
        <v>0</v>
      </c>
      <c r="AB19" s="11">
        <f>[15]Maio!$K$31</f>
        <v>0</v>
      </c>
      <c r="AC19" s="11">
        <f>[15]Maio!$K$32</f>
        <v>0</v>
      </c>
      <c r="AD19" s="11">
        <f>[15]Maio!$K$33</f>
        <v>0</v>
      </c>
      <c r="AE19" s="11">
        <f>[15]Maio!$K$34</f>
        <v>0</v>
      </c>
      <c r="AF19" s="11">
        <f>[15]Maio!$K$35</f>
        <v>0</v>
      </c>
      <c r="AG19" s="15">
        <f t="shared" si="20"/>
        <v>27.6</v>
      </c>
      <c r="AH19" s="16">
        <f t="shared" si="21"/>
        <v>9.4</v>
      </c>
      <c r="AI19" s="67">
        <f t="shared" si="22"/>
        <v>22</v>
      </c>
    </row>
    <row r="20" spans="1:43" x14ac:dyDescent="0.2">
      <c r="A20" s="58" t="s">
        <v>5</v>
      </c>
      <c r="B20" s="11">
        <f>[16]Maio!$K$5</f>
        <v>12.600000000000001</v>
      </c>
      <c r="C20" s="11">
        <f>[16]Maio!$K$6</f>
        <v>7.4000000000000012</v>
      </c>
      <c r="D20" s="11">
        <f>[16]Maio!$K$7</f>
        <v>0</v>
      </c>
      <c r="E20" s="11">
        <f>[16]Maio!$K$8</f>
        <v>0.60000000000000009</v>
      </c>
      <c r="F20" s="11">
        <f>[16]Maio!$K$9</f>
        <v>0</v>
      </c>
      <c r="G20" s="11">
        <f>[16]Maio!$K$10</f>
        <v>0</v>
      </c>
      <c r="H20" s="11">
        <f>[16]Maio!$K$11</f>
        <v>7.2000000000000011</v>
      </c>
      <c r="I20" s="11">
        <f>[16]Maio!$K$12</f>
        <v>0</v>
      </c>
      <c r="J20" s="11">
        <f>[16]Maio!$K$13</f>
        <v>0</v>
      </c>
      <c r="K20" s="11">
        <f>[16]Maio!$K$14</f>
        <v>0</v>
      </c>
      <c r="L20" s="11">
        <f>[16]Maio!$K$15</f>
        <v>0</v>
      </c>
      <c r="M20" s="11">
        <f>[16]Maio!$K$16</f>
        <v>0.2</v>
      </c>
      <c r="N20" s="11">
        <f>[16]Maio!$K$17</f>
        <v>2</v>
      </c>
      <c r="O20" s="11">
        <f>[16]Maio!$K$18</f>
        <v>0.8</v>
      </c>
      <c r="P20" s="11">
        <f>[16]Maio!$K$19</f>
        <v>0</v>
      </c>
      <c r="Q20" s="11">
        <f>[16]Maio!$K$20</f>
        <v>0</v>
      </c>
      <c r="R20" s="11">
        <f>[16]Maio!$K$21</f>
        <v>0</v>
      </c>
      <c r="S20" s="11">
        <f>[16]Maio!$K$22</f>
        <v>0</v>
      </c>
      <c r="T20" s="11">
        <f>[16]Maio!$K$23</f>
        <v>0</v>
      </c>
      <c r="U20" s="11">
        <f>[16]Maio!$K$24</f>
        <v>0</v>
      </c>
      <c r="V20" s="11">
        <f>[16]Maio!$K$25</f>
        <v>0</v>
      </c>
      <c r="W20" s="11">
        <f>[16]Maio!$K$26</f>
        <v>0</v>
      </c>
      <c r="X20" s="11">
        <f>[16]Maio!$K$27</f>
        <v>0</v>
      </c>
      <c r="Y20" s="11">
        <f>[16]Maio!$K$28</f>
        <v>0.4</v>
      </c>
      <c r="Z20" s="11">
        <f>[16]Maio!$K$29</f>
        <v>0</v>
      </c>
      <c r="AA20" s="11">
        <f>[16]Maio!$K$30</f>
        <v>0</v>
      </c>
      <c r="AB20" s="11">
        <f>[16]Maio!$K$31</f>
        <v>0</v>
      </c>
      <c r="AC20" s="11">
        <f>[16]Maio!$K$32</f>
        <v>0</v>
      </c>
      <c r="AD20" s="11">
        <f>[16]Maio!$K$33</f>
        <v>0</v>
      </c>
      <c r="AE20" s="11">
        <f>[16]Maio!$K$34</f>
        <v>0</v>
      </c>
      <c r="AF20" s="11">
        <f>[16]Maio!$K$35</f>
        <v>0</v>
      </c>
      <c r="AG20" s="15">
        <f t="shared" si="20"/>
        <v>31.200000000000003</v>
      </c>
      <c r="AH20" s="16">
        <f t="shared" si="21"/>
        <v>12.600000000000001</v>
      </c>
      <c r="AI20" s="67">
        <f t="shared" si="22"/>
        <v>23</v>
      </c>
      <c r="AJ20" s="12" t="s">
        <v>47</v>
      </c>
    </row>
    <row r="21" spans="1:43" x14ac:dyDescent="0.2">
      <c r="A21" s="58" t="s">
        <v>43</v>
      </c>
      <c r="B21" s="11">
        <f>[17]Maio!$K$5</f>
        <v>2</v>
      </c>
      <c r="C21" s="11">
        <f>[17]Maio!$K$6</f>
        <v>0.2</v>
      </c>
      <c r="D21" s="11">
        <f>[17]Maio!$K$7</f>
        <v>7</v>
      </c>
      <c r="E21" s="11">
        <f>[17]Maio!$K$8</f>
        <v>40.20000000000001</v>
      </c>
      <c r="F21" s="11">
        <f>[17]Maio!$K$9</f>
        <v>1</v>
      </c>
      <c r="G21" s="11">
        <f>[17]Maio!$K$10</f>
        <v>0</v>
      </c>
      <c r="H21" s="11">
        <f>[17]Maio!$K$11</f>
        <v>0</v>
      </c>
      <c r="I21" s="11">
        <f>[17]Maio!$K$12</f>
        <v>0</v>
      </c>
      <c r="J21" s="11">
        <f>[17]Maio!$K$13</f>
        <v>0</v>
      </c>
      <c r="K21" s="11">
        <f>[17]Maio!$K$14</f>
        <v>0</v>
      </c>
      <c r="L21" s="11">
        <f>[17]Maio!$K$15</f>
        <v>0</v>
      </c>
      <c r="M21" s="11">
        <f>[17]Maio!$K$16</f>
        <v>0</v>
      </c>
      <c r="N21" s="11">
        <f>[17]Maio!$K$17</f>
        <v>0.4</v>
      </c>
      <c r="O21" s="11">
        <f>[17]Maio!$K$18</f>
        <v>0</v>
      </c>
      <c r="P21" s="11">
        <f>[17]Maio!$K$19</f>
        <v>0</v>
      </c>
      <c r="Q21" s="11">
        <f>[17]Maio!$K$20</f>
        <v>0.2</v>
      </c>
      <c r="R21" s="11">
        <f>[17]Maio!$K$21</f>
        <v>0</v>
      </c>
      <c r="S21" s="11">
        <f>[17]Maio!$K$22</f>
        <v>0.2</v>
      </c>
      <c r="T21" s="11">
        <f>[17]Maio!$K$23</f>
        <v>0</v>
      </c>
      <c r="U21" s="11">
        <f>[17]Maio!$K$24</f>
        <v>0</v>
      </c>
      <c r="V21" s="11">
        <f>[17]Maio!$K$25</f>
        <v>0</v>
      </c>
      <c r="W21" s="11">
        <f>[17]Maio!$K$26</f>
        <v>0</v>
      </c>
      <c r="X21" s="11">
        <f>[17]Maio!$K$27</f>
        <v>0</v>
      </c>
      <c r="Y21" s="11">
        <f>[17]Maio!$K$28</f>
        <v>0.2</v>
      </c>
      <c r="Z21" s="11">
        <f>[17]Maio!$K$29</f>
        <v>0.2</v>
      </c>
      <c r="AA21" s="11">
        <f>[17]Maio!$K$30</f>
        <v>0</v>
      </c>
      <c r="AB21" s="11">
        <f>[17]Maio!$K$31</f>
        <v>0</v>
      </c>
      <c r="AC21" s="11">
        <f>[17]Maio!$K$32</f>
        <v>0</v>
      </c>
      <c r="AD21" s="11">
        <f>[17]Maio!$K$33</f>
        <v>0</v>
      </c>
      <c r="AE21" s="11">
        <f>[17]Maio!$K$34</f>
        <v>0</v>
      </c>
      <c r="AF21" s="11">
        <f>[17]Maio!$K$35</f>
        <v>0</v>
      </c>
      <c r="AG21" s="15">
        <f>SUM(B21:AF21)</f>
        <v>51.600000000000016</v>
      </c>
      <c r="AH21" s="16">
        <f>MAX(B21:AF21)</f>
        <v>40.20000000000001</v>
      </c>
      <c r="AI21" s="67">
        <f t="shared" si="22"/>
        <v>21</v>
      </c>
    </row>
    <row r="22" spans="1:43" x14ac:dyDescent="0.2">
      <c r="A22" s="58" t="s">
        <v>6</v>
      </c>
      <c r="B22" s="11" t="str">
        <f>[18]Maio!$K$5</f>
        <v>*</v>
      </c>
      <c r="C22" s="11" t="str">
        <f>[18]Maio!$K$6</f>
        <v>*</v>
      </c>
      <c r="D22" s="11" t="str">
        <f>[18]Maio!$K$7</f>
        <v>*</v>
      </c>
      <c r="E22" s="11" t="str">
        <f>[18]Maio!$K$8</f>
        <v>*</v>
      </c>
      <c r="F22" s="11" t="str">
        <f>[18]Maio!$K$9</f>
        <v>*</v>
      </c>
      <c r="G22" s="11" t="str">
        <f>[18]Maio!$K$10</f>
        <v>*</v>
      </c>
      <c r="H22" s="11" t="str">
        <f>[18]Maio!$K$11</f>
        <v>*</v>
      </c>
      <c r="I22" s="11" t="str">
        <f>[18]Maio!$K$12</f>
        <v>*</v>
      </c>
      <c r="J22" s="11" t="str">
        <f>[18]Maio!$K$13</f>
        <v>*</v>
      </c>
      <c r="K22" s="11" t="str">
        <f>[18]Maio!$K$14</f>
        <v>*</v>
      </c>
      <c r="L22" s="11" t="str">
        <f>[18]Maio!$K$15</f>
        <v>*</v>
      </c>
      <c r="M22" s="11" t="str">
        <f>[18]Maio!$K$16</f>
        <v>*</v>
      </c>
      <c r="N22" s="11" t="str">
        <f>[18]Maio!$K$17</f>
        <v>*</v>
      </c>
      <c r="O22" s="11" t="str">
        <f>[18]Maio!$K$18</f>
        <v>*</v>
      </c>
      <c r="P22" s="11" t="str">
        <f>[18]Maio!$K$19</f>
        <v>*</v>
      </c>
      <c r="Q22" s="11" t="str">
        <f>[18]Maio!$K$20</f>
        <v>*</v>
      </c>
      <c r="R22" s="11" t="str">
        <f>[18]Maio!$K$21</f>
        <v>*</v>
      </c>
      <c r="S22" s="11" t="str">
        <f>[18]Maio!$K$22</f>
        <v>*</v>
      </c>
      <c r="T22" s="11" t="str">
        <f>[18]Maio!$K$23</f>
        <v>*</v>
      </c>
      <c r="U22" s="11" t="str">
        <f>[18]Maio!$K$24</f>
        <v>*</v>
      </c>
      <c r="V22" s="11" t="str">
        <f>[18]Maio!$K$25</f>
        <v>*</v>
      </c>
      <c r="W22" s="11" t="str">
        <f>[18]Maio!$K$26</f>
        <v>*</v>
      </c>
      <c r="X22" s="11" t="str">
        <f>[18]Maio!$K$27</f>
        <v>*</v>
      </c>
      <c r="Y22" s="11" t="str">
        <f>[18]Maio!$K$28</f>
        <v>*</v>
      </c>
      <c r="Z22" s="11" t="str">
        <f>[18]Maio!$K$29</f>
        <v>*</v>
      </c>
      <c r="AA22" s="11" t="str">
        <f>[18]Maio!$K$30</f>
        <v>*</v>
      </c>
      <c r="AB22" s="11" t="str">
        <f>[18]Maio!$K$31</f>
        <v>*</v>
      </c>
      <c r="AC22" s="11" t="str">
        <f>[18]Maio!$K$32</f>
        <v>*</v>
      </c>
      <c r="AD22" s="11" t="str">
        <f>[18]Maio!$K$33</f>
        <v>*</v>
      </c>
      <c r="AE22" s="11" t="str">
        <f>[18]Maio!$K$34</f>
        <v>*</v>
      </c>
      <c r="AF22" s="11" t="str">
        <f>[18]Maio!$K$35</f>
        <v>*</v>
      </c>
      <c r="AG22" s="15" t="s">
        <v>226</v>
      </c>
      <c r="AH22" s="16" t="s">
        <v>226</v>
      </c>
      <c r="AI22" s="67" t="s">
        <v>226</v>
      </c>
    </row>
    <row r="23" spans="1:43" x14ac:dyDescent="0.2">
      <c r="A23" s="58" t="s">
        <v>7</v>
      </c>
      <c r="B23" s="11">
        <f>[19]Maio!$K$5</f>
        <v>5.6000000000000005</v>
      </c>
      <c r="C23" s="11">
        <f>[19]Maio!$K$6</f>
        <v>0</v>
      </c>
      <c r="D23" s="11">
        <f>[19]Maio!$K$7</f>
        <v>4</v>
      </c>
      <c r="E23" s="11">
        <f>[19]Maio!$K$8</f>
        <v>0</v>
      </c>
      <c r="F23" s="11">
        <f>[19]Maio!$K$9</f>
        <v>0.2</v>
      </c>
      <c r="G23" s="11">
        <f>[19]Maio!$K$10</f>
        <v>3.4</v>
      </c>
      <c r="H23" s="11">
        <f>[19]Maio!$K$11</f>
        <v>0</v>
      </c>
      <c r="I23" s="11">
        <f>[19]Maio!$K$12</f>
        <v>0</v>
      </c>
      <c r="J23" s="11">
        <f>[19]Maio!$K$13</f>
        <v>0</v>
      </c>
      <c r="K23" s="11">
        <f>[19]Maio!$K$14</f>
        <v>0</v>
      </c>
      <c r="L23" s="11">
        <f>[19]Maio!$K$15</f>
        <v>0</v>
      </c>
      <c r="M23" s="11">
        <f>[19]Maio!$K$16</f>
        <v>0.4</v>
      </c>
      <c r="N23" s="11">
        <f>[19]Maio!$K$17</f>
        <v>0</v>
      </c>
      <c r="O23" s="11">
        <f>[19]Maio!$K$18</f>
        <v>0</v>
      </c>
      <c r="P23" s="11">
        <f>[19]Maio!$K$19</f>
        <v>0.2</v>
      </c>
      <c r="Q23" s="11">
        <f>[19]Maio!$K$20</f>
        <v>0</v>
      </c>
      <c r="R23" s="11">
        <f>[19]Maio!$K$21</f>
        <v>0</v>
      </c>
      <c r="S23" s="11">
        <f>[19]Maio!$K$22</f>
        <v>0</v>
      </c>
      <c r="T23" s="11">
        <f>[19]Maio!$K$23</f>
        <v>0</v>
      </c>
      <c r="U23" s="11">
        <f>[19]Maio!$K$24</f>
        <v>0</v>
      </c>
      <c r="V23" s="11">
        <f>[19]Maio!$K$25</f>
        <v>0</v>
      </c>
      <c r="W23" s="11">
        <f>[19]Maio!$K$26</f>
        <v>0</v>
      </c>
      <c r="X23" s="11">
        <f>[19]Maio!$K$27</f>
        <v>1.6</v>
      </c>
      <c r="Y23" s="11">
        <f>[19]Maio!$K$28</f>
        <v>2.2000000000000002</v>
      </c>
      <c r="Z23" s="11">
        <f>[19]Maio!$K$29</f>
        <v>0.2</v>
      </c>
      <c r="AA23" s="11">
        <f>[19]Maio!$K$30</f>
        <v>0</v>
      </c>
      <c r="AB23" s="11">
        <f>[19]Maio!$K$31</f>
        <v>0</v>
      </c>
      <c r="AC23" s="11">
        <f>[19]Maio!$K$32</f>
        <v>0.8</v>
      </c>
      <c r="AD23" s="11">
        <f>[19]Maio!$K$33</f>
        <v>1.2</v>
      </c>
      <c r="AE23" s="11">
        <f>[19]Maio!$K$34</f>
        <v>0</v>
      </c>
      <c r="AF23" s="11">
        <f>[19]Maio!$K$35</f>
        <v>6</v>
      </c>
      <c r="AG23" s="15">
        <f t="shared" si="20"/>
        <v>25.8</v>
      </c>
      <c r="AH23" s="16">
        <f t="shared" si="21"/>
        <v>6</v>
      </c>
      <c r="AI23" s="67">
        <f t="shared" si="22"/>
        <v>19</v>
      </c>
    </row>
    <row r="24" spans="1:43" x14ac:dyDescent="0.2">
      <c r="A24" s="58" t="s">
        <v>169</v>
      </c>
      <c r="B24" s="11" t="str">
        <f>[20]Maio!$K$5</f>
        <v>*</v>
      </c>
      <c r="C24" s="11" t="str">
        <f>[20]Maio!$K$6</f>
        <v>*</v>
      </c>
      <c r="D24" s="11" t="str">
        <f>[20]Maio!$K$7</f>
        <v>*</v>
      </c>
      <c r="E24" s="11" t="str">
        <f>[20]Maio!$K$8</f>
        <v>*</v>
      </c>
      <c r="F24" s="11" t="str">
        <f>[20]Maio!$K$9</f>
        <v>*</v>
      </c>
      <c r="G24" s="11" t="str">
        <f>[20]Maio!$K$10</f>
        <v>*</v>
      </c>
      <c r="H24" s="11" t="str">
        <f>[20]Maio!$K$11</f>
        <v>*</v>
      </c>
      <c r="I24" s="11" t="str">
        <f>[20]Maio!$K$12</f>
        <v>*</v>
      </c>
      <c r="J24" s="11" t="str">
        <f>[20]Maio!$K$13</f>
        <v>*</v>
      </c>
      <c r="K24" s="11" t="str">
        <f>[20]Maio!$K$14</f>
        <v>*</v>
      </c>
      <c r="L24" s="11" t="str">
        <f>[20]Maio!$K$15</f>
        <v>*</v>
      </c>
      <c r="M24" s="11" t="str">
        <f>[20]Maio!$K$16</f>
        <v>*</v>
      </c>
      <c r="N24" s="11" t="str">
        <f>[20]Maio!$K$17</f>
        <v>*</v>
      </c>
      <c r="O24" s="11" t="str">
        <f>[20]Maio!$K$18</f>
        <v>*</v>
      </c>
      <c r="P24" s="11" t="str">
        <f>[20]Maio!$K$19</f>
        <v>*</v>
      </c>
      <c r="Q24" s="11" t="str">
        <f>[20]Maio!$K$20</f>
        <v>*</v>
      </c>
      <c r="R24" s="11" t="str">
        <f>[20]Maio!$K$21</f>
        <v>*</v>
      </c>
      <c r="S24" s="11" t="str">
        <f>[20]Maio!$K$22</f>
        <v>*</v>
      </c>
      <c r="T24" s="11" t="str">
        <f>[20]Maio!$K$23</f>
        <v>*</v>
      </c>
      <c r="U24" s="11" t="str">
        <f>[20]Maio!$K$24</f>
        <v>*</v>
      </c>
      <c r="V24" s="11" t="str">
        <f>[20]Maio!$K$25</f>
        <v>*</v>
      </c>
      <c r="W24" s="11" t="str">
        <f>[20]Maio!$K$26</f>
        <v>*</v>
      </c>
      <c r="X24" s="11" t="str">
        <f>[20]Maio!$K$27</f>
        <v>*</v>
      </c>
      <c r="Y24" s="11" t="str">
        <f>[20]Maio!$K$28</f>
        <v>*</v>
      </c>
      <c r="Z24" s="11" t="str">
        <f>[20]Maio!$K$29</f>
        <v>*</v>
      </c>
      <c r="AA24" s="11" t="str">
        <f>[20]Maio!$K$30</f>
        <v>*</v>
      </c>
      <c r="AB24" s="11" t="str">
        <f>[20]Maio!$K$31</f>
        <v>*</v>
      </c>
      <c r="AC24" s="11" t="str">
        <f>[20]Maio!$K$32</f>
        <v>*</v>
      </c>
      <c r="AD24" s="11" t="str">
        <f>[20]Maio!$K$33</f>
        <v>*</v>
      </c>
      <c r="AE24" s="11" t="str">
        <f>[20]Maio!$K$34</f>
        <v>*</v>
      </c>
      <c r="AF24" s="11" t="str">
        <f>[20]Maio!$K$35</f>
        <v>*</v>
      </c>
      <c r="AG24" s="14" t="s">
        <v>226</v>
      </c>
      <c r="AH24" s="138" t="s">
        <v>226</v>
      </c>
      <c r="AI24" s="67" t="s">
        <v>226</v>
      </c>
    </row>
    <row r="25" spans="1:43" x14ac:dyDescent="0.2">
      <c r="A25" s="58" t="s">
        <v>170</v>
      </c>
      <c r="B25" s="11">
        <f>[21]Maio!$K$5</f>
        <v>1.4</v>
      </c>
      <c r="C25" s="11">
        <f>[21]Maio!$K$6</f>
        <v>0.2</v>
      </c>
      <c r="D25" s="11">
        <f>[21]Maio!$K$7</f>
        <v>14</v>
      </c>
      <c r="E25" s="11">
        <f>[21]Maio!$K$8</f>
        <v>0.2</v>
      </c>
      <c r="F25" s="11">
        <f>[21]Maio!$K$9</f>
        <v>0</v>
      </c>
      <c r="G25" s="11">
        <f>[21]Maio!$K$10</f>
        <v>0</v>
      </c>
      <c r="H25" s="11">
        <f>[21]Maio!$K$11</f>
        <v>0</v>
      </c>
      <c r="I25" s="11">
        <f>[21]Maio!$K$12</f>
        <v>0</v>
      </c>
      <c r="J25" s="11">
        <f>[21]Maio!$K$13</f>
        <v>0</v>
      </c>
      <c r="K25" s="11">
        <f>[21]Maio!$K$14</f>
        <v>0</v>
      </c>
      <c r="L25" s="11">
        <f>[21]Maio!$K$15</f>
        <v>5.2</v>
      </c>
      <c r="M25" s="11">
        <f>[21]Maio!$K$16</f>
        <v>1.4</v>
      </c>
      <c r="N25" s="11">
        <f>[21]Maio!$K$17</f>
        <v>0.2</v>
      </c>
      <c r="O25" s="11">
        <f>[21]Maio!$K$18</f>
        <v>0</v>
      </c>
      <c r="P25" s="11">
        <f>[21]Maio!$K$19</f>
        <v>0.2</v>
      </c>
      <c r="Q25" s="11">
        <f>[21]Maio!$K$20</f>
        <v>0</v>
      </c>
      <c r="R25" s="11">
        <f>[21]Maio!$K$21</f>
        <v>0</v>
      </c>
      <c r="S25" s="11">
        <f>[21]Maio!$K$22</f>
        <v>0</v>
      </c>
      <c r="T25" s="11">
        <f>[21]Maio!$K$23</f>
        <v>0</v>
      </c>
      <c r="U25" s="11">
        <f>[21]Maio!$K$24</f>
        <v>0</v>
      </c>
      <c r="V25" s="11">
        <f>[21]Maio!$K$25</f>
        <v>0</v>
      </c>
      <c r="W25" s="11">
        <f>[21]Maio!$K$26</f>
        <v>0</v>
      </c>
      <c r="X25" s="11">
        <f>[21]Maio!$K$27</f>
        <v>20.6</v>
      </c>
      <c r="Y25" s="11">
        <f>[21]Maio!$K$28</f>
        <v>0</v>
      </c>
      <c r="Z25" s="11">
        <f>[21]Maio!$K$29</f>
        <v>0</v>
      </c>
      <c r="AA25" s="11">
        <f>[21]Maio!$K$30</f>
        <v>0</v>
      </c>
      <c r="AB25" s="11">
        <f>[21]Maio!$K$31</f>
        <v>0</v>
      </c>
      <c r="AC25" s="11">
        <f>[21]Maio!$K$32</f>
        <v>0.2</v>
      </c>
      <c r="AD25" s="11">
        <f>[21]Maio!$K$33</f>
        <v>1.8</v>
      </c>
      <c r="AE25" s="11">
        <f>[21]Maio!$K$34</f>
        <v>2.8000000000000003</v>
      </c>
      <c r="AF25" s="11">
        <f>[21]Maio!$K$35</f>
        <v>0.8</v>
      </c>
      <c r="AG25" s="15">
        <f t="shared" ref="AG25:AG26" si="23">SUM(B25:AF25)</f>
        <v>48.999999999999993</v>
      </c>
      <c r="AH25" s="16">
        <f t="shared" ref="AH25:AH26" si="24">MAX(B25:AF25)</f>
        <v>20.6</v>
      </c>
      <c r="AI25" s="67">
        <f t="shared" ref="AI25:AI26" si="25">COUNTIF(B25:AF25,"=0,0")</f>
        <v>18</v>
      </c>
      <c r="AJ25" s="12" t="s">
        <v>47</v>
      </c>
    </row>
    <row r="26" spans="1:43" x14ac:dyDescent="0.2">
      <c r="A26" s="58" t="s">
        <v>171</v>
      </c>
      <c r="B26" s="11">
        <f>[22]Maio!$K$5</f>
        <v>16.599999999999998</v>
      </c>
      <c r="C26" s="11">
        <f>[22]Maio!$K$6</f>
        <v>0</v>
      </c>
      <c r="D26" s="11">
        <f>[22]Maio!$K$7</f>
        <v>6.6000000000000005</v>
      </c>
      <c r="E26" s="11">
        <f>[22]Maio!$K$8</f>
        <v>1.4</v>
      </c>
      <c r="F26" s="11">
        <f>[22]Maio!$K$9</f>
        <v>0</v>
      </c>
      <c r="G26" s="11">
        <f>[22]Maio!$K$10</f>
        <v>2.2000000000000002</v>
      </c>
      <c r="H26" s="11">
        <f>[22]Maio!$K$11</f>
        <v>0</v>
      </c>
      <c r="I26" s="11">
        <f>[22]Maio!$K$12</f>
        <v>0</v>
      </c>
      <c r="J26" s="11">
        <f>[22]Maio!$K$13</f>
        <v>0</v>
      </c>
      <c r="K26" s="11">
        <f>[22]Maio!$K$14</f>
        <v>0</v>
      </c>
      <c r="L26" s="11">
        <f>[22]Maio!$K$15</f>
        <v>0</v>
      </c>
      <c r="M26" s="11">
        <f>[22]Maio!$K$16</f>
        <v>0</v>
      </c>
      <c r="N26" s="11">
        <f>[22]Maio!$K$17</f>
        <v>0</v>
      </c>
      <c r="O26" s="11">
        <f>[22]Maio!$K$18</f>
        <v>0</v>
      </c>
      <c r="P26" s="11">
        <f>[22]Maio!$K$19</f>
        <v>0</v>
      </c>
      <c r="Q26" s="11">
        <f>[22]Maio!$K$20</f>
        <v>0</v>
      </c>
      <c r="R26" s="11">
        <f>[22]Maio!$K$21</f>
        <v>0</v>
      </c>
      <c r="S26" s="11">
        <f>[22]Maio!$K$22</f>
        <v>0</v>
      </c>
      <c r="T26" s="11">
        <f>[22]Maio!$K$23</f>
        <v>0</v>
      </c>
      <c r="U26" s="11">
        <f>[22]Maio!$K$24</f>
        <v>0</v>
      </c>
      <c r="V26" s="11">
        <f>[22]Maio!$K$25</f>
        <v>0</v>
      </c>
      <c r="W26" s="11">
        <f>[22]Maio!$K$26</f>
        <v>1.2000000000000002</v>
      </c>
      <c r="X26" s="11">
        <f>[22]Maio!$K$27</f>
        <v>5.4</v>
      </c>
      <c r="Y26" s="11">
        <f>[22]Maio!$K$28</f>
        <v>0</v>
      </c>
      <c r="Z26" s="11">
        <f>[22]Maio!$K$29</f>
        <v>0</v>
      </c>
      <c r="AA26" s="11">
        <f>[22]Maio!$K$30</f>
        <v>0</v>
      </c>
      <c r="AB26" s="11">
        <f>[22]Maio!$K$31</f>
        <v>0</v>
      </c>
      <c r="AC26" s="11">
        <f>[22]Maio!$K$32</f>
        <v>0.4</v>
      </c>
      <c r="AD26" s="11">
        <f>[22]Maio!$K$33</f>
        <v>0</v>
      </c>
      <c r="AE26" s="11">
        <f>[22]Maio!$K$34</f>
        <v>0</v>
      </c>
      <c r="AF26" s="11">
        <f>[22]Maio!$K$35</f>
        <v>0</v>
      </c>
      <c r="AG26" s="15">
        <f t="shared" si="23"/>
        <v>33.799999999999997</v>
      </c>
      <c r="AH26" s="16">
        <f t="shared" si="24"/>
        <v>16.599999999999998</v>
      </c>
      <c r="AI26" s="67">
        <f t="shared" si="25"/>
        <v>24</v>
      </c>
    </row>
    <row r="27" spans="1:43" x14ac:dyDescent="0.2">
      <c r="A27" s="58" t="s">
        <v>8</v>
      </c>
      <c r="B27" s="11" t="str">
        <f>[23]Maio!$K$5</f>
        <v>*</v>
      </c>
      <c r="C27" s="11" t="str">
        <f>[23]Maio!$K$6</f>
        <v>*</v>
      </c>
      <c r="D27" s="11" t="str">
        <f>[23]Maio!$K$7</f>
        <v>*</v>
      </c>
      <c r="E27" s="11" t="str">
        <f>[23]Maio!$K$8</f>
        <v>*</v>
      </c>
      <c r="F27" s="11" t="str">
        <f>[23]Maio!$K$9</f>
        <v>*</v>
      </c>
      <c r="G27" s="11" t="str">
        <f>[23]Maio!$K$10</f>
        <v>*</v>
      </c>
      <c r="H27" s="11" t="str">
        <f>[23]Maio!$K$11</f>
        <v>*</v>
      </c>
      <c r="I27" s="11" t="str">
        <f>[23]Maio!$K$12</f>
        <v>*</v>
      </c>
      <c r="J27" s="11" t="str">
        <f>[23]Maio!$K$13</f>
        <v>*</v>
      </c>
      <c r="K27" s="11" t="str">
        <f>[23]Maio!$K$14</f>
        <v>*</v>
      </c>
      <c r="L27" s="11" t="str">
        <f>[23]Maio!$K$15</f>
        <v>*</v>
      </c>
      <c r="M27" s="11" t="str">
        <f>[23]Maio!$K$16</f>
        <v>*</v>
      </c>
      <c r="N27" s="11" t="str">
        <f>[23]Maio!$K$17</f>
        <v>*</v>
      </c>
      <c r="O27" s="11" t="str">
        <f>[23]Maio!$K$18</f>
        <v>*</v>
      </c>
      <c r="P27" s="11" t="str">
        <f>[23]Maio!$K$19</f>
        <v>*</v>
      </c>
      <c r="Q27" s="11" t="str">
        <f>[23]Maio!$K$20</f>
        <v>*</v>
      </c>
      <c r="R27" s="11" t="str">
        <f>[23]Maio!$K$21</f>
        <v>*</v>
      </c>
      <c r="S27" s="11" t="str">
        <f>[23]Maio!$K$22</f>
        <v>*</v>
      </c>
      <c r="T27" s="11" t="str">
        <f>[23]Maio!$K$23</f>
        <v>*</v>
      </c>
      <c r="U27" s="11" t="str">
        <f>[23]Maio!$K$24</f>
        <v>*</v>
      </c>
      <c r="V27" s="11" t="str">
        <f>[23]Maio!$K$25</f>
        <v>*</v>
      </c>
      <c r="W27" s="11" t="str">
        <f>[23]Maio!$K$26</f>
        <v>*</v>
      </c>
      <c r="X27" s="11" t="str">
        <f>[23]Maio!$K$27</f>
        <v>*</v>
      </c>
      <c r="Y27" s="11" t="str">
        <f>[23]Maio!$K$28</f>
        <v>*</v>
      </c>
      <c r="Z27" s="11" t="str">
        <f>[23]Maio!$K$29</f>
        <v>*</v>
      </c>
      <c r="AA27" s="11" t="str">
        <f>[23]Maio!$K$30</f>
        <v>*</v>
      </c>
      <c r="AB27" s="11" t="str">
        <f>[23]Maio!$K$31</f>
        <v>*</v>
      </c>
      <c r="AC27" s="11" t="str">
        <f>[23]Maio!$K$32</f>
        <v>*</v>
      </c>
      <c r="AD27" s="11" t="str">
        <f>[23]Maio!$K$33</f>
        <v>*</v>
      </c>
      <c r="AE27" s="11">
        <f>[23]Maio!$K$34</f>
        <v>1</v>
      </c>
      <c r="AF27" s="11">
        <f>[23]Maio!$K$35</f>
        <v>3.8</v>
      </c>
      <c r="AG27" s="15">
        <f t="shared" ref="AG27" si="26">SUM(B27:AF27)</f>
        <v>4.8</v>
      </c>
      <c r="AH27" s="16">
        <f t="shared" ref="AH27:AH31" si="27">MAX(B27:AF27)</f>
        <v>3.8</v>
      </c>
      <c r="AI27" s="67">
        <f t="shared" ref="AI27" si="28">COUNTIF(B27:AF27,"=0,0")</f>
        <v>0</v>
      </c>
    </row>
    <row r="28" spans="1:43" x14ac:dyDescent="0.2">
      <c r="A28" s="58" t="s">
        <v>9</v>
      </c>
      <c r="B28" s="11">
        <f>[24]Maio!$K$5</f>
        <v>10.600000000000001</v>
      </c>
      <c r="C28" s="11">
        <f>[24]Maio!$K$6</f>
        <v>0</v>
      </c>
      <c r="D28" s="11">
        <f>[24]Maio!$K$7</f>
        <v>6</v>
      </c>
      <c r="E28" s="11">
        <f>[24]Maio!$K$8</f>
        <v>0</v>
      </c>
      <c r="F28" s="11">
        <f>[24]Maio!$K$9</f>
        <v>0</v>
      </c>
      <c r="G28" s="11">
        <f>[24]Maio!$K$10</f>
        <v>0</v>
      </c>
      <c r="H28" s="11">
        <f>[24]Maio!$K$11</f>
        <v>0</v>
      </c>
      <c r="I28" s="11">
        <f>[24]Maio!$K$12</f>
        <v>0</v>
      </c>
      <c r="J28" s="11">
        <f>[24]Maio!$K$13</f>
        <v>0</v>
      </c>
      <c r="K28" s="11">
        <f>[24]Maio!$K$14</f>
        <v>2</v>
      </c>
      <c r="L28" s="11">
        <f>[24]Maio!$K$15</f>
        <v>0</v>
      </c>
      <c r="M28" s="11">
        <f>[24]Maio!$K$16</f>
        <v>0</v>
      </c>
      <c r="N28" s="11">
        <f>[24]Maio!$K$17</f>
        <v>1</v>
      </c>
      <c r="O28" s="11">
        <f>[24]Maio!$K$18</f>
        <v>0</v>
      </c>
      <c r="P28" s="11">
        <f>[24]Maio!$K$19</f>
        <v>0</v>
      </c>
      <c r="Q28" s="11">
        <f>[24]Maio!$K$20</f>
        <v>0</v>
      </c>
      <c r="R28" s="11">
        <f>[24]Maio!$K$21</f>
        <v>0</v>
      </c>
      <c r="S28" s="11">
        <f>[24]Maio!$K$22</f>
        <v>0</v>
      </c>
      <c r="T28" s="11">
        <f>[24]Maio!$K$23</f>
        <v>0</v>
      </c>
      <c r="U28" s="11">
        <f>[24]Maio!$K$24</f>
        <v>0</v>
      </c>
      <c r="V28" s="11">
        <f>[24]Maio!$K$25</f>
        <v>0</v>
      </c>
      <c r="W28" s="11">
        <f>[24]Maio!$K$26</f>
        <v>0</v>
      </c>
      <c r="X28" s="11">
        <f>[24]Maio!$K$27</f>
        <v>3.8</v>
      </c>
      <c r="Y28" s="11">
        <f>[24]Maio!$K$28</f>
        <v>1.4</v>
      </c>
      <c r="Z28" s="11">
        <f>[24]Maio!$K$29</f>
        <v>0</v>
      </c>
      <c r="AA28" s="11">
        <f>[24]Maio!$K$30</f>
        <v>0</v>
      </c>
      <c r="AB28" s="11">
        <f>[24]Maio!$K$31</f>
        <v>0</v>
      </c>
      <c r="AC28" s="11">
        <f>[24]Maio!$K$32</f>
        <v>3.2</v>
      </c>
      <c r="AD28" s="11">
        <f>[24]Maio!$K$33</f>
        <v>0.2</v>
      </c>
      <c r="AE28" s="11">
        <f>[24]Maio!$K$34</f>
        <v>0</v>
      </c>
      <c r="AF28" s="11">
        <f>[24]Maio!$K$35</f>
        <v>0</v>
      </c>
      <c r="AG28" s="15">
        <f t="shared" ref="AG28:AG31" si="29">SUM(B28:AF28)</f>
        <v>28.2</v>
      </c>
      <c r="AH28" s="16">
        <f t="shared" si="27"/>
        <v>10.600000000000001</v>
      </c>
      <c r="AI28" s="67">
        <f t="shared" ref="AI28:AI31" si="30">COUNTIF(B28:AF28,"=0,0")</f>
        <v>23</v>
      </c>
    </row>
    <row r="29" spans="1:43" x14ac:dyDescent="0.2">
      <c r="A29" s="58" t="s">
        <v>42</v>
      </c>
      <c r="B29" s="11">
        <f>[25]Maio!$K$5</f>
        <v>25.799999999999997</v>
      </c>
      <c r="C29" s="11">
        <f>[25]Maio!$K$6</f>
        <v>0</v>
      </c>
      <c r="D29" s="11">
        <f>[25]Maio!$K$7</f>
        <v>7.8</v>
      </c>
      <c r="E29" s="11">
        <f>[25]Maio!$K$8</f>
        <v>2.4000000000000004</v>
      </c>
      <c r="F29" s="11">
        <f>[25]Maio!$K$9</f>
        <v>0</v>
      </c>
      <c r="G29" s="11">
        <f>[25]Maio!$K$10</f>
        <v>18.799999999999997</v>
      </c>
      <c r="H29" s="11">
        <f>[25]Maio!$K$11</f>
        <v>0</v>
      </c>
      <c r="I29" s="11">
        <f>[25]Maio!$K$12</f>
        <v>0</v>
      </c>
      <c r="J29" s="11">
        <f>[25]Maio!$K$13</f>
        <v>0</v>
      </c>
      <c r="K29" s="11">
        <f>[25]Maio!$K$14</f>
        <v>0</v>
      </c>
      <c r="L29" s="11">
        <f>[25]Maio!$K$15</f>
        <v>0</v>
      </c>
      <c r="M29" s="11">
        <f>[25]Maio!$K$16</f>
        <v>0.4</v>
      </c>
      <c r="N29" s="11">
        <f>[25]Maio!$K$17</f>
        <v>0</v>
      </c>
      <c r="O29" s="11">
        <f>[25]Maio!$K$18</f>
        <v>0</v>
      </c>
      <c r="P29" s="11">
        <f>[25]Maio!$K$19</f>
        <v>0</v>
      </c>
      <c r="Q29" s="11">
        <f>[25]Maio!$K$20</f>
        <v>0.2</v>
      </c>
      <c r="R29" s="11">
        <f>[25]Maio!$K$21</f>
        <v>0</v>
      </c>
      <c r="S29" s="11">
        <f>[25]Maio!$K$22</f>
        <v>0</v>
      </c>
      <c r="T29" s="11">
        <f>[25]Maio!$K$23</f>
        <v>0.4</v>
      </c>
      <c r="U29" s="11">
        <f>[25]Maio!$K$24</f>
        <v>0</v>
      </c>
      <c r="V29" s="11">
        <f>[25]Maio!$K$25</f>
        <v>0</v>
      </c>
      <c r="W29" s="11">
        <f>[25]Maio!$K$26</f>
        <v>0</v>
      </c>
      <c r="X29" s="11">
        <f>[25]Maio!$K$27</f>
        <v>15.199999999999998</v>
      </c>
      <c r="Y29" s="11">
        <f>[25]Maio!$K$28</f>
        <v>0.4</v>
      </c>
      <c r="Z29" s="11">
        <f>[25]Maio!$K$29</f>
        <v>0</v>
      </c>
      <c r="AA29" s="11" t="str">
        <f>[25]Maio!$K$30</f>
        <v>*</v>
      </c>
      <c r="AB29" s="11" t="str">
        <f>[25]Maio!$K$31</f>
        <v>*</v>
      </c>
      <c r="AC29" s="11" t="str">
        <f>[25]Maio!$K$32</f>
        <v>*</v>
      </c>
      <c r="AD29" s="11" t="str">
        <f>[25]Maio!$K$33</f>
        <v>*</v>
      </c>
      <c r="AE29" s="11" t="str">
        <f>[25]Maio!$K$34</f>
        <v>*</v>
      </c>
      <c r="AF29" s="11" t="str">
        <f>[25]Maio!$K$35</f>
        <v>*</v>
      </c>
      <c r="AG29" s="15">
        <f t="shared" si="29"/>
        <v>71.399999999999991</v>
      </c>
      <c r="AH29" s="16">
        <f t="shared" si="27"/>
        <v>25.799999999999997</v>
      </c>
      <c r="AI29" s="67">
        <f t="shared" si="30"/>
        <v>16</v>
      </c>
    </row>
    <row r="30" spans="1:43" x14ac:dyDescent="0.2">
      <c r="A30" s="58" t="s">
        <v>10</v>
      </c>
      <c r="B30" s="11">
        <f>[26]Maio!$K$5</f>
        <v>2.8</v>
      </c>
      <c r="C30" s="11">
        <f>[26]Maio!$K$6</f>
        <v>0</v>
      </c>
      <c r="D30" s="11">
        <f>[26]Maio!$K$7</f>
        <v>4.4000000000000004</v>
      </c>
      <c r="E30" s="11">
        <f>[26]Maio!$K$8</f>
        <v>0.4</v>
      </c>
      <c r="F30" s="11">
        <f>[26]Maio!$K$9</f>
        <v>0</v>
      </c>
      <c r="G30" s="11">
        <f>[26]Maio!$K$10</f>
        <v>0</v>
      </c>
      <c r="H30" s="11">
        <f>[26]Maio!$K$11</f>
        <v>0</v>
      </c>
      <c r="I30" s="11">
        <f>[26]Maio!$K$12</f>
        <v>0</v>
      </c>
      <c r="J30" s="11">
        <f>[26]Maio!$K$13</f>
        <v>0</v>
      </c>
      <c r="K30" s="11">
        <f>[26]Maio!$K$14</f>
        <v>0</v>
      </c>
      <c r="L30" s="11">
        <f>[26]Maio!$K$15</f>
        <v>8.1999999999999993</v>
      </c>
      <c r="M30" s="11">
        <f>[26]Maio!$K$16</f>
        <v>5.8</v>
      </c>
      <c r="N30" s="11">
        <f>[26]Maio!$K$17</f>
        <v>0.2</v>
      </c>
      <c r="O30" s="11">
        <f>[26]Maio!$K$18</f>
        <v>0.2</v>
      </c>
      <c r="P30" s="11">
        <f>[26]Maio!$K$19</f>
        <v>0</v>
      </c>
      <c r="Q30" s="11">
        <f>[26]Maio!$K$20</f>
        <v>0</v>
      </c>
      <c r="R30" s="11">
        <f>[26]Maio!$K$21</f>
        <v>0</v>
      </c>
      <c r="S30" s="11">
        <f>[26]Maio!$K$22</f>
        <v>0</v>
      </c>
      <c r="T30" s="11">
        <f>[26]Maio!$K$23</f>
        <v>0</v>
      </c>
      <c r="U30" s="11">
        <f>[26]Maio!$K$24</f>
        <v>0</v>
      </c>
      <c r="V30" s="11">
        <f>[26]Maio!$K$25</f>
        <v>0</v>
      </c>
      <c r="W30" s="11">
        <f>[26]Maio!$K$26</f>
        <v>0</v>
      </c>
      <c r="X30" s="11">
        <f>[26]Maio!$K$27</f>
        <v>42.599999999999994</v>
      </c>
      <c r="Y30" s="11">
        <f>[26]Maio!$K$28</f>
        <v>5.6000000000000005</v>
      </c>
      <c r="Z30" s="11">
        <f>[26]Maio!$K$29</f>
        <v>0</v>
      </c>
      <c r="AA30" s="11">
        <f>[26]Maio!$K$30</f>
        <v>0</v>
      </c>
      <c r="AB30" s="11">
        <f>[26]Maio!$K$31</f>
        <v>0</v>
      </c>
      <c r="AC30" s="11">
        <f>[26]Maio!$K$32</f>
        <v>0</v>
      </c>
      <c r="AD30" s="11">
        <f>[26]Maio!$K$33</f>
        <v>6</v>
      </c>
      <c r="AE30" s="11">
        <f>[26]Maio!$K$34</f>
        <v>1.2</v>
      </c>
      <c r="AF30" s="11">
        <f>[26]Maio!$K$35</f>
        <v>1.7999999999999998</v>
      </c>
      <c r="AG30" s="15">
        <f t="shared" si="29"/>
        <v>79.199999999999989</v>
      </c>
      <c r="AH30" s="16">
        <f t="shared" si="27"/>
        <v>42.599999999999994</v>
      </c>
      <c r="AI30" s="67">
        <f t="shared" si="30"/>
        <v>19</v>
      </c>
    </row>
    <row r="31" spans="1:43" x14ac:dyDescent="0.2">
      <c r="A31" s="58" t="s">
        <v>172</v>
      </c>
      <c r="B31" s="11">
        <f>[27]Maio!$K$5</f>
        <v>1.6</v>
      </c>
      <c r="C31" s="11">
        <f>[27]Maio!$K$6</f>
        <v>0.2</v>
      </c>
      <c r="D31" s="11">
        <f>[27]Maio!$K$7</f>
        <v>0</v>
      </c>
      <c r="E31" s="11">
        <f>[27]Maio!$K$8</f>
        <v>3.6</v>
      </c>
      <c r="F31" s="11">
        <f>[27]Maio!$K$9</f>
        <v>0</v>
      </c>
      <c r="G31" s="11">
        <f>[27]Maio!$K$10</f>
        <v>0</v>
      </c>
      <c r="H31" s="11">
        <f>[27]Maio!$K$11</f>
        <v>0</v>
      </c>
      <c r="I31" s="11">
        <f>[27]Maio!$K$12</f>
        <v>0</v>
      </c>
      <c r="J31" s="11">
        <f>[27]Maio!$K$13</f>
        <v>0</v>
      </c>
      <c r="K31" s="11">
        <f>[27]Maio!$K$14</f>
        <v>0</v>
      </c>
      <c r="L31" s="11">
        <f>[27]Maio!$K$15</f>
        <v>1.8</v>
      </c>
      <c r="M31" s="11">
        <f>[27]Maio!$K$16</f>
        <v>1.7999999999999998</v>
      </c>
      <c r="N31" s="11">
        <f>[27]Maio!$K$17</f>
        <v>0</v>
      </c>
      <c r="O31" s="11">
        <f>[27]Maio!$K$18</f>
        <v>0</v>
      </c>
      <c r="P31" s="11">
        <f>[27]Maio!$K$19</f>
        <v>0</v>
      </c>
      <c r="Q31" s="11">
        <f>[27]Maio!$K$20</f>
        <v>0</v>
      </c>
      <c r="R31" s="11">
        <f>[27]Maio!$K$21</f>
        <v>0</v>
      </c>
      <c r="S31" s="11">
        <f>[27]Maio!$K$22</f>
        <v>0</v>
      </c>
      <c r="T31" s="11">
        <f>[27]Maio!$K$23</f>
        <v>0</v>
      </c>
      <c r="U31" s="11">
        <f>[27]Maio!$K$24</f>
        <v>0</v>
      </c>
      <c r="V31" s="11">
        <f>[27]Maio!$K$25</f>
        <v>0</v>
      </c>
      <c r="W31" s="11">
        <f>[27]Maio!$K$26</f>
        <v>0</v>
      </c>
      <c r="X31" s="11">
        <f>[27]Maio!$K$27</f>
        <v>37.200000000000003</v>
      </c>
      <c r="Y31" s="11">
        <f>[27]Maio!$K$28</f>
        <v>4.2</v>
      </c>
      <c r="Z31" s="11">
        <f>[27]Maio!$K$29</f>
        <v>0</v>
      </c>
      <c r="AA31" s="11">
        <f>[27]Maio!$K$30</f>
        <v>0</v>
      </c>
      <c r="AB31" s="11">
        <f>[27]Maio!$K$31</f>
        <v>0</v>
      </c>
      <c r="AC31" s="11">
        <f>[27]Maio!$K$32</f>
        <v>0</v>
      </c>
      <c r="AD31" s="11">
        <f>[27]Maio!$K$33</f>
        <v>9.1999999999999993</v>
      </c>
      <c r="AE31" s="11">
        <f>[27]Maio!$K$34</f>
        <v>0</v>
      </c>
      <c r="AF31" s="11">
        <f>[27]Maio!$K$35</f>
        <v>1.6</v>
      </c>
      <c r="AG31" s="15">
        <f t="shared" si="29"/>
        <v>61.20000000000001</v>
      </c>
      <c r="AH31" s="16">
        <f t="shared" si="27"/>
        <v>37.200000000000003</v>
      </c>
      <c r="AI31" s="67">
        <f t="shared" si="30"/>
        <v>22</v>
      </c>
      <c r="AJ31" s="12" t="s">
        <v>47</v>
      </c>
    </row>
    <row r="32" spans="1:43" x14ac:dyDescent="0.2">
      <c r="A32" s="58" t="s">
        <v>11</v>
      </c>
      <c r="B32" s="11">
        <f>[28]Maio!$K$5</f>
        <v>8.5999999999999979</v>
      </c>
      <c r="C32" s="11">
        <f>[28]Maio!$K$6</f>
        <v>0</v>
      </c>
      <c r="D32" s="11">
        <f>[28]Maio!$K$7</f>
        <v>42.199999999999996</v>
      </c>
      <c r="E32" s="11">
        <f>[28]Maio!$K$8</f>
        <v>0.60000000000000009</v>
      </c>
      <c r="F32" s="11">
        <f>[28]Maio!$K$9</f>
        <v>0.2</v>
      </c>
      <c r="G32" s="11">
        <f>[28]Maio!$K$10</f>
        <v>0</v>
      </c>
      <c r="H32" s="11">
        <f>[28]Maio!$K$11</f>
        <v>0</v>
      </c>
      <c r="I32" s="11">
        <f>[28]Maio!$K$12</f>
        <v>0</v>
      </c>
      <c r="J32" s="11">
        <f>[28]Maio!$K$13</f>
        <v>0</v>
      </c>
      <c r="K32" s="11">
        <f>[28]Maio!$K$14</f>
        <v>0.2</v>
      </c>
      <c r="L32" s="11">
        <f>[28]Maio!$K$15</f>
        <v>0</v>
      </c>
      <c r="M32" s="11">
        <f>[28]Maio!$K$16</f>
        <v>0</v>
      </c>
      <c r="N32" s="11">
        <f>[28]Maio!$K$17</f>
        <v>0.2</v>
      </c>
      <c r="O32" s="11">
        <f>[28]Maio!$K$18</f>
        <v>0</v>
      </c>
      <c r="P32" s="11">
        <f>[28]Maio!$K$19</f>
        <v>0</v>
      </c>
      <c r="Q32" s="11">
        <f>[28]Maio!$K$20</f>
        <v>0</v>
      </c>
      <c r="R32" s="11">
        <f>[28]Maio!$K$21</f>
        <v>0</v>
      </c>
      <c r="S32" s="11">
        <f>[28]Maio!$K$22</f>
        <v>0</v>
      </c>
      <c r="T32" s="11">
        <f>[28]Maio!$K$23</f>
        <v>0</v>
      </c>
      <c r="U32" s="11">
        <f>[28]Maio!$K$24</f>
        <v>0</v>
      </c>
      <c r="V32" s="11">
        <f>[28]Maio!$K$25</f>
        <v>0</v>
      </c>
      <c r="W32" s="11">
        <f>[28]Maio!$K$26</f>
        <v>0</v>
      </c>
      <c r="X32" s="11">
        <f>[28]Maio!$K$27</f>
        <v>4</v>
      </c>
      <c r="Y32" s="11">
        <f>[28]Maio!$K$28</f>
        <v>0.2</v>
      </c>
      <c r="Z32" s="11">
        <f>[28]Maio!$K$29</f>
        <v>0</v>
      </c>
      <c r="AA32" s="11">
        <f>[28]Maio!$K$30</f>
        <v>0.2</v>
      </c>
      <c r="AB32" s="11">
        <f>[28]Maio!$K$31</f>
        <v>0</v>
      </c>
      <c r="AC32" s="11">
        <f>[28]Maio!$K$32</f>
        <v>0.2</v>
      </c>
      <c r="AD32" s="11">
        <f>[28]Maio!$K$33</f>
        <v>0</v>
      </c>
      <c r="AE32" s="11">
        <f>[28]Maio!$K$34</f>
        <v>0</v>
      </c>
      <c r="AF32" s="11">
        <f>[28]Maio!$K$35</f>
        <v>0</v>
      </c>
      <c r="AG32" s="15">
        <f t="shared" ref="AG32:AG35" si="31">SUM(B32:AF32)</f>
        <v>56.600000000000016</v>
      </c>
      <c r="AH32" s="16">
        <f t="shared" ref="AH32:AH35" si="32">MAX(B32:AF32)</f>
        <v>42.199999999999996</v>
      </c>
      <c r="AI32" s="67">
        <f t="shared" ref="AI32:AI35" si="33">COUNTIF(B32:AF32,"=0,0")</f>
        <v>21</v>
      </c>
      <c r="AK32" s="12" t="s">
        <v>47</v>
      </c>
      <c r="AQ32" s="12" t="s">
        <v>47</v>
      </c>
    </row>
    <row r="33" spans="1:43" s="5" customFormat="1" x14ac:dyDescent="0.2">
      <c r="A33" s="58" t="s">
        <v>12</v>
      </c>
      <c r="B33" s="11">
        <f>[29]Maio!$K$5</f>
        <v>68.40000000000002</v>
      </c>
      <c r="C33" s="11">
        <f>[29]Maio!$K$6</f>
        <v>0.4</v>
      </c>
      <c r="D33" s="11">
        <f>[29]Maio!$K$7</f>
        <v>22.999999999999996</v>
      </c>
      <c r="E33" s="11">
        <f>[29]Maio!$K$8</f>
        <v>11.399999999999999</v>
      </c>
      <c r="F33" s="11">
        <f>[29]Maio!$K$9</f>
        <v>0</v>
      </c>
      <c r="G33" s="11">
        <f>[29]Maio!$K$10</f>
        <v>0</v>
      </c>
      <c r="H33" s="11">
        <f>[29]Maio!$K$11</f>
        <v>0</v>
      </c>
      <c r="I33" s="11">
        <f>[29]Maio!$K$12</f>
        <v>0</v>
      </c>
      <c r="J33" s="11">
        <f>[29]Maio!$K$13</f>
        <v>1</v>
      </c>
      <c r="K33" s="11">
        <f>[29]Maio!$K$14</f>
        <v>0.2</v>
      </c>
      <c r="L33" s="11">
        <f>[29]Maio!$K$15</f>
        <v>0</v>
      </c>
      <c r="M33" s="11">
        <f>[29]Maio!$K$16</f>
        <v>0</v>
      </c>
      <c r="N33" s="11">
        <f>[29]Maio!$K$17</f>
        <v>0</v>
      </c>
      <c r="O33" s="11">
        <f>[29]Maio!$K$18</f>
        <v>0.2</v>
      </c>
      <c r="P33" s="11">
        <f>[29]Maio!$K$19</f>
        <v>0</v>
      </c>
      <c r="Q33" s="11">
        <f>[29]Maio!$K$20</f>
        <v>0</v>
      </c>
      <c r="R33" s="11">
        <f>[29]Maio!$K$21</f>
        <v>0</v>
      </c>
      <c r="S33" s="11">
        <f>[29]Maio!$K$22</f>
        <v>0</v>
      </c>
      <c r="T33" s="11">
        <f>[29]Maio!$K$23</f>
        <v>0</v>
      </c>
      <c r="U33" s="11">
        <f>[29]Maio!$K$24</f>
        <v>0</v>
      </c>
      <c r="V33" s="11">
        <f>[29]Maio!$K$25</f>
        <v>0</v>
      </c>
      <c r="W33" s="11">
        <f>[29]Maio!$K$26</f>
        <v>0.6</v>
      </c>
      <c r="X33" s="11">
        <f>[29]Maio!$K$27</f>
        <v>0.4</v>
      </c>
      <c r="Y33" s="11">
        <f>[29]Maio!$K$28</f>
        <v>0</v>
      </c>
      <c r="Z33" s="11">
        <f>[29]Maio!$K$29</f>
        <v>0</v>
      </c>
      <c r="AA33" s="11">
        <f>[29]Maio!$K$30</f>
        <v>0</v>
      </c>
      <c r="AB33" s="11">
        <f>[29]Maio!$K$31</f>
        <v>0</v>
      </c>
      <c r="AC33" s="11">
        <f>[29]Maio!$K$32</f>
        <v>0</v>
      </c>
      <c r="AD33" s="11">
        <f>[29]Maio!$K$33</f>
        <v>0</v>
      </c>
      <c r="AE33" s="11">
        <f>[29]Maio!$K$34</f>
        <v>0</v>
      </c>
      <c r="AF33" s="11">
        <f>[29]Maio!$K$35</f>
        <v>1.8</v>
      </c>
      <c r="AG33" s="15">
        <f t="shared" si="31"/>
        <v>107.40000000000002</v>
      </c>
      <c r="AH33" s="16">
        <f t="shared" si="32"/>
        <v>68.40000000000002</v>
      </c>
      <c r="AI33" s="67">
        <f t="shared" si="33"/>
        <v>21</v>
      </c>
    </row>
    <row r="34" spans="1:43" x14ac:dyDescent="0.2">
      <c r="A34" s="58" t="s">
        <v>13</v>
      </c>
      <c r="B34" s="11">
        <f>[30]Maio!$K$5</f>
        <v>51.800000000000011</v>
      </c>
      <c r="C34" s="11">
        <f>[30]Maio!$K$6</f>
        <v>0.2</v>
      </c>
      <c r="D34" s="11">
        <f>[30]Maio!$K$7</f>
        <v>4</v>
      </c>
      <c r="E34" s="11">
        <f>[30]Maio!$K$8</f>
        <v>2</v>
      </c>
      <c r="F34" s="11">
        <f>[30]Maio!$K$9</f>
        <v>0.2</v>
      </c>
      <c r="G34" s="11">
        <f>[30]Maio!$K$10</f>
        <v>0.2</v>
      </c>
      <c r="H34" s="11">
        <f>[30]Maio!$K$11</f>
        <v>0</v>
      </c>
      <c r="I34" s="11">
        <f>[30]Maio!$K$12</f>
        <v>0</v>
      </c>
      <c r="J34" s="11">
        <f>[30]Maio!$K$13</f>
        <v>0.2</v>
      </c>
      <c r="K34" s="11">
        <f>[30]Maio!$K$14</f>
        <v>0</v>
      </c>
      <c r="L34" s="11">
        <f>[30]Maio!$K$15</f>
        <v>0</v>
      </c>
      <c r="M34" s="11">
        <f>[30]Maio!$K$16</f>
        <v>0.4</v>
      </c>
      <c r="N34" s="11">
        <f>[30]Maio!$K$17</f>
        <v>0.4</v>
      </c>
      <c r="O34" s="11">
        <f>[30]Maio!$K$18</f>
        <v>0.2</v>
      </c>
      <c r="P34" s="11">
        <f>[30]Maio!$K$19</f>
        <v>0</v>
      </c>
      <c r="Q34" s="11">
        <f>[30]Maio!$K$20</f>
        <v>0</v>
      </c>
      <c r="R34" s="11">
        <f>[30]Maio!$K$21</f>
        <v>0.2</v>
      </c>
      <c r="S34" s="11">
        <f>[30]Maio!$K$22</f>
        <v>0</v>
      </c>
      <c r="T34" s="11">
        <f>[30]Maio!$K$23</f>
        <v>0</v>
      </c>
      <c r="U34" s="11">
        <f>[30]Maio!$K$24</f>
        <v>0</v>
      </c>
      <c r="V34" s="11">
        <f>[30]Maio!$K$25</f>
        <v>0</v>
      </c>
      <c r="W34" s="11">
        <f>[30]Maio!$K$26</f>
        <v>0</v>
      </c>
      <c r="X34" s="11">
        <f>[30]Maio!$K$27</f>
        <v>0</v>
      </c>
      <c r="Y34" s="11">
        <f>[30]Maio!$K$28</f>
        <v>0</v>
      </c>
      <c r="Z34" s="11">
        <f>[30]Maio!$K$29</f>
        <v>0</v>
      </c>
      <c r="AA34" s="11">
        <f>[30]Maio!$K$30</f>
        <v>0</v>
      </c>
      <c r="AB34" s="11">
        <f>[30]Maio!$K$31</f>
        <v>0</v>
      </c>
      <c r="AC34" s="11">
        <f>[30]Maio!$K$32</f>
        <v>0</v>
      </c>
      <c r="AD34" s="11">
        <f>[30]Maio!$K$33</f>
        <v>0</v>
      </c>
      <c r="AE34" s="11">
        <f>[30]Maio!$K$34</f>
        <v>0</v>
      </c>
      <c r="AF34" s="11">
        <f>[30]Maio!$K$35</f>
        <v>0</v>
      </c>
      <c r="AG34" s="15">
        <f t="shared" si="31"/>
        <v>59.800000000000026</v>
      </c>
      <c r="AH34" s="16">
        <f t="shared" si="32"/>
        <v>51.800000000000011</v>
      </c>
      <c r="AI34" s="67">
        <f t="shared" si="33"/>
        <v>20</v>
      </c>
    </row>
    <row r="35" spans="1:43" x14ac:dyDescent="0.2">
      <c r="A35" s="58" t="s">
        <v>173</v>
      </c>
      <c r="B35" s="11">
        <f>[31]Maio!$K$5</f>
        <v>2.4</v>
      </c>
      <c r="C35" s="11">
        <f>[31]Maio!$K$6</f>
        <v>0</v>
      </c>
      <c r="D35" s="11">
        <f>[31]Maio!$K$7</f>
        <v>45.2</v>
      </c>
      <c r="E35" s="11">
        <f>[31]Maio!$K$8</f>
        <v>0</v>
      </c>
      <c r="F35" s="11">
        <f>[31]Maio!$K$9</f>
        <v>0</v>
      </c>
      <c r="G35" s="11">
        <f>[31]Maio!$K$10</f>
        <v>0</v>
      </c>
      <c r="H35" s="11">
        <f>[31]Maio!$K$11</f>
        <v>0</v>
      </c>
      <c r="I35" s="11">
        <f>[31]Maio!$K$12</f>
        <v>0</v>
      </c>
      <c r="J35" s="11">
        <f>[31]Maio!$K$13</f>
        <v>7.8</v>
      </c>
      <c r="K35" s="11">
        <f>[31]Maio!$K$14</f>
        <v>0.2</v>
      </c>
      <c r="L35" s="11">
        <f>[31]Maio!$K$15</f>
        <v>0</v>
      </c>
      <c r="M35" s="11">
        <f>[31]Maio!$K$16</f>
        <v>0</v>
      </c>
      <c r="N35" s="11">
        <f>[31]Maio!$K$17</f>
        <v>0</v>
      </c>
      <c r="O35" s="11">
        <f>[31]Maio!$K$18</f>
        <v>0</v>
      </c>
      <c r="P35" s="11">
        <f>[31]Maio!$K$19</f>
        <v>0</v>
      </c>
      <c r="Q35" s="11">
        <f>[31]Maio!$K$20</f>
        <v>0</v>
      </c>
      <c r="R35" s="11">
        <f>[31]Maio!$K$21</f>
        <v>0</v>
      </c>
      <c r="S35" s="11">
        <f>[31]Maio!$K$22</f>
        <v>0</v>
      </c>
      <c r="T35" s="11">
        <f>[31]Maio!$K$23</f>
        <v>0</v>
      </c>
      <c r="U35" s="11">
        <f>[31]Maio!$K$24</f>
        <v>0</v>
      </c>
      <c r="V35" s="11">
        <f>[31]Maio!$K$25</f>
        <v>0</v>
      </c>
      <c r="W35" s="11">
        <f>[31]Maio!$K$26</f>
        <v>0</v>
      </c>
      <c r="X35" s="11">
        <f>[31]Maio!$K$27</f>
        <v>0</v>
      </c>
      <c r="Y35" s="11">
        <f>[31]Maio!$K$28</f>
        <v>0</v>
      </c>
      <c r="Z35" s="11">
        <f>[31]Maio!$K$29</f>
        <v>0</v>
      </c>
      <c r="AA35" s="11">
        <f>[31]Maio!$K$30</f>
        <v>0</v>
      </c>
      <c r="AB35" s="11">
        <f>[31]Maio!$K$31</f>
        <v>0</v>
      </c>
      <c r="AC35" s="11">
        <f>[31]Maio!$K$32</f>
        <v>0</v>
      </c>
      <c r="AD35" s="11">
        <f>[31]Maio!$K$33</f>
        <v>0</v>
      </c>
      <c r="AE35" s="11">
        <f>[31]Maio!$K$34</f>
        <v>0</v>
      </c>
      <c r="AF35" s="11">
        <f>[31]Maio!$K$35</f>
        <v>0</v>
      </c>
      <c r="AG35" s="15">
        <f t="shared" si="31"/>
        <v>55.6</v>
      </c>
      <c r="AH35" s="16">
        <f t="shared" si="32"/>
        <v>45.2</v>
      </c>
      <c r="AI35" s="67">
        <f t="shared" si="33"/>
        <v>27</v>
      </c>
    </row>
    <row r="36" spans="1:43" x14ac:dyDescent="0.2">
      <c r="A36" s="58" t="s">
        <v>144</v>
      </c>
      <c r="B36" s="11" t="str">
        <f>[32]Maio!$K$5</f>
        <v>*</v>
      </c>
      <c r="C36" s="11" t="str">
        <f>[32]Maio!$K$6</f>
        <v>*</v>
      </c>
      <c r="D36" s="11" t="str">
        <f>[32]Maio!$K$7</f>
        <v>*</v>
      </c>
      <c r="E36" s="11" t="str">
        <f>[32]Maio!$K$8</f>
        <v>*</v>
      </c>
      <c r="F36" s="11" t="str">
        <f>[32]Maio!$K$9</f>
        <v>*</v>
      </c>
      <c r="G36" s="11" t="str">
        <f>[32]Maio!$K$10</f>
        <v>*</v>
      </c>
      <c r="H36" s="11" t="str">
        <f>[32]Maio!$K$11</f>
        <v>*</v>
      </c>
      <c r="I36" s="11" t="str">
        <f>[32]Maio!$K$12</f>
        <v>*</v>
      </c>
      <c r="J36" s="11" t="str">
        <f>[32]Maio!$K$13</f>
        <v>*</v>
      </c>
      <c r="K36" s="11" t="str">
        <f>[32]Maio!$K$14</f>
        <v>*</v>
      </c>
      <c r="L36" s="11" t="str">
        <f>[32]Maio!$K$15</f>
        <v>*</v>
      </c>
      <c r="M36" s="11" t="str">
        <f>[32]Maio!$K$16</f>
        <v>*</v>
      </c>
      <c r="N36" s="11" t="str">
        <f>[32]Maio!$K$17</f>
        <v>*</v>
      </c>
      <c r="O36" s="11" t="str">
        <f>[32]Maio!$K$18</f>
        <v>*</v>
      </c>
      <c r="P36" s="11" t="str">
        <f>[32]Maio!$K$19</f>
        <v>*</v>
      </c>
      <c r="Q36" s="11" t="str">
        <f>[32]Maio!$K$20</f>
        <v>*</v>
      </c>
      <c r="R36" s="11" t="str">
        <f>[32]Maio!$K$21</f>
        <v>*</v>
      </c>
      <c r="S36" s="11" t="str">
        <f>[32]Maio!$K$22</f>
        <v>*</v>
      </c>
      <c r="T36" s="11" t="str">
        <f>[32]Maio!$K$23</f>
        <v>*</v>
      </c>
      <c r="U36" s="11" t="str">
        <f>[32]Maio!$K$24</f>
        <v>*</v>
      </c>
      <c r="V36" s="11" t="str">
        <f>[32]Maio!$K$25</f>
        <v>*</v>
      </c>
      <c r="W36" s="11" t="str">
        <f>[32]Maio!$K$26</f>
        <v>*</v>
      </c>
      <c r="X36" s="11" t="str">
        <f>[32]Maio!$K$27</f>
        <v>*</v>
      </c>
      <c r="Y36" s="11" t="str">
        <f>[32]Maio!$K$28</f>
        <v>*</v>
      </c>
      <c r="Z36" s="11" t="str">
        <f>[32]Maio!$K$29</f>
        <v>*</v>
      </c>
      <c r="AA36" s="11" t="str">
        <f>[32]Maio!$K$30</f>
        <v>*</v>
      </c>
      <c r="AB36" s="11" t="str">
        <f>[32]Maio!$K$31</f>
        <v>*</v>
      </c>
      <c r="AC36" s="11" t="str">
        <f>[32]Maio!$K$32</f>
        <v>*</v>
      </c>
      <c r="AD36" s="11" t="str">
        <f>[32]Maio!$K$33</f>
        <v>*</v>
      </c>
      <c r="AE36" s="11" t="str">
        <f>[32]Maio!$K$34</f>
        <v>*</v>
      </c>
      <c r="AF36" s="11" t="str">
        <f>[32]Maio!$K$35</f>
        <v>*</v>
      </c>
      <c r="AG36" s="14" t="s">
        <v>226</v>
      </c>
      <c r="AH36" s="138" t="s">
        <v>226</v>
      </c>
      <c r="AI36" s="67" t="s">
        <v>226</v>
      </c>
      <c r="AP36" s="12" t="s">
        <v>47</v>
      </c>
    </row>
    <row r="37" spans="1:43" x14ac:dyDescent="0.2">
      <c r="A37" s="58" t="s">
        <v>14</v>
      </c>
      <c r="B37" s="11">
        <f>[33]Maio!$K$5</f>
        <v>12.6</v>
      </c>
      <c r="C37" s="11">
        <f>[33]Maio!$K$6</f>
        <v>0</v>
      </c>
      <c r="D37" s="11">
        <f>[33]Maio!$K$7</f>
        <v>0</v>
      </c>
      <c r="E37" s="11">
        <f>[33]Maio!$K$8</f>
        <v>0</v>
      </c>
      <c r="F37" s="11">
        <f>[33]Maio!$K$9</f>
        <v>0</v>
      </c>
      <c r="G37" s="11">
        <f>[33]Maio!$K$10</f>
        <v>0</v>
      </c>
      <c r="H37" s="11">
        <f>[33]Maio!$K$11</f>
        <v>0</v>
      </c>
      <c r="I37" s="11">
        <f>[33]Maio!$K$12</f>
        <v>0</v>
      </c>
      <c r="J37" s="11">
        <f>[33]Maio!$K$13</f>
        <v>0</v>
      </c>
      <c r="K37" s="11">
        <f>[33]Maio!$K$14</f>
        <v>0</v>
      </c>
      <c r="L37" s="11">
        <f>[33]Maio!$K$15</f>
        <v>0</v>
      </c>
      <c r="M37" s="11">
        <f>[33]Maio!$K$16</f>
        <v>0</v>
      </c>
      <c r="N37" s="11">
        <f>[33]Maio!$K$17</f>
        <v>0</v>
      </c>
      <c r="O37" s="11">
        <f>[33]Maio!$K$18</f>
        <v>0</v>
      </c>
      <c r="P37" s="11">
        <f>[33]Maio!$K$19</f>
        <v>0</v>
      </c>
      <c r="Q37" s="11">
        <f>[33]Maio!$K$20</f>
        <v>0</v>
      </c>
      <c r="R37" s="11">
        <f>[33]Maio!$K$21</f>
        <v>0</v>
      </c>
      <c r="S37" s="11">
        <f>[33]Maio!$K$22</f>
        <v>0</v>
      </c>
      <c r="T37" s="11">
        <f>[33]Maio!$K$23</f>
        <v>0</v>
      </c>
      <c r="U37" s="11">
        <f>[33]Maio!$K$24</f>
        <v>0</v>
      </c>
      <c r="V37" s="11">
        <f>[33]Maio!$K$25</f>
        <v>0</v>
      </c>
      <c r="W37" s="11">
        <f>[33]Maio!$K$26</f>
        <v>0</v>
      </c>
      <c r="X37" s="11">
        <f>[33]Maio!$K$27</f>
        <v>0</v>
      </c>
      <c r="Y37" s="11">
        <f>[33]Maio!$K$28</f>
        <v>0</v>
      </c>
      <c r="Z37" s="11">
        <f>[33]Maio!$K$29</f>
        <v>0</v>
      </c>
      <c r="AA37" s="11">
        <f>[33]Maio!$K$30</f>
        <v>0</v>
      </c>
      <c r="AB37" s="11">
        <f>[33]Maio!$K$31</f>
        <v>0</v>
      </c>
      <c r="AC37" s="11">
        <f>[33]Maio!$K$32</f>
        <v>0</v>
      </c>
      <c r="AD37" s="11">
        <f>[33]Maio!$K$33</f>
        <v>0</v>
      </c>
      <c r="AE37" s="11">
        <f>[33]Maio!$K$34</f>
        <v>0</v>
      </c>
      <c r="AF37" s="11">
        <f>[33]Maio!$K$35</f>
        <v>0</v>
      </c>
      <c r="AG37" s="15">
        <f t="shared" ref="AG37:AG38" si="34">SUM(B37:AF37)</f>
        <v>12.6</v>
      </c>
      <c r="AH37" s="16">
        <f t="shared" ref="AH37:AH38" si="35">MAX(B37:AF37)</f>
        <v>12.6</v>
      </c>
      <c r="AI37" s="67">
        <f t="shared" ref="AI37:AI38" si="36">COUNTIF(B37:AF37,"=0,0")</f>
        <v>30</v>
      </c>
    </row>
    <row r="38" spans="1:43" x14ac:dyDescent="0.2">
      <c r="A38" s="58" t="s">
        <v>174</v>
      </c>
      <c r="B38" s="11">
        <f>[34]Maio!$K$5</f>
        <v>0.8</v>
      </c>
      <c r="C38" s="11">
        <f>[34]Maio!$K$6</f>
        <v>0.2</v>
      </c>
      <c r="D38" s="11">
        <f>[34]Maio!$K$7</f>
        <v>1</v>
      </c>
      <c r="E38" s="11">
        <f>[34]Maio!$K$8</f>
        <v>1</v>
      </c>
      <c r="F38" s="11">
        <f>[34]Maio!$K$9</f>
        <v>0</v>
      </c>
      <c r="G38" s="11">
        <f>[34]Maio!$K$10</f>
        <v>0</v>
      </c>
      <c r="H38" s="11">
        <f>[34]Maio!$K$11</f>
        <v>0</v>
      </c>
      <c r="I38" s="11">
        <f>[34]Maio!$K$12</f>
        <v>0</v>
      </c>
      <c r="J38" s="11">
        <f>[34]Maio!$K$13</f>
        <v>0</v>
      </c>
      <c r="K38" s="11">
        <f>[34]Maio!$K$14</f>
        <v>0</v>
      </c>
      <c r="L38" s="11">
        <f>[34]Maio!$K$15</f>
        <v>0</v>
      </c>
      <c r="M38" s="11">
        <f>[34]Maio!$K$16</f>
        <v>0</v>
      </c>
      <c r="N38" s="11">
        <f>[34]Maio!$K$17</f>
        <v>0</v>
      </c>
      <c r="O38" s="11">
        <f>[34]Maio!$K$18</f>
        <v>0</v>
      </c>
      <c r="P38" s="11">
        <f>[34]Maio!$K$19</f>
        <v>0</v>
      </c>
      <c r="Q38" s="11">
        <f>[34]Maio!$K$20</f>
        <v>0</v>
      </c>
      <c r="R38" s="11">
        <f>[34]Maio!$K$21</f>
        <v>0</v>
      </c>
      <c r="S38" s="11">
        <f>[34]Maio!$K$22</f>
        <v>0</v>
      </c>
      <c r="T38" s="11">
        <f>[34]Maio!$K$23</f>
        <v>0.2</v>
      </c>
      <c r="U38" s="11">
        <f>[34]Maio!$K$24</f>
        <v>0</v>
      </c>
      <c r="V38" s="11">
        <f>[34]Maio!$K$25</f>
        <v>0</v>
      </c>
      <c r="W38" s="11">
        <f>[34]Maio!$K$26</f>
        <v>0</v>
      </c>
      <c r="X38" s="11">
        <f>[34]Maio!$K$27</f>
        <v>0</v>
      </c>
      <c r="Y38" s="11">
        <f>[34]Maio!$K$28</f>
        <v>0</v>
      </c>
      <c r="Z38" s="11">
        <f>[34]Maio!$K$29</f>
        <v>0</v>
      </c>
      <c r="AA38" s="11">
        <f>[34]Maio!$K$30</f>
        <v>0</v>
      </c>
      <c r="AB38" s="11">
        <f>[34]Maio!$K$31</f>
        <v>0</v>
      </c>
      <c r="AC38" s="11">
        <f>[34]Maio!$K$32</f>
        <v>0</v>
      </c>
      <c r="AD38" s="11">
        <f>[34]Maio!$K$33</f>
        <v>0</v>
      </c>
      <c r="AE38" s="11">
        <f>[34]Maio!$K$34</f>
        <v>0</v>
      </c>
      <c r="AF38" s="11">
        <f>[34]Maio!$K$35</f>
        <v>0</v>
      </c>
      <c r="AG38" s="15">
        <f t="shared" si="34"/>
        <v>3.2</v>
      </c>
      <c r="AH38" s="16">
        <f t="shared" si="35"/>
        <v>1</v>
      </c>
      <c r="AI38" s="67">
        <f t="shared" si="36"/>
        <v>26</v>
      </c>
    </row>
    <row r="39" spans="1:43" x14ac:dyDescent="0.2">
      <c r="A39" s="58" t="s">
        <v>15</v>
      </c>
      <c r="B39" s="11">
        <f>[35]Maio!$K$5</f>
        <v>0.60000000000000009</v>
      </c>
      <c r="C39" s="11">
        <f>[35]Maio!$K$6</f>
        <v>0</v>
      </c>
      <c r="D39" s="11">
        <f>[35]Maio!$K$7</f>
        <v>0</v>
      </c>
      <c r="E39" s="11">
        <f>[35]Maio!$K$8</f>
        <v>14.600000000000001</v>
      </c>
      <c r="F39" s="11">
        <f>[35]Maio!$K$9</f>
        <v>0.2</v>
      </c>
      <c r="G39" s="11">
        <f>[35]Maio!$K$10</f>
        <v>1.2</v>
      </c>
      <c r="H39" s="11">
        <f>[35]Maio!$K$11</f>
        <v>0</v>
      </c>
      <c r="I39" s="11">
        <f>[35]Maio!$K$12</f>
        <v>0</v>
      </c>
      <c r="J39" s="11">
        <f>[35]Maio!$K$13</f>
        <v>0</v>
      </c>
      <c r="K39" s="11">
        <f>[35]Maio!$K$14</f>
        <v>0.2</v>
      </c>
      <c r="L39" s="11">
        <f>[35]Maio!$K$15</f>
        <v>16.000000000000004</v>
      </c>
      <c r="M39" s="11">
        <f>[35]Maio!$K$16</f>
        <v>11.199999999999996</v>
      </c>
      <c r="N39" s="11">
        <f>[35]Maio!$K$17</f>
        <v>0.2</v>
      </c>
      <c r="O39" s="11">
        <f>[35]Maio!$K$18</f>
        <v>0.2</v>
      </c>
      <c r="P39" s="11">
        <f>[35]Maio!$K$19</f>
        <v>0</v>
      </c>
      <c r="Q39" s="11">
        <f>[35]Maio!$K$20</f>
        <v>0.2</v>
      </c>
      <c r="R39" s="11">
        <f>[35]Maio!$K$21</f>
        <v>0</v>
      </c>
      <c r="S39" s="11">
        <f>[35]Maio!$K$22</f>
        <v>0</v>
      </c>
      <c r="T39" s="11">
        <f>[35]Maio!$K$23</f>
        <v>0.2</v>
      </c>
      <c r="U39" s="11">
        <f>[35]Maio!$K$24</f>
        <v>0.2</v>
      </c>
      <c r="V39" s="11">
        <f>[35]Maio!$K$25</f>
        <v>0</v>
      </c>
      <c r="W39" s="11">
        <f>[35]Maio!$K$26</f>
        <v>3.2</v>
      </c>
      <c r="X39" s="11">
        <f>[35]Maio!$K$27</f>
        <v>52.8</v>
      </c>
      <c r="Y39" s="11">
        <f>[35]Maio!$K$28</f>
        <v>4.6000000000000005</v>
      </c>
      <c r="Z39" s="11">
        <f>[35]Maio!$K$29</f>
        <v>0.2</v>
      </c>
      <c r="AA39" s="11">
        <f>[35]Maio!$K$30</f>
        <v>0.2</v>
      </c>
      <c r="AB39" s="11">
        <f>[35]Maio!$K$31</f>
        <v>0</v>
      </c>
      <c r="AC39" s="11">
        <f>[35]Maio!$K$32</f>
        <v>0.8</v>
      </c>
      <c r="AD39" s="11">
        <f>[35]Maio!$K$33</f>
        <v>0.2</v>
      </c>
      <c r="AE39" s="11">
        <f>[35]Maio!$K$34</f>
        <v>0.2</v>
      </c>
      <c r="AF39" s="11">
        <f>[35]Maio!$K$35</f>
        <v>10.4</v>
      </c>
      <c r="AG39" s="15">
        <f t="shared" ref="AG39:AG40" si="37">SUM(B39:AF39)</f>
        <v>117.60000000000002</v>
      </c>
      <c r="AH39" s="16">
        <f t="shared" ref="AH39:AH41" si="38">MAX(B39:AF39)</f>
        <v>52.8</v>
      </c>
      <c r="AI39" s="67">
        <f t="shared" ref="AI39:AI41" si="39">COUNTIF(B39:AF39,"=0,0")</f>
        <v>10</v>
      </c>
      <c r="AJ39" s="12" t="s">
        <v>47</v>
      </c>
    </row>
    <row r="40" spans="1:43" x14ac:dyDescent="0.2">
      <c r="A40" s="58" t="s">
        <v>16</v>
      </c>
      <c r="B40" s="11">
        <f>[36]Maio!$K$5</f>
        <v>1.5999999999999999</v>
      </c>
      <c r="C40" s="11">
        <f>[36]Maio!$K$6</f>
        <v>5.6000000000000014</v>
      </c>
      <c r="D40" s="11">
        <f>[36]Maio!$K$7</f>
        <v>5.6000000000000014</v>
      </c>
      <c r="E40" s="11">
        <f>[36]Maio!$K$8</f>
        <v>6.2000000000000028</v>
      </c>
      <c r="F40" s="11">
        <f>[36]Maio!$K$9</f>
        <v>9.3999999999999986</v>
      </c>
      <c r="G40" s="11">
        <f>[36]Maio!$K$10</f>
        <v>3.8000000000000012</v>
      </c>
      <c r="H40" s="11">
        <f>[36]Maio!$K$11</f>
        <v>3.2000000000000006</v>
      </c>
      <c r="I40" s="11">
        <f>[36]Maio!$K$12</f>
        <v>8</v>
      </c>
      <c r="J40" s="11">
        <f>[36]Maio!$K$13</f>
        <v>10.799999999999999</v>
      </c>
      <c r="K40" s="11">
        <f>[36]Maio!$K$14</f>
        <v>0</v>
      </c>
      <c r="L40" s="11">
        <f>[36]Maio!$K$15</f>
        <v>5.2000000000000011</v>
      </c>
      <c r="M40" s="11">
        <f>[36]Maio!$K$16</f>
        <v>4.8000000000000016</v>
      </c>
      <c r="N40" s="11">
        <f>[36]Maio!$K$17</f>
        <v>11.4</v>
      </c>
      <c r="O40" s="11">
        <f>[36]Maio!$K$18</f>
        <v>17.399999999999999</v>
      </c>
      <c r="P40" s="11">
        <f>[36]Maio!$K$19</f>
        <v>6.8000000000000034</v>
      </c>
      <c r="Q40" s="11">
        <f>[36]Maio!$K$20</f>
        <v>2.6</v>
      </c>
      <c r="R40" s="11">
        <f>[36]Maio!$K$21</f>
        <v>0</v>
      </c>
      <c r="S40" s="11">
        <f>[36]Maio!$K$22</f>
        <v>0</v>
      </c>
      <c r="T40" s="11">
        <f>[36]Maio!$K$23</f>
        <v>0.60000000000000009</v>
      </c>
      <c r="U40" s="11">
        <f>[36]Maio!$K$24</f>
        <v>0.2</v>
      </c>
      <c r="V40" s="11">
        <f>[36]Maio!$K$25</f>
        <v>0.2</v>
      </c>
      <c r="W40" s="11">
        <f>[36]Maio!$K$26</f>
        <v>0</v>
      </c>
      <c r="X40" s="11">
        <f>[36]Maio!$K$27</f>
        <v>0.4</v>
      </c>
      <c r="Y40" s="11">
        <f>[36]Maio!$K$28</f>
        <v>3.600000000000001</v>
      </c>
      <c r="Z40" s="11">
        <f>[36]Maio!$K$29</f>
        <v>3.6000000000000005</v>
      </c>
      <c r="AA40" s="11">
        <f>[36]Maio!$K$30</f>
        <v>6.0000000000000018</v>
      </c>
      <c r="AB40" s="11">
        <f>[36]Maio!$K$31</f>
        <v>4.2</v>
      </c>
      <c r="AC40" s="11">
        <f>[36]Maio!$K$32</f>
        <v>4</v>
      </c>
      <c r="AD40" s="11">
        <f>[36]Maio!$K$33</f>
        <v>0.2</v>
      </c>
      <c r="AE40" s="11">
        <f>[36]Maio!$K$34</f>
        <v>0</v>
      </c>
      <c r="AF40" s="11">
        <f>[36]Maio!$K$35</f>
        <v>0.4</v>
      </c>
      <c r="AG40" s="15">
        <f t="shared" si="37"/>
        <v>125.80000000000003</v>
      </c>
      <c r="AH40" s="16">
        <f t="shared" si="38"/>
        <v>17.399999999999999</v>
      </c>
      <c r="AI40" s="67">
        <f t="shared" si="39"/>
        <v>5</v>
      </c>
    </row>
    <row r="41" spans="1:43" x14ac:dyDescent="0.2">
      <c r="A41" s="58" t="s">
        <v>175</v>
      </c>
      <c r="B41" s="11">
        <f>[37]Maio!$K$5</f>
        <v>44.6</v>
      </c>
      <c r="C41" s="11">
        <f>[37]Maio!$K$6</f>
        <v>0.2</v>
      </c>
      <c r="D41" s="11">
        <f>[37]Maio!$K$7</f>
        <v>0</v>
      </c>
      <c r="E41" s="11">
        <f>[37]Maio!$K$8</f>
        <v>0.2</v>
      </c>
      <c r="F41" s="11">
        <f>[37]Maio!$K$9</f>
        <v>0</v>
      </c>
      <c r="G41" s="11">
        <f>[37]Maio!$K$10</f>
        <v>4.5999999999999996</v>
      </c>
      <c r="H41" s="11">
        <f>[37]Maio!$K$11</f>
        <v>0.2</v>
      </c>
      <c r="I41" s="11">
        <f>[37]Maio!$K$12</f>
        <v>0</v>
      </c>
      <c r="J41" s="11">
        <f>[37]Maio!$K$13</f>
        <v>0</v>
      </c>
      <c r="K41" s="11">
        <f>[37]Maio!$K$14</f>
        <v>3.6</v>
      </c>
      <c r="L41" s="11">
        <f>[37]Maio!$K$15</f>
        <v>3.6</v>
      </c>
      <c r="M41" s="11">
        <f>[37]Maio!$K$16</f>
        <v>0.8</v>
      </c>
      <c r="N41" s="11">
        <f>[37]Maio!$K$17</f>
        <v>0.2</v>
      </c>
      <c r="O41" s="11">
        <f>[37]Maio!$K$18</f>
        <v>0</v>
      </c>
      <c r="P41" s="11">
        <f>[37]Maio!$K$19</f>
        <v>0</v>
      </c>
      <c r="Q41" s="11">
        <f>[37]Maio!$K$20</f>
        <v>0</v>
      </c>
      <c r="R41" s="11">
        <f>[37]Maio!$K$21</f>
        <v>0</v>
      </c>
      <c r="S41" s="11">
        <f>[37]Maio!$K$22</f>
        <v>0</v>
      </c>
      <c r="T41" s="11">
        <f>[37]Maio!$K$23</f>
        <v>0</v>
      </c>
      <c r="U41" s="11">
        <f>[37]Maio!$K$24</f>
        <v>0</v>
      </c>
      <c r="V41" s="11">
        <f>[37]Maio!$K$25</f>
        <v>0</v>
      </c>
      <c r="W41" s="11">
        <f>[37]Maio!$K$26</f>
        <v>0</v>
      </c>
      <c r="X41" s="11">
        <f>[37]Maio!$K$27</f>
        <v>0</v>
      </c>
      <c r="Y41" s="11">
        <f>[37]Maio!$K$28</f>
        <v>0</v>
      </c>
      <c r="Z41" s="11">
        <f>[37]Maio!$K$29</f>
        <v>0</v>
      </c>
      <c r="AA41" s="11">
        <f>[37]Maio!$K$30</f>
        <v>0</v>
      </c>
      <c r="AB41" s="11">
        <f>[37]Maio!$K$31</f>
        <v>0</v>
      </c>
      <c r="AC41" s="11">
        <f>[37]Maio!$K$32</f>
        <v>0</v>
      </c>
      <c r="AD41" s="11">
        <f>[37]Maio!$K$33</f>
        <v>0</v>
      </c>
      <c r="AE41" s="11">
        <f>[37]Maio!$K$34</f>
        <v>0</v>
      </c>
      <c r="AF41" s="11">
        <f>[37]Maio!$K$35</f>
        <v>0</v>
      </c>
      <c r="AG41" s="15">
        <f t="shared" ref="AG41" si="40">SUM(B41:AF41)</f>
        <v>58.000000000000014</v>
      </c>
      <c r="AH41" s="16">
        <f t="shared" si="38"/>
        <v>44.6</v>
      </c>
      <c r="AI41" s="67">
        <f t="shared" si="39"/>
        <v>22</v>
      </c>
      <c r="AQ41" s="12" t="s">
        <v>47</v>
      </c>
    </row>
    <row r="42" spans="1:43" x14ac:dyDescent="0.2">
      <c r="A42" s="58" t="s">
        <v>17</v>
      </c>
      <c r="B42" s="11">
        <f>[38]Maio!$K$5</f>
        <v>15.600000000000001</v>
      </c>
      <c r="C42" s="11">
        <f>[38]Maio!$K$6</f>
        <v>0</v>
      </c>
      <c r="D42" s="11">
        <f>[38]Maio!$K$7</f>
        <v>29.400000000000002</v>
      </c>
      <c r="E42" s="11">
        <f>[38]Maio!$K$8</f>
        <v>0.4</v>
      </c>
      <c r="F42" s="11">
        <f>[38]Maio!$K$9</f>
        <v>0</v>
      </c>
      <c r="G42" s="11">
        <f>[38]Maio!$K$10</f>
        <v>0</v>
      </c>
      <c r="H42" s="11">
        <f>[38]Maio!$K$11</f>
        <v>0</v>
      </c>
      <c r="I42" s="11">
        <f>[38]Maio!$K$12</f>
        <v>0</v>
      </c>
      <c r="J42" s="11">
        <f>[38]Maio!$K$13</f>
        <v>0</v>
      </c>
      <c r="K42" s="11">
        <f>[38]Maio!$K$14</f>
        <v>0</v>
      </c>
      <c r="L42" s="11">
        <f>[38]Maio!$K$15</f>
        <v>0</v>
      </c>
      <c r="M42" s="11">
        <f>[38]Maio!$K$16</f>
        <v>0</v>
      </c>
      <c r="N42" s="11">
        <f>[38]Maio!$K$17</f>
        <v>0</v>
      </c>
      <c r="O42" s="11">
        <f>[38]Maio!$K$18</f>
        <v>0</v>
      </c>
      <c r="P42" s="11">
        <f>[38]Maio!$K$19</f>
        <v>0</v>
      </c>
      <c r="Q42" s="11">
        <f>[38]Maio!$K$20</f>
        <v>0</v>
      </c>
      <c r="R42" s="11">
        <f>[38]Maio!$K$21</f>
        <v>0</v>
      </c>
      <c r="S42" s="11">
        <f>[38]Maio!$K$22</f>
        <v>0</v>
      </c>
      <c r="T42" s="11">
        <f>[38]Maio!$K$23</f>
        <v>0</v>
      </c>
      <c r="U42" s="11">
        <f>[38]Maio!$K$24</f>
        <v>0</v>
      </c>
      <c r="V42" s="11">
        <f>[38]Maio!$K$25</f>
        <v>0</v>
      </c>
      <c r="W42" s="11">
        <f>[38]Maio!$K$26</f>
        <v>0</v>
      </c>
      <c r="X42" s="11">
        <f>[38]Maio!$K$27</f>
        <v>6.2000000000000011</v>
      </c>
      <c r="Y42" s="11">
        <f>[38]Maio!$K$28</f>
        <v>0.2</v>
      </c>
      <c r="Z42" s="11">
        <f>[38]Maio!$K$29</f>
        <v>0</v>
      </c>
      <c r="AA42" s="11">
        <f>[38]Maio!$K$30</f>
        <v>0.2</v>
      </c>
      <c r="AB42" s="11">
        <f>[38]Maio!$K$31</f>
        <v>0</v>
      </c>
      <c r="AC42" s="11">
        <f>[38]Maio!$K$32</f>
        <v>0.2</v>
      </c>
      <c r="AD42" s="11">
        <f>[38]Maio!$K$33</f>
        <v>2.6</v>
      </c>
      <c r="AE42" s="11">
        <f>[38]Maio!$K$34</f>
        <v>0</v>
      </c>
      <c r="AF42" s="11">
        <f>[38]Maio!$K$35</f>
        <v>0</v>
      </c>
      <c r="AG42" s="15">
        <f t="shared" ref="AG42" si="41">SUM(B42:AF42)</f>
        <v>54.800000000000011</v>
      </c>
      <c r="AH42" s="16">
        <f t="shared" ref="AH42:AH43" si="42">MAX(B42:AF42)</f>
        <v>29.400000000000002</v>
      </c>
      <c r="AI42" s="67">
        <f t="shared" ref="AI42:AI43" si="43">COUNTIF(B42:AF42,"=0,0")</f>
        <v>23</v>
      </c>
    </row>
    <row r="43" spans="1:43" x14ac:dyDescent="0.2">
      <c r="A43" s="58" t="s">
        <v>157</v>
      </c>
      <c r="B43" s="11">
        <f>[39]Maio!$K$5</f>
        <v>22.4</v>
      </c>
      <c r="C43" s="11">
        <f>[39]Maio!$K$6</f>
        <v>0.4</v>
      </c>
      <c r="D43" s="11">
        <f>[39]Maio!$K$7</f>
        <v>44.400000000000006</v>
      </c>
      <c r="E43" s="11">
        <f>[39]Maio!$K$8</f>
        <v>3.6000000000000005</v>
      </c>
      <c r="F43" s="11">
        <f>[39]Maio!$K$9</f>
        <v>0</v>
      </c>
      <c r="G43" s="11">
        <f>[39]Maio!$K$10</f>
        <v>0</v>
      </c>
      <c r="H43" s="11">
        <f>[39]Maio!$K$11</f>
        <v>0</v>
      </c>
      <c r="I43" s="11">
        <f>[39]Maio!$K$12</f>
        <v>0</v>
      </c>
      <c r="J43" s="11">
        <f>[39]Maio!$K$13</f>
        <v>0</v>
      </c>
      <c r="K43" s="11">
        <f>[39]Maio!$K$14</f>
        <v>2</v>
      </c>
      <c r="L43" s="11">
        <f>[39]Maio!$K$15</f>
        <v>0.2</v>
      </c>
      <c r="M43" s="11">
        <f>[39]Maio!$K$16</f>
        <v>2</v>
      </c>
      <c r="N43" s="11">
        <f>[39]Maio!$K$17</f>
        <v>0</v>
      </c>
      <c r="O43" s="11">
        <f>[39]Maio!$K$18</f>
        <v>0</v>
      </c>
      <c r="P43" s="11">
        <f>[39]Maio!$K$19</f>
        <v>0</v>
      </c>
      <c r="Q43" s="11">
        <f>[39]Maio!$K$20</f>
        <v>0</v>
      </c>
      <c r="R43" s="11">
        <f>[39]Maio!$K$21</f>
        <v>0</v>
      </c>
      <c r="S43" s="11">
        <f>[39]Maio!$K$22</f>
        <v>0</v>
      </c>
      <c r="T43" s="11">
        <f>[39]Maio!$K$23</f>
        <v>0</v>
      </c>
      <c r="U43" s="11">
        <f>[39]Maio!$K$24</f>
        <v>0</v>
      </c>
      <c r="V43" s="11">
        <f>[39]Maio!$K$25</f>
        <v>0</v>
      </c>
      <c r="W43" s="11">
        <f>[39]Maio!$K$26</f>
        <v>0</v>
      </c>
      <c r="X43" s="11">
        <f>[39]Maio!$K$27</f>
        <v>0</v>
      </c>
      <c r="Y43" s="11">
        <f>[39]Maio!$K$28</f>
        <v>0.2</v>
      </c>
      <c r="Z43" s="11">
        <f>[39]Maio!$K$29</f>
        <v>0</v>
      </c>
      <c r="AA43" s="11">
        <f>[39]Maio!$K$30</f>
        <v>0</v>
      </c>
      <c r="AB43" s="11">
        <f>[39]Maio!$K$31</f>
        <v>0</v>
      </c>
      <c r="AC43" s="11">
        <f>[39]Maio!$K$32</f>
        <v>0</v>
      </c>
      <c r="AD43" s="11">
        <f>[39]Maio!$K$33</f>
        <v>0.60000000000000009</v>
      </c>
      <c r="AE43" s="11">
        <f>[39]Maio!$K$34</f>
        <v>0</v>
      </c>
      <c r="AF43" s="11">
        <f>[39]Maio!$K$35</f>
        <v>0</v>
      </c>
      <c r="AG43" s="15">
        <f t="shared" ref="AG43" si="44">SUM(B43:AF43)</f>
        <v>75.8</v>
      </c>
      <c r="AH43" s="16">
        <f t="shared" si="42"/>
        <v>44.400000000000006</v>
      </c>
      <c r="AI43" s="67">
        <f t="shared" si="43"/>
        <v>22</v>
      </c>
      <c r="AK43" s="12" t="s">
        <v>47</v>
      </c>
    </row>
    <row r="44" spans="1:43" x14ac:dyDescent="0.2">
      <c r="A44" s="58" t="s">
        <v>18</v>
      </c>
      <c r="B44" s="11">
        <f>[40]Maio!$K$5</f>
        <v>23.2</v>
      </c>
      <c r="C44" s="11">
        <f>[40]Maio!$K$6</f>
        <v>0</v>
      </c>
      <c r="D44" s="11">
        <f>[40]Maio!$K$7</f>
        <v>0.8</v>
      </c>
      <c r="E44" s="11">
        <f>[40]Maio!$K$8</f>
        <v>2.4</v>
      </c>
      <c r="F44" s="11">
        <f>[40]Maio!$K$9</f>
        <v>0.2</v>
      </c>
      <c r="G44" s="11">
        <f>[40]Maio!$K$10</f>
        <v>0.2</v>
      </c>
      <c r="H44" s="11">
        <f>[40]Maio!$K$11</f>
        <v>0</v>
      </c>
      <c r="I44" s="11">
        <f>[40]Maio!$K$12</f>
        <v>0.2</v>
      </c>
      <c r="J44" s="11">
        <f>[40]Maio!$K$13</f>
        <v>0</v>
      </c>
      <c r="K44" s="11">
        <f>[40]Maio!$K$14</f>
        <v>0</v>
      </c>
      <c r="L44" s="11">
        <f>[40]Maio!$K$15</f>
        <v>0</v>
      </c>
      <c r="M44" s="11">
        <f>[40]Maio!$K$16</f>
        <v>0</v>
      </c>
      <c r="N44" s="11">
        <f>[40]Maio!$K$17</f>
        <v>0.2</v>
      </c>
      <c r="O44" s="11">
        <f>[40]Maio!$K$18</f>
        <v>0</v>
      </c>
      <c r="P44" s="11">
        <f>[40]Maio!$K$19</f>
        <v>0</v>
      </c>
      <c r="Q44" s="11">
        <f>[40]Maio!$K$20</f>
        <v>0.2</v>
      </c>
      <c r="R44" s="11">
        <f>[40]Maio!$K$21</f>
        <v>0</v>
      </c>
      <c r="S44" s="11">
        <f>[40]Maio!$K$22</f>
        <v>0</v>
      </c>
      <c r="T44" s="11">
        <f>[40]Maio!$K$23</f>
        <v>0</v>
      </c>
      <c r="U44" s="11">
        <f>[40]Maio!$K$24</f>
        <v>0</v>
      </c>
      <c r="V44" s="11">
        <f>[40]Maio!$K$25</f>
        <v>0</v>
      </c>
      <c r="W44" s="11">
        <f>[40]Maio!$K$26</f>
        <v>0</v>
      </c>
      <c r="X44" s="11">
        <f>[40]Maio!$K$27</f>
        <v>0</v>
      </c>
      <c r="Y44" s="11">
        <f>[40]Maio!$K$28</f>
        <v>0.8</v>
      </c>
      <c r="Z44" s="11">
        <f>[40]Maio!$K$29</f>
        <v>0.2</v>
      </c>
      <c r="AA44" s="11">
        <f>[40]Maio!$K$30</f>
        <v>0</v>
      </c>
      <c r="AB44" s="11">
        <f>[40]Maio!$K$31</f>
        <v>0</v>
      </c>
      <c r="AC44" s="11">
        <f>[40]Maio!$K$32</f>
        <v>0</v>
      </c>
      <c r="AD44" s="11">
        <f>[40]Maio!$K$33</f>
        <v>0</v>
      </c>
      <c r="AE44" s="11">
        <f>[40]Maio!$K$34</f>
        <v>0.2</v>
      </c>
      <c r="AF44" s="11">
        <f>[40]Maio!$K$35</f>
        <v>0</v>
      </c>
      <c r="AG44" s="15">
        <f t="shared" ref="AG44" si="45">SUM(B44:AF44)</f>
        <v>28.599999999999994</v>
      </c>
      <c r="AH44" s="16">
        <f t="shared" ref="AH44:AH45" si="46">MAX(B44:AF44)</f>
        <v>23.2</v>
      </c>
      <c r="AI44" s="67">
        <f t="shared" ref="AI44:AI45" si="47">COUNTIF(B44:AF44,"=0,0")</f>
        <v>20</v>
      </c>
    </row>
    <row r="45" spans="1:43" x14ac:dyDescent="0.2">
      <c r="A45" s="58" t="s">
        <v>162</v>
      </c>
      <c r="B45" s="11">
        <f>[41]Maio!$K$5</f>
        <v>4.5999999999999996</v>
      </c>
      <c r="C45" s="11">
        <f>[41]Maio!$K$6</f>
        <v>0.2</v>
      </c>
      <c r="D45" s="11">
        <f>[41]Maio!$K$7</f>
        <v>17.400000000000002</v>
      </c>
      <c r="E45" s="11">
        <f>[41]Maio!$K$8</f>
        <v>1</v>
      </c>
      <c r="F45" s="11">
        <f>[41]Maio!$K$9</f>
        <v>0</v>
      </c>
      <c r="G45" s="11">
        <f>[41]Maio!$K$10</f>
        <v>0</v>
      </c>
      <c r="H45" s="11">
        <f>[41]Maio!$K$11</f>
        <v>0</v>
      </c>
      <c r="I45" s="11">
        <f>[41]Maio!$K$12</f>
        <v>0</v>
      </c>
      <c r="J45" s="11">
        <f>[41]Maio!$K$13</f>
        <v>0</v>
      </c>
      <c r="K45" s="11">
        <f>[41]Maio!$K$14</f>
        <v>2.6</v>
      </c>
      <c r="L45" s="11">
        <f>[41]Maio!$K$15</f>
        <v>11.600000000000001</v>
      </c>
      <c r="M45" s="11">
        <f>[41]Maio!$K$16</f>
        <v>0</v>
      </c>
      <c r="N45" s="11">
        <f>[41]Maio!$K$17</f>
        <v>0</v>
      </c>
      <c r="O45" s="11">
        <f>[41]Maio!$K$18</f>
        <v>0</v>
      </c>
      <c r="P45" s="11">
        <f>[41]Maio!$K$19</f>
        <v>0</v>
      </c>
      <c r="Q45" s="11">
        <f>[41]Maio!$K$20</f>
        <v>0</v>
      </c>
      <c r="R45" s="11">
        <f>[41]Maio!$K$21</f>
        <v>0</v>
      </c>
      <c r="S45" s="11">
        <f>[41]Maio!$K$22</f>
        <v>0</v>
      </c>
      <c r="T45" s="11">
        <f>[41]Maio!$K$23</f>
        <v>0</v>
      </c>
      <c r="U45" s="11">
        <f>[41]Maio!$K$24</f>
        <v>0</v>
      </c>
      <c r="V45" s="11">
        <f>[41]Maio!$K$25</f>
        <v>0</v>
      </c>
      <c r="W45" s="11">
        <f>[41]Maio!$K$26</f>
        <v>0</v>
      </c>
      <c r="X45" s="11">
        <f>[41]Maio!$K$27</f>
        <v>0</v>
      </c>
      <c r="Y45" s="11">
        <f>[41]Maio!$K$28</f>
        <v>0</v>
      </c>
      <c r="Z45" s="11">
        <f>[41]Maio!$K$29</f>
        <v>0</v>
      </c>
      <c r="AA45" s="11">
        <f>[41]Maio!$K$30</f>
        <v>0</v>
      </c>
      <c r="AB45" s="11">
        <f>[41]Maio!$K$31</f>
        <v>0</v>
      </c>
      <c r="AC45" s="11">
        <f>[41]Maio!$K$32</f>
        <v>0</v>
      </c>
      <c r="AD45" s="11">
        <f>[41]Maio!$K$33</f>
        <v>0</v>
      </c>
      <c r="AE45" s="11">
        <f>[41]Maio!$K$34</f>
        <v>0</v>
      </c>
      <c r="AF45" s="11">
        <f>[41]Maio!$K$35</f>
        <v>0</v>
      </c>
      <c r="AG45" s="15">
        <f t="shared" ref="AG45" si="48">SUM(B45:AF45)</f>
        <v>37.400000000000006</v>
      </c>
      <c r="AH45" s="16">
        <f t="shared" si="46"/>
        <v>17.400000000000002</v>
      </c>
      <c r="AI45" s="67">
        <f t="shared" si="47"/>
        <v>25</v>
      </c>
    </row>
    <row r="46" spans="1:43" x14ac:dyDescent="0.2">
      <c r="A46" s="58" t="s">
        <v>19</v>
      </c>
      <c r="B46" s="11">
        <f>[42]Maio!$K$5</f>
        <v>11.799999999999999</v>
      </c>
      <c r="C46" s="11">
        <f>[42]Maio!$K$6</f>
        <v>0.60000000000000009</v>
      </c>
      <c r="D46" s="11">
        <f>[42]Maio!$K$7</f>
        <v>1.8</v>
      </c>
      <c r="E46" s="11">
        <f>[42]Maio!$K$8</f>
        <v>8.6</v>
      </c>
      <c r="F46" s="11">
        <f>[42]Maio!$K$9</f>
        <v>0</v>
      </c>
      <c r="G46" s="11">
        <f>[42]Maio!$K$10</f>
        <v>0</v>
      </c>
      <c r="H46" s="11">
        <f>[42]Maio!$K$11</f>
        <v>0.60000000000000009</v>
      </c>
      <c r="I46" s="11">
        <f>[42]Maio!$K$12</f>
        <v>0</v>
      </c>
      <c r="J46" s="11">
        <f>[42]Maio!$K$13</f>
        <v>13.2</v>
      </c>
      <c r="K46" s="11">
        <f>[42]Maio!$K$14</f>
        <v>0</v>
      </c>
      <c r="L46" s="11">
        <f>[42]Maio!$K$15</f>
        <v>182.8</v>
      </c>
      <c r="M46" s="11">
        <f>[42]Maio!$K$16</f>
        <v>3.0000000000000009</v>
      </c>
      <c r="N46" s="11">
        <f>[42]Maio!$K$17</f>
        <v>0</v>
      </c>
      <c r="O46" s="11">
        <f>[42]Maio!$K$18</f>
        <v>0.2</v>
      </c>
      <c r="P46" s="11">
        <f>[42]Maio!$K$19</f>
        <v>0</v>
      </c>
      <c r="Q46" s="11">
        <f>[42]Maio!$K$20</f>
        <v>0</v>
      </c>
      <c r="R46" s="11">
        <f>[42]Maio!$K$21</f>
        <v>0</v>
      </c>
      <c r="S46" s="11">
        <f>[42]Maio!$K$22</f>
        <v>0</v>
      </c>
      <c r="T46" s="11">
        <f>[42]Maio!$K$23</f>
        <v>0</v>
      </c>
      <c r="U46" s="11">
        <f>[42]Maio!$K$24</f>
        <v>0</v>
      </c>
      <c r="V46" s="11">
        <f>[42]Maio!$K$25</f>
        <v>0</v>
      </c>
      <c r="W46" s="11">
        <f>[42]Maio!$K$26</f>
        <v>1.2</v>
      </c>
      <c r="X46" s="11">
        <f>[42]Maio!$K$27</f>
        <v>44.999999999999993</v>
      </c>
      <c r="Y46" s="11">
        <f>[42]Maio!$K$28</f>
        <v>3.2</v>
      </c>
      <c r="Z46" s="11">
        <f>[42]Maio!$K$29</f>
        <v>0.2</v>
      </c>
      <c r="AA46" s="11">
        <f>[42]Maio!$K$30</f>
        <v>0</v>
      </c>
      <c r="AB46" s="11">
        <f>[42]Maio!$K$31</f>
        <v>0</v>
      </c>
      <c r="AC46" s="11">
        <f>[42]Maio!$K$32</f>
        <v>62.199999999999996</v>
      </c>
      <c r="AD46" s="11">
        <f>[42]Maio!$K$33</f>
        <v>1.2</v>
      </c>
      <c r="AE46" s="11">
        <f>[42]Maio!$K$34</f>
        <v>0.8</v>
      </c>
      <c r="AF46" s="11">
        <f>[42]Maio!$K$35</f>
        <v>37.200000000000003</v>
      </c>
      <c r="AG46" s="15">
        <f t="shared" ref="AG46:AG49" si="49">SUM(B46:AF46)</f>
        <v>373.59999999999991</v>
      </c>
      <c r="AH46" s="16">
        <f t="shared" ref="AH46:AH49" si="50">MAX(B46:AF46)</f>
        <v>182.8</v>
      </c>
      <c r="AI46" s="67">
        <f t="shared" ref="AI46:AI48" si="51">COUNTIF(B46:AF46,"=0,0")</f>
        <v>14</v>
      </c>
      <c r="AJ46" s="12" t="s">
        <v>47</v>
      </c>
    </row>
    <row r="47" spans="1:43" x14ac:dyDescent="0.2">
      <c r="A47" s="58" t="s">
        <v>31</v>
      </c>
      <c r="B47" s="11">
        <f>[43]Maio!$K$5</f>
        <v>0</v>
      </c>
      <c r="C47" s="11">
        <f>[43]Maio!$K$6</f>
        <v>0</v>
      </c>
      <c r="D47" s="11">
        <f>[43]Maio!$K$7</f>
        <v>0.2</v>
      </c>
      <c r="E47" s="11">
        <f>[43]Maio!$K$8</f>
        <v>0</v>
      </c>
      <c r="F47" s="11">
        <f>[43]Maio!$K$9</f>
        <v>0</v>
      </c>
      <c r="G47" s="11">
        <f>[43]Maio!$K$10</f>
        <v>0</v>
      </c>
      <c r="H47" s="11">
        <f>[43]Maio!$K$11</f>
        <v>0</v>
      </c>
      <c r="I47" s="11">
        <f>[43]Maio!$K$12</f>
        <v>0</v>
      </c>
      <c r="J47" s="11">
        <f>[43]Maio!$K$13</f>
        <v>0</v>
      </c>
      <c r="K47" s="11">
        <f>[43]Maio!$K$14</f>
        <v>0</v>
      </c>
      <c r="L47" s="11">
        <f>[43]Maio!$K$15</f>
        <v>0</v>
      </c>
      <c r="M47" s="11">
        <f>[43]Maio!$K$16</f>
        <v>0</v>
      </c>
      <c r="N47" s="11">
        <f>[43]Maio!$K$17</f>
        <v>0</v>
      </c>
      <c r="O47" s="11">
        <f>[43]Maio!$K$18</f>
        <v>0</v>
      </c>
      <c r="P47" s="11">
        <f>[43]Maio!$K$19</f>
        <v>0</v>
      </c>
      <c r="Q47" s="11">
        <f>[43]Maio!$K$20</f>
        <v>0</v>
      </c>
      <c r="R47" s="11">
        <f>[43]Maio!$K$21</f>
        <v>0</v>
      </c>
      <c r="S47" s="11">
        <f>[43]Maio!$K$22</f>
        <v>0</v>
      </c>
      <c r="T47" s="11">
        <f>[43]Maio!$K$23</f>
        <v>0</v>
      </c>
      <c r="U47" s="11">
        <f>[43]Maio!$K$24</f>
        <v>0</v>
      </c>
      <c r="V47" s="11">
        <f>[43]Maio!$K$25</f>
        <v>0</v>
      </c>
      <c r="W47" s="11" t="str">
        <f>[43]Maio!$K$26</f>
        <v>*</v>
      </c>
      <c r="X47" s="11" t="str">
        <f>[43]Maio!$K$27</f>
        <v>*</v>
      </c>
      <c r="Y47" s="11" t="str">
        <f>[43]Maio!$K$28</f>
        <v>*</v>
      </c>
      <c r="Z47" s="11" t="str">
        <f>[43]Maio!$K$29</f>
        <v>*</v>
      </c>
      <c r="AA47" s="11" t="str">
        <f>[43]Maio!$K$30</f>
        <v>*</v>
      </c>
      <c r="AB47" s="11" t="str">
        <f>[43]Maio!$K$31</f>
        <v>*</v>
      </c>
      <c r="AC47" s="11" t="str">
        <f>[43]Maio!$K$32</f>
        <v>*</v>
      </c>
      <c r="AD47" s="11" t="str">
        <f>[43]Maio!$K$33</f>
        <v>*</v>
      </c>
      <c r="AE47" s="11" t="str">
        <f>[43]Maio!$K$34</f>
        <v>*</v>
      </c>
      <c r="AF47" s="11" t="str">
        <f>[43]Maio!$K$35</f>
        <v>*</v>
      </c>
      <c r="AG47" s="15">
        <f t="shared" si="49"/>
        <v>0.2</v>
      </c>
      <c r="AH47" s="16">
        <f t="shared" si="50"/>
        <v>0.2</v>
      </c>
      <c r="AI47" s="67">
        <f t="shared" si="51"/>
        <v>20</v>
      </c>
    </row>
    <row r="48" spans="1:43" x14ac:dyDescent="0.2">
      <c r="A48" s="58" t="s">
        <v>44</v>
      </c>
      <c r="B48" s="11">
        <f>[44]Maio!$K$5</f>
        <v>0</v>
      </c>
      <c r="C48" s="11">
        <f>[44]Maio!$K$6</f>
        <v>0</v>
      </c>
      <c r="D48" s="11">
        <f>[44]Maio!$K$7</f>
        <v>0</v>
      </c>
      <c r="E48" s="11">
        <f>[44]Maio!$K$8</f>
        <v>0</v>
      </c>
      <c r="F48" s="11">
        <f>[44]Maio!$K$9</f>
        <v>0</v>
      </c>
      <c r="G48" s="11">
        <f>[44]Maio!$K$10</f>
        <v>0</v>
      </c>
      <c r="H48" s="11">
        <f>[44]Maio!$K$11</f>
        <v>0</v>
      </c>
      <c r="I48" s="11">
        <f>[44]Maio!$K$12</f>
        <v>0</v>
      </c>
      <c r="J48" s="11">
        <f>[44]Maio!$K$13</f>
        <v>0</v>
      </c>
      <c r="K48" s="11">
        <f>[44]Maio!$K$14</f>
        <v>0</v>
      </c>
      <c r="L48" s="11">
        <f>[44]Maio!$K$15</f>
        <v>0</v>
      </c>
      <c r="M48" s="11">
        <f>[44]Maio!$K$16</f>
        <v>0</v>
      </c>
      <c r="N48" s="11">
        <f>[44]Maio!$K$17</f>
        <v>0</v>
      </c>
      <c r="O48" s="11">
        <f>[44]Maio!$K$18</f>
        <v>0</v>
      </c>
      <c r="P48" s="11">
        <f>[44]Maio!$K$19</f>
        <v>0</v>
      </c>
      <c r="Q48" s="11">
        <f>[44]Maio!$K$20</f>
        <v>0</v>
      </c>
      <c r="R48" s="11">
        <f>[44]Maio!$K$21</f>
        <v>0</v>
      </c>
      <c r="S48" s="11">
        <f>[44]Maio!$K$22</f>
        <v>0</v>
      </c>
      <c r="T48" s="11">
        <f>[44]Maio!$K$23</f>
        <v>0</v>
      </c>
      <c r="U48" s="11">
        <f>[44]Maio!$K$24</f>
        <v>0</v>
      </c>
      <c r="V48" s="11">
        <f>[44]Maio!$K$25</f>
        <v>0</v>
      </c>
      <c r="W48" s="11">
        <f>[44]Maio!$K$26</f>
        <v>0</v>
      </c>
      <c r="X48" s="11">
        <f>[44]Maio!$K$27</f>
        <v>0</v>
      </c>
      <c r="Y48" s="11">
        <f>[44]Maio!$K$28</f>
        <v>0.4</v>
      </c>
      <c r="Z48" s="11">
        <f>[44]Maio!$K$29</f>
        <v>0</v>
      </c>
      <c r="AA48" s="11">
        <f>[44]Maio!$K$30</f>
        <v>0</v>
      </c>
      <c r="AB48" s="11">
        <f>[44]Maio!$K$31</f>
        <v>0</v>
      </c>
      <c r="AC48" s="11">
        <f>[44]Maio!$K$32</f>
        <v>0</v>
      </c>
      <c r="AD48" s="11">
        <f>[44]Maio!$K$33</f>
        <v>0</v>
      </c>
      <c r="AE48" s="11">
        <f>[44]Maio!$K$34</f>
        <v>0</v>
      </c>
      <c r="AF48" s="11">
        <f>[44]Maio!$K$35</f>
        <v>0</v>
      </c>
      <c r="AG48" s="15">
        <f t="shared" si="49"/>
        <v>0.4</v>
      </c>
      <c r="AH48" s="16">
        <f>MAX(B48:AF48)</f>
        <v>0.4</v>
      </c>
      <c r="AI48" s="67">
        <f t="shared" si="51"/>
        <v>30</v>
      </c>
      <c r="AJ48" s="12" t="s">
        <v>47</v>
      </c>
    </row>
    <row r="49" spans="1:37" x14ac:dyDescent="0.2">
      <c r="A49" s="58" t="s">
        <v>20</v>
      </c>
      <c r="B49" s="11">
        <f>[45]Maio!$K$5</f>
        <v>16.599999999999998</v>
      </c>
      <c r="C49" s="11">
        <f>[45]Maio!$K$6</f>
        <v>0.2</v>
      </c>
      <c r="D49" s="11">
        <f>[45]Maio!$K$7</f>
        <v>3.6</v>
      </c>
      <c r="E49" s="11">
        <f>[45]Maio!$K$8</f>
        <v>3.6</v>
      </c>
      <c r="F49" s="11">
        <f>[45]Maio!$K$9</f>
        <v>0</v>
      </c>
      <c r="G49" s="11">
        <f>[45]Maio!$K$10</f>
        <v>0</v>
      </c>
      <c r="H49" s="11">
        <f>[45]Maio!$K$11</f>
        <v>0</v>
      </c>
      <c r="I49" s="11">
        <f>[45]Maio!$K$12</f>
        <v>0</v>
      </c>
      <c r="J49" s="11">
        <f>[45]Maio!$K$13</f>
        <v>0</v>
      </c>
      <c r="K49" s="11">
        <f>[45]Maio!$K$14</f>
        <v>0</v>
      </c>
      <c r="L49" s="11">
        <f>[45]Maio!$K$15</f>
        <v>0</v>
      </c>
      <c r="M49" s="11">
        <f>[45]Maio!$K$16</f>
        <v>1</v>
      </c>
      <c r="N49" s="11">
        <f>[45]Maio!$K$17</f>
        <v>0</v>
      </c>
      <c r="O49" s="11">
        <f>[45]Maio!$K$18</f>
        <v>0</v>
      </c>
      <c r="P49" s="11">
        <f>[45]Maio!$K$19</f>
        <v>0</v>
      </c>
      <c r="Q49" s="11">
        <f>[45]Maio!$K$20</f>
        <v>0</v>
      </c>
      <c r="R49" s="11">
        <f>[45]Maio!$K$21</f>
        <v>0</v>
      </c>
      <c r="S49" s="11">
        <f>[45]Maio!$K$22</f>
        <v>0</v>
      </c>
      <c r="T49" s="11">
        <f>[45]Maio!$K$23</f>
        <v>0</v>
      </c>
      <c r="U49" s="11">
        <f>[45]Maio!$K$24</f>
        <v>0</v>
      </c>
      <c r="V49" s="11">
        <f>[45]Maio!$K$25</f>
        <v>0</v>
      </c>
      <c r="W49" s="11">
        <f>[45]Maio!$K$26</f>
        <v>0</v>
      </c>
      <c r="X49" s="11">
        <f>[45]Maio!$K$27</f>
        <v>0</v>
      </c>
      <c r="Y49" s="11">
        <f>[45]Maio!$K$28</f>
        <v>0.8</v>
      </c>
      <c r="Z49" s="11">
        <f>[45]Maio!$K$29</f>
        <v>0</v>
      </c>
      <c r="AA49" s="11">
        <f>[45]Maio!$K$30</f>
        <v>0</v>
      </c>
      <c r="AB49" s="11">
        <f>[45]Maio!$K$31</f>
        <v>0</v>
      </c>
      <c r="AC49" s="11">
        <f>[45]Maio!$K$32</f>
        <v>0</v>
      </c>
      <c r="AD49" s="11">
        <f>[45]Maio!$K$33</f>
        <v>0.2</v>
      </c>
      <c r="AE49" s="11">
        <f>[45]Maio!$K$34</f>
        <v>0</v>
      </c>
      <c r="AF49" s="11">
        <f>[45]Maio!$K$35</f>
        <v>0</v>
      </c>
      <c r="AG49" s="15">
        <f t="shared" si="49"/>
        <v>26</v>
      </c>
      <c r="AH49" s="16">
        <f t="shared" si="50"/>
        <v>16.599999999999998</v>
      </c>
      <c r="AI49" s="67">
        <f>COUNTIF(B49:AF49,"=0,0")</f>
        <v>24</v>
      </c>
    </row>
    <row r="50" spans="1:37" s="5" customFormat="1" ht="17.100000000000001" customHeight="1" x14ac:dyDescent="0.2">
      <c r="A50" s="59" t="s">
        <v>33</v>
      </c>
      <c r="B50" s="13">
        <f t="shared" ref="B50:AH50" si="52">MAX(B5:B49)</f>
        <v>68.40000000000002</v>
      </c>
      <c r="C50" s="13">
        <f t="shared" si="52"/>
        <v>7.4000000000000012</v>
      </c>
      <c r="D50" s="13">
        <f t="shared" si="52"/>
        <v>45.2</v>
      </c>
      <c r="E50" s="13">
        <f t="shared" si="52"/>
        <v>87.4</v>
      </c>
      <c r="F50" s="13">
        <f t="shared" si="52"/>
        <v>9.3999999999999986</v>
      </c>
      <c r="G50" s="13">
        <f t="shared" si="52"/>
        <v>18.799999999999997</v>
      </c>
      <c r="H50" s="13">
        <f t="shared" si="52"/>
        <v>7.2000000000000011</v>
      </c>
      <c r="I50" s="13">
        <f t="shared" si="52"/>
        <v>8</v>
      </c>
      <c r="J50" s="13">
        <f t="shared" si="52"/>
        <v>13.2</v>
      </c>
      <c r="K50" s="13">
        <f t="shared" si="52"/>
        <v>6</v>
      </c>
      <c r="L50" s="13">
        <f t="shared" si="52"/>
        <v>182.8</v>
      </c>
      <c r="M50" s="13">
        <f t="shared" si="52"/>
        <v>14.399999999999999</v>
      </c>
      <c r="N50" s="13">
        <f t="shared" si="52"/>
        <v>11.4</v>
      </c>
      <c r="O50" s="13">
        <f t="shared" si="52"/>
        <v>17.399999999999999</v>
      </c>
      <c r="P50" s="13">
        <f t="shared" si="52"/>
        <v>6.8000000000000034</v>
      </c>
      <c r="Q50" s="13">
        <f t="shared" si="52"/>
        <v>2.6</v>
      </c>
      <c r="R50" s="13">
        <f t="shared" si="52"/>
        <v>0.2</v>
      </c>
      <c r="S50" s="13">
        <f t="shared" si="52"/>
        <v>0.2</v>
      </c>
      <c r="T50" s="13">
        <f t="shared" si="52"/>
        <v>1.2</v>
      </c>
      <c r="U50" s="13">
        <f t="shared" si="52"/>
        <v>0.2</v>
      </c>
      <c r="V50" s="13">
        <f t="shared" si="52"/>
        <v>0.2</v>
      </c>
      <c r="W50" s="13">
        <f t="shared" si="52"/>
        <v>4.5999999999999996</v>
      </c>
      <c r="X50" s="13">
        <f t="shared" si="52"/>
        <v>73.8</v>
      </c>
      <c r="Y50" s="13">
        <f t="shared" si="52"/>
        <v>11</v>
      </c>
      <c r="Z50" s="13">
        <f t="shared" si="52"/>
        <v>3.6000000000000005</v>
      </c>
      <c r="AA50" s="13">
        <f t="shared" si="52"/>
        <v>6.0000000000000018</v>
      </c>
      <c r="AB50" s="13">
        <f t="shared" si="52"/>
        <v>4.2</v>
      </c>
      <c r="AC50" s="13">
        <f t="shared" si="52"/>
        <v>62.199999999999996</v>
      </c>
      <c r="AD50" s="13">
        <f t="shared" si="52"/>
        <v>19</v>
      </c>
      <c r="AE50" s="13">
        <f t="shared" si="52"/>
        <v>2.8000000000000003</v>
      </c>
      <c r="AF50" s="13">
        <f t="shared" ref="AF50" si="53">MAX(AF5:AF49)</f>
        <v>37.200000000000003</v>
      </c>
      <c r="AG50" s="15">
        <f t="shared" si="52"/>
        <v>373.59999999999991</v>
      </c>
      <c r="AH50" s="94">
        <f t="shared" si="52"/>
        <v>182.8</v>
      </c>
      <c r="AI50" s="185"/>
    </row>
    <row r="51" spans="1:37" s="8" customFormat="1" x14ac:dyDescent="0.2">
      <c r="A51" s="68" t="s">
        <v>34</v>
      </c>
      <c r="B51" s="113">
        <f t="shared" ref="B51:AG51" si="54">SUM(B5:B49)</f>
        <v>527.60000000000014</v>
      </c>
      <c r="C51" s="113">
        <f t="shared" si="54"/>
        <v>17.799999999999997</v>
      </c>
      <c r="D51" s="113">
        <f t="shared" si="54"/>
        <v>332.00000000000006</v>
      </c>
      <c r="E51" s="113">
        <f t="shared" si="54"/>
        <v>251.79999999999998</v>
      </c>
      <c r="F51" s="113">
        <f t="shared" si="54"/>
        <v>11.799999999999997</v>
      </c>
      <c r="G51" s="113">
        <f t="shared" si="54"/>
        <v>50.000000000000014</v>
      </c>
      <c r="H51" s="113">
        <f t="shared" si="54"/>
        <v>17.600000000000001</v>
      </c>
      <c r="I51" s="113">
        <f t="shared" si="54"/>
        <v>8.7999999999999989</v>
      </c>
      <c r="J51" s="113">
        <f t="shared" si="54"/>
        <v>33</v>
      </c>
      <c r="K51" s="113">
        <f t="shared" si="54"/>
        <v>18.799999999999997</v>
      </c>
      <c r="L51" s="113">
        <f t="shared" si="54"/>
        <v>344.6</v>
      </c>
      <c r="M51" s="113">
        <f t="shared" si="54"/>
        <v>60.199999999999982</v>
      </c>
      <c r="N51" s="113">
        <f t="shared" si="54"/>
        <v>19.200000000000003</v>
      </c>
      <c r="O51" s="113">
        <f t="shared" si="54"/>
        <v>20.2</v>
      </c>
      <c r="P51" s="113">
        <f t="shared" si="54"/>
        <v>7.2000000000000037</v>
      </c>
      <c r="Q51" s="113">
        <f t="shared" si="54"/>
        <v>3.6000000000000005</v>
      </c>
      <c r="R51" s="113">
        <f t="shared" si="54"/>
        <v>0.4</v>
      </c>
      <c r="S51" s="113">
        <f t="shared" si="54"/>
        <v>0.60000000000000009</v>
      </c>
      <c r="T51" s="113">
        <f t="shared" si="54"/>
        <v>2.8</v>
      </c>
      <c r="U51" s="113">
        <f t="shared" si="54"/>
        <v>0.60000000000000009</v>
      </c>
      <c r="V51" s="113">
        <f t="shared" si="54"/>
        <v>0.2</v>
      </c>
      <c r="W51" s="113">
        <f t="shared" si="54"/>
        <v>11.399999999999999</v>
      </c>
      <c r="X51" s="113">
        <f t="shared" si="54"/>
        <v>352.4</v>
      </c>
      <c r="Y51" s="113">
        <f t="shared" si="54"/>
        <v>48.2</v>
      </c>
      <c r="Z51" s="113">
        <f t="shared" si="54"/>
        <v>4.8000000000000007</v>
      </c>
      <c r="AA51" s="113">
        <f t="shared" si="54"/>
        <v>7.0000000000000018</v>
      </c>
      <c r="AB51" s="113">
        <f t="shared" si="54"/>
        <v>4.8000000000000007</v>
      </c>
      <c r="AC51" s="113">
        <f t="shared" si="54"/>
        <v>80.8</v>
      </c>
      <c r="AD51" s="113">
        <f t="shared" si="54"/>
        <v>62.40000000000002</v>
      </c>
      <c r="AE51" s="113">
        <f t="shared" si="54"/>
        <v>8.0000000000000018</v>
      </c>
      <c r="AF51" s="113">
        <f t="shared" ref="AF51" si="55">SUM(AF5:AF49)</f>
        <v>70.2</v>
      </c>
      <c r="AG51" s="15">
        <f t="shared" si="54"/>
        <v>2378.7999999999997</v>
      </c>
      <c r="AH51" s="106"/>
      <c r="AI51" s="186"/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3" t="s">
        <v>97</v>
      </c>
      <c r="U53" s="143"/>
      <c r="V53" s="143"/>
      <c r="W53" s="143"/>
      <c r="X53" s="143"/>
      <c r="Y53" s="84"/>
      <c r="Z53" s="84"/>
      <c r="AA53" s="84"/>
      <c r="AB53" s="84"/>
      <c r="AC53" s="84"/>
      <c r="AD53" s="84"/>
      <c r="AE53" s="84"/>
      <c r="AF53" s="116"/>
      <c r="AG53" s="52"/>
      <c r="AH53" s="84"/>
      <c r="AI53" s="54"/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4" t="s">
        <v>98</v>
      </c>
      <c r="U54" s="144"/>
      <c r="V54" s="144"/>
      <c r="W54" s="144"/>
      <c r="X54" s="144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0" spans="1:37" x14ac:dyDescent="0.2">
      <c r="AK60" t="s">
        <v>47</v>
      </c>
    </row>
    <row r="61" spans="1:37" x14ac:dyDescent="0.2">
      <c r="G61" s="2" t="s">
        <v>47</v>
      </c>
    </row>
    <row r="62" spans="1:37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7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7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S67" s="2" t="s">
        <v>47</v>
      </c>
      <c r="W67" s="2" t="s">
        <v>47</v>
      </c>
    </row>
    <row r="68" spans="8:36" x14ac:dyDescent="0.2">
      <c r="Q68" s="2" t="s">
        <v>47</v>
      </c>
      <c r="R68" s="2" t="s">
        <v>47</v>
      </c>
      <c r="AE68" s="2" t="s">
        <v>47</v>
      </c>
    </row>
    <row r="69" spans="8:36" x14ac:dyDescent="0.2">
      <c r="S69" s="2" t="s">
        <v>47</v>
      </c>
      <c r="X69" s="2" t="s">
        <v>47</v>
      </c>
      <c r="AC69" s="2" t="s">
        <v>47</v>
      </c>
      <c r="AE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 AG27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M57" sqref="AM5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5" t="s">
        <v>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6" ht="20.100000000000001" customHeight="1" x14ac:dyDescent="0.2">
      <c r="A2" s="160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0"/>
    </row>
    <row r="3" spans="1:36" s="4" customFormat="1" ht="20.100000000000001" customHeight="1" x14ac:dyDescent="0.2">
      <c r="A3" s="161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46">
        <v>30</v>
      </c>
      <c r="AF3" s="158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2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47"/>
      <c r="AF4" s="159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8">
        <f>[1]Maio!$C$5</f>
        <v>25.6</v>
      </c>
      <c r="C5" s="128">
        <f>[1]Maio!$C$6</f>
        <v>29.3</v>
      </c>
      <c r="D5" s="128">
        <f>[1]Maio!$C$7</f>
        <v>33.299999999999997</v>
      </c>
      <c r="E5" s="128">
        <f>[1]Maio!$C$8</f>
        <v>30</v>
      </c>
      <c r="F5" s="128">
        <f>[1]Maio!$C$9</f>
        <v>32.799999999999997</v>
      </c>
      <c r="G5" s="128">
        <f>[1]Maio!$C$10</f>
        <v>33.6</v>
      </c>
      <c r="H5" s="128">
        <f>[1]Maio!$C$11</f>
        <v>33.799999999999997</v>
      </c>
      <c r="I5" s="128">
        <f>[1]Maio!$C$12</f>
        <v>32.4</v>
      </c>
      <c r="J5" s="128">
        <f>[1]Maio!$C$13</f>
        <v>33.5</v>
      </c>
      <c r="K5" s="128">
        <f>[1]Maio!$C$14</f>
        <v>33.9</v>
      </c>
      <c r="L5" s="128">
        <f>[1]Maio!$C$15</f>
        <v>33.200000000000003</v>
      </c>
      <c r="M5" s="128">
        <f>[1]Maio!$C$16</f>
        <v>32.299999999999997</v>
      </c>
      <c r="N5" s="128">
        <f>[1]Maio!$C$17</f>
        <v>30.3</v>
      </c>
      <c r="O5" s="128">
        <f>[1]Maio!$C$18</f>
        <v>24</v>
      </c>
      <c r="P5" s="128">
        <f>[1]Maio!$C$19</f>
        <v>22.6</v>
      </c>
      <c r="Q5" s="128">
        <f>[1]Maio!$C$20</f>
        <v>27.8</v>
      </c>
      <c r="R5" s="128">
        <f>[1]Maio!$C$21</f>
        <v>28.9</v>
      </c>
      <c r="S5" s="128">
        <f>[1]Maio!$C$22</f>
        <v>28.6</v>
      </c>
      <c r="T5" s="128">
        <f>[1]Maio!$C$23</f>
        <v>29.8</v>
      </c>
      <c r="U5" s="128">
        <f>[1]Maio!$C$24</f>
        <v>30.6</v>
      </c>
      <c r="V5" s="128">
        <f>[1]Maio!$C$25</f>
        <v>31.5</v>
      </c>
      <c r="W5" s="128">
        <f>[1]Maio!$C$26</f>
        <v>31.8</v>
      </c>
      <c r="X5" s="128">
        <f>[1]Maio!$C$27</f>
        <v>32.9</v>
      </c>
      <c r="Y5" s="128">
        <f>[1]Maio!$C$28</f>
        <v>26.2</v>
      </c>
      <c r="Z5" s="128">
        <f>[1]Maio!$C$29</f>
        <v>24.3</v>
      </c>
      <c r="AA5" s="128">
        <f>[1]Maio!$C$30</f>
        <v>29.1</v>
      </c>
      <c r="AB5" s="128">
        <f>[1]Maio!$C$31</f>
        <v>33.799999999999997</v>
      </c>
      <c r="AC5" s="128">
        <f>[1]Maio!$C$32</f>
        <v>34.6</v>
      </c>
      <c r="AD5" s="128">
        <f>[1]Maio!$C$33</f>
        <v>33.5</v>
      </c>
      <c r="AE5" s="128">
        <f>[1]Maio!$C$34</f>
        <v>34.700000000000003</v>
      </c>
      <c r="AF5" s="128">
        <f>[1]Maio!$C$35</f>
        <v>34.200000000000003</v>
      </c>
      <c r="AG5" s="131">
        <f t="shared" ref="AG5:AG6" si="1">MAX(B5:AF5)</f>
        <v>34.700000000000003</v>
      </c>
      <c r="AH5" s="94">
        <f t="shared" ref="AH5:AH6" si="2">AVERAGE(B5:AF5)</f>
        <v>30.738709677419354</v>
      </c>
    </row>
    <row r="6" spans="1:36" x14ac:dyDescent="0.2">
      <c r="A6" s="58" t="s">
        <v>0</v>
      </c>
      <c r="B6" s="11">
        <f>[2]Maio!$C$5</f>
        <v>27.2</v>
      </c>
      <c r="C6" s="11">
        <f>[2]Maio!$C$6</f>
        <v>28.5</v>
      </c>
      <c r="D6" s="11">
        <f>[2]Maio!$C$7</f>
        <v>25.4</v>
      </c>
      <c r="E6" s="11">
        <f>[2]Maio!$C$8</f>
        <v>26.1</v>
      </c>
      <c r="F6" s="11">
        <f>[2]Maio!$C$9</f>
        <v>30.7</v>
      </c>
      <c r="G6" s="11">
        <f>[2]Maio!$C$10</f>
        <v>27</v>
      </c>
      <c r="H6" s="11">
        <f>[2]Maio!$C$11</f>
        <v>31.8</v>
      </c>
      <c r="I6" s="11">
        <f>[2]Maio!$C$12</f>
        <v>30.2</v>
      </c>
      <c r="J6" s="11">
        <f>[2]Maio!$C$13</f>
        <v>29.9</v>
      </c>
      <c r="K6" s="11">
        <f>[2]Maio!$C$14</f>
        <v>31.2</v>
      </c>
      <c r="L6" s="11">
        <f>[2]Maio!$C$15</f>
        <v>25.2</v>
      </c>
      <c r="M6" s="11">
        <f>[2]Maio!$C$16</f>
        <v>21.8</v>
      </c>
      <c r="N6" s="11">
        <f>[2]Maio!$C$17</f>
        <v>19.8</v>
      </c>
      <c r="O6" s="11">
        <f>[2]Maio!$C$18</f>
        <v>22.4</v>
      </c>
      <c r="P6" s="11">
        <f>[2]Maio!$C$19</f>
        <v>23.2</v>
      </c>
      <c r="Q6" s="11">
        <f>[2]Maio!$C$20</f>
        <v>24.4</v>
      </c>
      <c r="R6" s="11">
        <f>[2]Maio!$C$21</f>
        <v>25.5</v>
      </c>
      <c r="S6" s="11">
        <f>[2]Maio!$C$22</f>
        <v>26.5</v>
      </c>
      <c r="T6" s="11">
        <f>[2]Maio!$C$23</f>
        <v>27.4</v>
      </c>
      <c r="U6" s="11">
        <f>[2]Maio!$C$24</f>
        <v>28.7</v>
      </c>
      <c r="V6" s="11">
        <f>[2]Maio!$C$25</f>
        <v>30.4</v>
      </c>
      <c r="W6" s="11">
        <f>[2]Maio!$C$26</f>
        <v>24.2</v>
      </c>
      <c r="X6" s="11">
        <f>[2]Maio!$C$27</f>
        <v>19.8</v>
      </c>
      <c r="Y6" s="11">
        <f>[2]Maio!$C$28</f>
        <v>17.600000000000001</v>
      </c>
      <c r="Z6" s="11">
        <f>[2]Maio!$C$29</f>
        <v>20.7</v>
      </c>
      <c r="AA6" s="11">
        <f>[2]Maio!$C$30</f>
        <v>25.5</v>
      </c>
      <c r="AB6" s="11">
        <f>[2]Maio!$C$31</f>
        <v>29.2</v>
      </c>
      <c r="AC6" s="11">
        <f>[2]Maio!$C$32</f>
        <v>29.1</v>
      </c>
      <c r="AD6" s="11">
        <f>[2]Maio!$C$33</f>
        <v>27.8</v>
      </c>
      <c r="AE6" s="11">
        <f>[2]Maio!$C$34</f>
        <v>30.7</v>
      </c>
      <c r="AF6" s="11">
        <f>[2]Maio!$C$35</f>
        <v>29.7</v>
      </c>
      <c r="AG6" s="131">
        <f t="shared" si="1"/>
        <v>31.8</v>
      </c>
      <c r="AH6" s="94">
        <f t="shared" si="2"/>
        <v>26.374193548387098</v>
      </c>
    </row>
    <row r="7" spans="1:36" x14ac:dyDescent="0.2">
      <c r="A7" s="58" t="s">
        <v>104</v>
      </c>
      <c r="B7" s="11">
        <f>[3]Maio!$C$5</f>
        <v>26.2</v>
      </c>
      <c r="C7" s="11">
        <f>[3]Maio!$C$6</f>
        <v>28.6</v>
      </c>
      <c r="D7" s="11">
        <f>[3]Maio!$C$7</f>
        <v>28.3</v>
      </c>
      <c r="E7" s="11">
        <f>[3]Maio!$C$8</f>
        <v>30.6</v>
      </c>
      <c r="F7" s="11">
        <f>[3]Maio!$C$9</f>
        <v>32.9</v>
      </c>
      <c r="G7" s="11">
        <f>[3]Maio!$C$10</f>
        <v>33.299999999999997</v>
      </c>
      <c r="H7" s="11">
        <f>[3]Maio!$C$11</f>
        <v>33.1</v>
      </c>
      <c r="I7" s="11">
        <f>[3]Maio!$C$12</f>
        <v>31.3</v>
      </c>
      <c r="J7" s="11">
        <f>[3]Maio!$C$13</f>
        <v>31.3</v>
      </c>
      <c r="K7" s="11">
        <f>[3]Maio!$C$14</f>
        <v>33.1</v>
      </c>
      <c r="L7" s="11">
        <f>[3]Maio!$C$15</f>
        <v>32</v>
      </c>
      <c r="M7" s="11">
        <f>[3]Maio!$C$16</f>
        <v>28</v>
      </c>
      <c r="N7" s="11">
        <f>[3]Maio!$C$17</f>
        <v>23.4</v>
      </c>
      <c r="O7" s="11">
        <f>[3]Maio!$C$18</f>
        <v>21.6</v>
      </c>
      <c r="P7" s="11">
        <f>[3]Maio!$C$19</f>
        <v>24.4</v>
      </c>
      <c r="Q7" s="11">
        <f>[3]Maio!$C$20</f>
        <v>25.9</v>
      </c>
      <c r="R7" s="11">
        <f>[3]Maio!$C$21</f>
        <v>27.2</v>
      </c>
      <c r="S7" s="11">
        <f>[3]Maio!$C$22</f>
        <v>28.5</v>
      </c>
      <c r="T7" s="11">
        <f>[3]Maio!$C$23</f>
        <v>29.8</v>
      </c>
      <c r="U7" s="11">
        <f>[3]Maio!$C$24</f>
        <v>30.9</v>
      </c>
      <c r="V7" s="11">
        <f>[3]Maio!$C$25</f>
        <v>30.9</v>
      </c>
      <c r="W7" s="11">
        <f>[3]Maio!$C$26</f>
        <v>31.1</v>
      </c>
      <c r="X7" s="11">
        <f>[3]Maio!$C$27</f>
        <v>24.9</v>
      </c>
      <c r="Y7" s="11">
        <f>[3]Maio!$C$28</f>
        <v>21.9</v>
      </c>
      <c r="Z7" s="11">
        <f>[3]Maio!$C$29</f>
        <v>22.9</v>
      </c>
      <c r="AA7" s="11">
        <f>[3]Maio!$C$30</f>
        <v>27.4</v>
      </c>
      <c r="AB7" s="11">
        <f>[3]Maio!$C$31</f>
        <v>32.5</v>
      </c>
      <c r="AC7" s="11">
        <f>[3]Maio!$C$32</f>
        <v>32</v>
      </c>
      <c r="AD7" s="11">
        <f>[3]Maio!$C$33</f>
        <v>32.299999999999997</v>
      </c>
      <c r="AE7" s="11">
        <f>[3]Maio!$C$34</f>
        <v>33.700000000000003</v>
      </c>
      <c r="AF7" s="11">
        <f>[3]Maio!$C$35</f>
        <v>31.7</v>
      </c>
      <c r="AG7" s="131">
        <f t="shared" ref="AG7" si="3">MAX(B7:AF7)</f>
        <v>33.700000000000003</v>
      </c>
      <c r="AH7" s="94">
        <f t="shared" ref="AH7" si="4">AVERAGE(B7:AF7)</f>
        <v>29.087096774193544</v>
      </c>
    </row>
    <row r="8" spans="1:36" x14ac:dyDescent="0.2">
      <c r="A8" s="58" t="s">
        <v>1</v>
      </c>
      <c r="B8" s="11">
        <f>[4]Maio!$C$5</f>
        <v>25.4</v>
      </c>
      <c r="C8" s="11">
        <f>[4]Maio!$C$6</f>
        <v>30.2</v>
      </c>
      <c r="D8" s="11">
        <f>[4]Maio!$C$7</f>
        <v>26.5</v>
      </c>
      <c r="E8" s="11">
        <f>[4]Maio!$C$8</f>
        <v>30.4</v>
      </c>
      <c r="F8" s="11">
        <f>[4]Maio!$C$9</f>
        <v>33.5</v>
      </c>
      <c r="G8" s="11">
        <f>[4]Maio!$C$10</f>
        <v>33.9</v>
      </c>
      <c r="H8" s="11">
        <f>[4]Maio!$C$11</f>
        <v>33.700000000000003</v>
      </c>
      <c r="I8" s="11">
        <f>[4]Maio!$C$12</f>
        <v>34.4</v>
      </c>
      <c r="J8" s="11">
        <f>[4]Maio!$C$13</f>
        <v>33.5</v>
      </c>
      <c r="K8" s="11">
        <f>[4]Maio!$C$14</f>
        <v>33.700000000000003</v>
      </c>
      <c r="L8" s="11">
        <f>[4]Maio!$C$15</f>
        <v>32.799999999999997</v>
      </c>
      <c r="M8" s="11">
        <f>[4]Maio!$C$16</f>
        <v>25.9</v>
      </c>
      <c r="N8" s="11">
        <f>[4]Maio!$C$17</f>
        <v>22.1</v>
      </c>
      <c r="O8" s="11">
        <f>[4]Maio!$C$18</f>
        <v>22.5</v>
      </c>
      <c r="P8" s="11">
        <f>[4]Maio!$C$19</f>
        <v>20.2</v>
      </c>
      <c r="Q8" s="11">
        <f>[4]Maio!$C$20</f>
        <v>27.7</v>
      </c>
      <c r="R8" s="11">
        <f>[4]Maio!$C$21</f>
        <v>30.3</v>
      </c>
      <c r="S8" s="11">
        <f>[4]Maio!$C$22</f>
        <v>31.8</v>
      </c>
      <c r="T8" s="11">
        <f>[4]Maio!$C$23</f>
        <v>32</v>
      </c>
      <c r="U8" s="11">
        <f>[4]Maio!$C$24</f>
        <v>32.200000000000003</v>
      </c>
      <c r="V8" s="11">
        <f>[4]Maio!$C$25</f>
        <v>32.5</v>
      </c>
      <c r="W8" s="11">
        <f>[4]Maio!$C$26</f>
        <v>31.3</v>
      </c>
      <c r="X8" s="11">
        <f>[4]Maio!$C$27</f>
        <v>22.5</v>
      </c>
      <c r="Y8" s="11">
        <f>[4]Maio!$C$28</f>
        <v>23.4</v>
      </c>
      <c r="Z8" s="11">
        <f>[4]Maio!$C$29</f>
        <v>24.9</v>
      </c>
      <c r="AA8" s="11">
        <f>[4]Maio!$C$30</f>
        <v>31.4</v>
      </c>
      <c r="AB8" s="11">
        <f>[4]Maio!$C$31</f>
        <v>33.6</v>
      </c>
      <c r="AC8" s="11">
        <f>[4]Maio!$C$32</f>
        <v>33.799999999999997</v>
      </c>
      <c r="AD8" s="11">
        <f>[4]Maio!$C$33</f>
        <v>34</v>
      </c>
      <c r="AE8" s="11">
        <f>[4]Maio!$C$34</f>
        <v>34.4</v>
      </c>
      <c r="AF8" s="11">
        <f>[4]Maio!$C$35</f>
        <v>32.700000000000003</v>
      </c>
      <c r="AG8" s="131">
        <f t="shared" ref="AG8" si="5">MAX(B8:AF8)</f>
        <v>34.4</v>
      </c>
      <c r="AH8" s="94">
        <f t="shared" ref="AH8" si="6">AVERAGE(B8:AF8)</f>
        <v>29.909677419354836</v>
      </c>
    </row>
    <row r="9" spans="1:36" x14ac:dyDescent="0.2">
      <c r="A9" s="58" t="s">
        <v>167</v>
      </c>
      <c r="B9" s="11">
        <f>[5]Maio!$C$5</f>
        <v>25.3</v>
      </c>
      <c r="C9" s="11">
        <f>[5]Maio!$C$6</f>
        <v>27.5</v>
      </c>
      <c r="D9" s="11">
        <f>[5]Maio!$C$7</f>
        <v>27.7</v>
      </c>
      <c r="E9" s="11">
        <f>[5]Maio!$C$8</f>
        <v>25.9</v>
      </c>
      <c r="F9" s="11">
        <f>[5]Maio!$C$9</f>
        <v>29.4</v>
      </c>
      <c r="G9" s="11">
        <f>[5]Maio!$C$10</f>
        <v>26.3</v>
      </c>
      <c r="H9" s="11">
        <f>[5]Maio!$C$11</f>
        <v>29.8</v>
      </c>
      <c r="I9" s="11">
        <f>[5]Maio!$C$12</f>
        <v>29.4</v>
      </c>
      <c r="J9" s="11">
        <f>[5]Maio!$C$13</f>
        <v>29.2</v>
      </c>
      <c r="K9" s="11">
        <f>[5]Maio!$C$14</f>
        <v>29.8</v>
      </c>
      <c r="L9" s="11">
        <f>[5]Maio!$C$15</f>
        <v>25.3</v>
      </c>
      <c r="M9" s="11">
        <f>[5]Maio!$C$16</f>
        <v>18.5</v>
      </c>
      <c r="N9" s="11">
        <f>[5]Maio!$C$17</f>
        <v>16.7</v>
      </c>
      <c r="O9" s="11">
        <f>[5]Maio!$C$18</f>
        <v>18.100000000000001</v>
      </c>
      <c r="P9" s="11">
        <f>[5]Maio!$C$19</f>
        <v>19.8</v>
      </c>
      <c r="Q9" s="11">
        <f>[5]Maio!$C$20</f>
        <v>22.9</v>
      </c>
      <c r="R9" s="11">
        <f>[5]Maio!$C$21</f>
        <v>24.3</v>
      </c>
      <c r="S9" s="11">
        <f>[5]Maio!$C$22</f>
        <v>25.1</v>
      </c>
      <c r="T9" s="11">
        <f>[5]Maio!$C$23</f>
        <v>25.3</v>
      </c>
      <c r="U9" s="11">
        <f>[5]Maio!$C$24</f>
        <v>27.1</v>
      </c>
      <c r="V9" s="11">
        <f>[5]Maio!$C$25</f>
        <v>29.1</v>
      </c>
      <c r="W9" s="11">
        <f>[5]Maio!$C$26</f>
        <v>23.6</v>
      </c>
      <c r="X9" s="11">
        <f>[5]Maio!$C$27</f>
        <v>17.8</v>
      </c>
      <c r="Y9" s="11">
        <f>[5]Maio!$C$28</f>
        <v>15</v>
      </c>
      <c r="Z9" s="11">
        <f>[5]Maio!$C$29</f>
        <v>20</v>
      </c>
      <c r="AA9" s="11">
        <f>[5]Maio!$C$30</f>
        <v>24.6</v>
      </c>
      <c r="AB9" s="11">
        <f>[5]Maio!$C$31</f>
        <v>28.6</v>
      </c>
      <c r="AC9" s="11">
        <f>[5]Maio!$C$32</f>
        <v>26.2</v>
      </c>
      <c r="AD9" s="11">
        <f>[5]Maio!$C$33</f>
        <v>27.7</v>
      </c>
      <c r="AE9" s="11">
        <f>[5]Maio!$C$34</f>
        <v>29.2</v>
      </c>
      <c r="AF9" s="11">
        <f>[5]Maio!$C$35</f>
        <v>26.7</v>
      </c>
      <c r="AG9" s="131" t="s">
        <v>226</v>
      </c>
      <c r="AH9" s="94" t="s">
        <v>226</v>
      </c>
    </row>
    <row r="10" spans="1:36" x14ac:dyDescent="0.2">
      <c r="A10" s="58" t="s">
        <v>111</v>
      </c>
      <c r="B10" s="11" t="str">
        <f>[6]Maio!$C$5</f>
        <v>*</v>
      </c>
      <c r="C10" s="11" t="str">
        <f>[6]Maio!$C$6</f>
        <v>*</v>
      </c>
      <c r="D10" s="11" t="str">
        <f>[6]Maio!$C$7</f>
        <v>*</v>
      </c>
      <c r="E10" s="11" t="str">
        <f>[6]Maio!$C$8</f>
        <v>*</v>
      </c>
      <c r="F10" s="11" t="str">
        <f>[6]Maio!$C$9</f>
        <v>*</v>
      </c>
      <c r="G10" s="11" t="str">
        <f>[6]Maio!$C$10</f>
        <v>*</v>
      </c>
      <c r="H10" s="11" t="str">
        <f>[6]Maio!$C$11</f>
        <v>*</v>
      </c>
      <c r="I10" s="11" t="str">
        <f>[6]Maio!$C$12</f>
        <v>*</v>
      </c>
      <c r="J10" s="11" t="str">
        <f>[6]Maio!$C$13</f>
        <v>*</v>
      </c>
      <c r="K10" s="11" t="str">
        <f>[6]Maio!$C$14</f>
        <v>*</v>
      </c>
      <c r="L10" s="11" t="str">
        <f>[6]Maio!$C$15</f>
        <v>*</v>
      </c>
      <c r="M10" s="11" t="str">
        <f>[6]Maio!$C$16</f>
        <v>*</v>
      </c>
      <c r="N10" s="11" t="str">
        <f>[6]Maio!$C$17</f>
        <v>*</v>
      </c>
      <c r="O10" s="11" t="str">
        <f>[6]Maio!$C$18</f>
        <v>*</v>
      </c>
      <c r="P10" s="11" t="str">
        <f>[6]Maio!$C$19</f>
        <v>*</v>
      </c>
      <c r="Q10" s="11" t="str">
        <f>[6]Maio!$C$20</f>
        <v>*</v>
      </c>
      <c r="R10" s="11" t="str">
        <f>[6]Maio!$C$21</f>
        <v>*</v>
      </c>
      <c r="S10" s="11" t="str">
        <f>[6]Maio!$C$22</f>
        <v>*</v>
      </c>
      <c r="T10" s="11" t="str">
        <f>[6]Maio!$C$23</f>
        <v>*</v>
      </c>
      <c r="U10" s="11" t="str">
        <f>[6]Maio!$C$24</f>
        <v>*</v>
      </c>
      <c r="V10" s="11" t="str">
        <f>[6]Maio!$C$25</f>
        <v>*</v>
      </c>
      <c r="W10" s="11" t="str">
        <f>[6]Maio!$C$26</f>
        <v>*</v>
      </c>
      <c r="X10" s="11" t="str">
        <f>[6]Maio!$C$27</f>
        <v>*</v>
      </c>
      <c r="Y10" s="11" t="str">
        <f>[6]Maio!$C$28</f>
        <v>*</v>
      </c>
      <c r="Z10" s="11" t="str">
        <f>[6]Maio!$C$29</f>
        <v>*</v>
      </c>
      <c r="AA10" s="11" t="str">
        <f>[6]Maio!$C$30</f>
        <v>*</v>
      </c>
      <c r="AB10" s="11" t="str">
        <f>[6]Maio!$C$31</f>
        <v>*</v>
      </c>
      <c r="AC10" s="11" t="str">
        <f>[6]Maio!$C$32</f>
        <v>*</v>
      </c>
      <c r="AD10" s="11" t="str">
        <f>[6]Maio!$C$33</f>
        <v>*</v>
      </c>
      <c r="AE10" s="11" t="str">
        <f>[6]Maio!$C$34</f>
        <v>*</v>
      </c>
      <c r="AF10" s="11" t="str">
        <f>[6]Maio!$C$35</f>
        <v>*</v>
      </c>
      <c r="AG10" s="131" t="s">
        <v>226</v>
      </c>
      <c r="AH10" s="94" t="s">
        <v>226</v>
      </c>
    </row>
    <row r="11" spans="1:36" x14ac:dyDescent="0.2">
      <c r="A11" s="58" t="s">
        <v>64</v>
      </c>
      <c r="B11" s="11">
        <f>[7]Maio!$C$5</f>
        <v>26.4</v>
      </c>
      <c r="C11" s="11">
        <f>[7]Maio!$C$6</f>
        <v>29.1</v>
      </c>
      <c r="D11" s="11">
        <f>[7]Maio!$C$7</f>
        <v>31.5</v>
      </c>
      <c r="E11" s="11">
        <f>[7]Maio!$C$8</f>
        <v>30</v>
      </c>
      <c r="F11" s="11">
        <f>[7]Maio!$C$9</f>
        <v>32.799999999999997</v>
      </c>
      <c r="G11" s="11">
        <f>[7]Maio!$C$10</f>
        <v>33.1</v>
      </c>
      <c r="H11" s="11">
        <f>[7]Maio!$C$11</f>
        <v>33.4</v>
      </c>
      <c r="I11" s="11">
        <f>[7]Maio!$C$12</f>
        <v>29.9</v>
      </c>
      <c r="J11" s="11">
        <f>[7]Maio!$C$13</f>
        <v>30.1</v>
      </c>
      <c r="K11" s="11">
        <f>[7]Maio!$C$14</f>
        <v>33.700000000000003</v>
      </c>
      <c r="L11" s="11">
        <f>[7]Maio!$C$15</f>
        <v>33.6</v>
      </c>
      <c r="M11" s="11">
        <f>[7]Maio!$C$16</f>
        <v>31.3</v>
      </c>
      <c r="N11" s="11">
        <f>[7]Maio!$C$17</f>
        <v>28.6</v>
      </c>
      <c r="O11" s="11">
        <f>[7]Maio!$C$18</f>
        <v>23.4</v>
      </c>
      <c r="P11" s="11">
        <f>[7]Maio!$C$19</f>
        <v>25.5</v>
      </c>
      <c r="Q11" s="11">
        <f>[7]Maio!$C$20</f>
        <v>27.4</v>
      </c>
      <c r="R11" s="11">
        <f>[7]Maio!$C$21</f>
        <v>27.7</v>
      </c>
      <c r="S11" s="11">
        <f>[7]Maio!$C$22</f>
        <v>27</v>
      </c>
      <c r="T11" s="11">
        <f>[7]Maio!$C$23</f>
        <v>28.9</v>
      </c>
      <c r="U11" s="11">
        <f>[7]Maio!$C$24</f>
        <v>30.3</v>
      </c>
      <c r="V11" s="11">
        <f>[7]Maio!$C$25</f>
        <v>30.5</v>
      </c>
      <c r="W11" s="11">
        <f>[7]Maio!$C$26</f>
        <v>31.7</v>
      </c>
      <c r="X11" s="11">
        <f>[7]Maio!$C$27</f>
        <v>30.3</v>
      </c>
      <c r="Y11" s="11">
        <f>[7]Maio!$C$28</f>
        <v>22.4</v>
      </c>
      <c r="Z11" s="11">
        <f>[7]Maio!$C$29</f>
        <v>23</v>
      </c>
      <c r="AA11" s="11">
        <f>[7]Maio!$C$30</f>
        <v>26.1</v>
      </c>
      <c r="AB11" s="11">
        <f>[7]Maio!$C$31</f>
        <v>31.3</v>
      </c>
      <c r="AC11" s="11">
        <f>[7]Maio!$C$32</f>
        <v>34</v>
      </c>
      <c r="AD11" s="11">
        <f>[7]Maio!$C$33</f>
        <v>31.2</v>
      </c>
      <c r="AE11" s="11">
        <f>[7]Maio!$C$34</f>
        <v>33.5</v>
      </c>
      <c r="AF11" s="11">
        <f>[7]Maio!$C$35</f>
        <v>32.4</v>
      </c>
      <c r="AG11" s="131">
        <f t="shared" ref="AG11:AG12" si="7">MAX(B11:AF11)</f>
        <v>34</v>
      </c>
      <c r="AH11" s="94">
        <f t="shared" ref="AH11:AH12" si="8">AVERAGE(B11:AF11)</f>
        <v>29.680645161290318</v>
      </c>
    </row>
    <row r="12" spans="1:36" x14ac:dyDescent="0.2">
      <c r="A12" s="58" t="s">
        <v>41</v>
      </c>
      <c r="B12" s="11">
        <f>[8]Maio!$C$5</f>
        <v>26.4</v>
      </c>
      <c r="C12" s="11">
        <f>[8]Maio!$C$6</f>
        <v>29.2</v>
      </c>
      <c r="D12" s="11">
        <f>[8]Maio!$C$7</f>
        <v>28.6</v>
      </c>
      <c r="E12" s="11">
        <f>[8]Maio!$C$8</f>
        <v>27.1</v>
      </c>
      <c r="F12" s="11">
        <f>[8]Maio!$C$9</f>
        <v>32.299999999999997</v>
      </c>
      <c r="G12" s="11">
        <f>[8]Maio!$C$10</f>
        <v>31.8</v>
      </c>
      <c r="H12" s="11">
        <f>[8]Maio!$C$11</f>
        <v>32.700000000000003</v>
      </c>
      <c r="I12" s="11">
        <f>[8]Maio!$C$12</f>
        <v>32.700000000000003</v>
      </c>
      <c r="J12" s="11">
        <f>[8]Maio!$C$13</f>
        <v>32</v>
      </c>
      <c r="K12" s="11">
        <f>[8]Maio!$C$14</f>
        <v>32.299999999999997</v>
      </c>
      <c r="L12" s="11">
        <f>[8]Maio!$C$15</f>
        <v>27.6</v>
      </c>
      <c r="M12" s="11">
        <f>[8]Maio!$C$16</f>
        <v>20.9</v>
      </c>
      <c r="N12" s="11">
        <f>[8]Maio!$C$17</f>
        <v>20.399999999999999</v>
      </c>
      <c r="O12" s="11">
        <f>[8]Maio!$C$18</f>
        <v>21.9</v>
      </c>
      <c r="P12" s="11">
        <f>[8]Maio!$C$19</f>
        <v>19.5</v>
      </c>
      <c r="Q12" s="11">
        <f>[8]Maio!$C$20</f>
        <v>26.7</v>
      </c>
      <c r="R12" s="11">
        <f>[8]Maio!$C$21</f>
        <v>28.7</v>
      </c>
      <c r="S12" s="11">
        <f>[8]Maio!$C$22</f>
        <v>29.9</v>
      </c>
      <c r="T12" s="11">
        <f>[8]Maio!$C$23</f>
        <v>26.3</v>
      </c>
      <c r="U12" s="11">
        <f>[8]Maio!$C$24</f>
        <v>30.6</v>
      </c>
      <c r="V12" s="11">
        <f>[8]Maio!$C$25</f>
        <v>31.4</v>
      </c>
      <c r="W12" s="11">
        <f>[8]Maio!$C$26</f>
        <v>24.9</v>
      </c>
      <c r="X12" s="11">
        <f>[8]Maio!$C$27</f>
        <v>19</v>
      </c>
      <c r="Y12" s="11">
        <f>[8]Maio!$C$28</f>
        <v>19.100000000000001</v>
      </c>
      <c r="Z12" s="11">
        <f>[8]Maio!$C$29</f>
        <v>23.7</v>
      </c>
      <c r="AA12" s="11">
        <f>[8]Maio!$C$30</f>
        <v>28.2</v>
      </c>
      <c r="AB12" s="11">
        <f>[8]Maio!$C$31</f>
        <v>30.5</v>
      </c>
      <c r="AC12" s="11">
        <f>[8]Maio!$C$32</f>
        <v>30.8</v>
      </c>
      <c r="AD12" s="11">
        <f>[8]Maio!$C$33</f>
        <v>31.3</v>
      </c>
      <c r="AE12" s="11">
        <f>[8]Maio!$C$34</f>
        <v>32.200000000000003</v>
      </c>
      <c r="AF12" s="11">
        <f>[8]Maio!$C$35</f>
        <v>31.1</v>
      </c>
      <c r="AG12" s="131">
        <f t="shared" si="7"/>
        <v>32.700000000000003</v>
      </c>
      <c r="AH12" s="94">
        <f t="shared" si="8"/>
        <v>27.735483870967741</v>
      </c>
    </row>
    <row r="13" spans="1:36" x14ac:dyDescent="0.2">
      <c r="A13" s="58" t="s">
        <v>114</v>
      </c>
      <c r="B13" s="11" t="str">
        <f>[9]Maio!$C$5</f>
        <v>*</v>
      </c>
      <c r="C13" s="11" t="str">
        <f>[9]Maio!$C$6</f>
        <v>*</v>
      </c>
      <c r="D13" s="11" t="str">
        <f>[9]Maio!$C$7</f>
        <v>*</v>
      </c>
      <c r="E13" s="11" t="str">
        <f>[9]Maio!$C$8</f>
        <v>*</v>
      </c>
      <c r="F13" s="11" t="str">
        <f>[9]Maio!$C$9</f>
        <v>*</v>
      </c>
      <c r="G13" s="11" t="str">
        <f>[9]Maio!$C$10</f>
        <v>*</v>
      </c>
      <c r="H13" s="11" t="str">
        <f>[9]Maio!$C$11</f>
        <v>*</v>
      </c>
      <c r="I13" s="11" t="str">
        <f>[9]Maio!$C$12</f>
        <v>*</v>
      </c>
      <c r="J13" s="11" t="str">
        <f>[9]Maio!$C$13</f>
        <v>*</v>
      </c>
      <c r="K13" s="11" t="str">
        <f>[9]Maio!$C$14</f>
        <v>*</v>
      </c>
      <c r="L13" s="11" t="str">
        <f>[9]Maio!$C$15</f>
        <v>*</v>
      </c>
      <c r="M13" s="11" t="str">
        <f>[9]Maio!$C$16</f>
        <v>*</v>
      </c>
      <c r="N13" s="11" t="str">
        <f>[9]Maio!$C$17</f>
        <v>*</v>
      </c>
      <c r="O13" s="11" t="str">
        <f>[9]Maio!$C$18</f>
        <v>*</v>
      </c>
      <c r="P13" s="11" t="str">
        <f>[9]Maio!$C$19</f>
        <v>*</v>
      </c>
      <c r="Q13" s="11" t="str">
        <f>[9]Maio!$C$20</f>
        <v>*</v>
      </c>
      <c r="R13" s="11" t="str">
        <f>[9]Maio!$C$21</f>
        <v>*</v>
      </c>
      <c r="S13" s="11" t="str">
        <f>[9]Maio!$C$22</f>
        <v>*</v>
      </c>
      <c r="T13" s="11" t="str">
        <f>[9]Maio!$C$23</f>
        <v>*</v>
      </c>
      <c r="U13" s="11" t="str">
        <f>[9]Maio!$C$24</f>
        <v>*</v>
      </c>
      <c r="V13" s="11" t="str">
        <f>[9]Maio!$C$25</f>
        <v>*</v>
      </c>
      <c r="W13" s="11" t="str">
        <f>[9]Maio!$C$26</f>
        <v>*</v>
      </c>
      <c r="X13" s="11" t="str">
        <f>[9]Maio!$C$27</f>
        <v>*</v>
      </c>
      <c r="Y13" s="11" t="str">
        <f>[9]Maio!$C$28</f>
        <v>*</v>
      </c>
      <c r="Z13" s="11" t="str">
        <f>[9]Maio!$C$29</f>
        <v>*</v>
      </c>
      <c r="AA13" s="11" t="str">
        <f>[9]Maio!$C$30</f>
        <v>*</v>
      </c>
      <c r="AB13" s="11" t="str">
        <f>[9]Maio!$C$31</f>
        <v>*</v>
      </c>
      <c r="AC13" s="11" t="str">
        <f>[9]Maio!$C$32</f>
        <v>*</v>
      </c>
      <c r="AD13" s="11" t="str">
        <f>[9]Maio!$C$33</f>
        <v>*</v>
      </c>
      <c r="AE13" s="11" t="str">
        <f>[9]Maio!$C$34</f>
        <v>*</v>
      </c>
      <c r="AF13" s="11" t="str">
        <f>[9]Maio!$C$35</f>
        <v>*</v>
      </c>
      <c r="AG13" s="131" t="s">
        <v>226</v>
      </c>
      <c r="AH13" s="94" t="s">
        <v>226</v>
      </c>
    </row>
    <row r="14" spans="1:36" x14ac:dyDescent="0.2">
      <c r="A14" s="58" t="s">
        <v>118</v>
      </c>
      <c r="B14" s="11">
        <f>[10]Maio!$C$5</f>
        <v>24.6</v>
      </c>
      <c r="C14" s="11">
        <f>[10]Maio!$C$6</f>
        <v>28.7</v>
      </c>
      <c r="D14" s="11">
        <f>[10]Maio!$C$7</f>
        <v>33.4</v>
      </c>
      <c r="E14" s="11">
        <f>[10]Maio!$C$8</f>
        <v>30.5</v>
      </c>
      <c r="F14" s="11">
        <f>[10]Maio!$C$9</f>
        <v>33</v>
      </c>
      <c r="G14" s="11">
        <f>[10]Maio!$C$10</f>
        <v>34.1</v>
      </c>
      <c r="H14" s="11">
        <f>[10]Maio!$C$11</f>
        <v>33.799999999999997</v>
      </c>
      <c r="I14" s="11">
        <f>[10]Maio!$C$12</f>
        <v>31.7</v>
      </c>
      <c r="J14" s="11">
        <f>[10]Maio!$C$13</f>
        <v>31.8</v>
      </c>
      <c r="K14" s="11">
        <f>[10]Maio!$C$14</f>
        <v>33.9</v>
      </c>
      <c r="L14" s="11">
        <f>[10]Maio!$C$15</f>
        <v>34</v>
      </c>
      <c r="M14" s="11">
        <f>[10]Maio!$C$16</f>
        <v>31.9</v>
      </c>
      <c r="N14" s="11">
        <f>[10]Maio!$C$17</f>
        <v>29.7</v>
      </c>
      <c r="O14" s="11">
        <f>[10]Maio!$C$18</f>
        <v>24.6</v>
      </c>
      <c r="P14" s="11">
        <f>[10]Maio!$C$19</f>
        <v>26</v>
      </c>
      <c r="Q14" s="11">
        <f>[10]Maio!$C$20</f>
        <v>28</v>
      </c>
      <c r="R14" s="11">
        <f>[10]Maio!$C$21</f>
        <v>29.1</v>
      </c>
      <c r="S14" s="11">
        <f>[10]Maio!$C$22</f>
        <v>26.7</v>
      </c>
      <c r="T14" s="11">
        <f>[10]Maio!$C$23</f>
        <v>29.7</v>
      </c>
      <c r="U14" s="11">
        <f>[10]Maio!$C$24</f>
        <v>30.4</v>
      </c>
      <c r="V14" s="11">
        <f>[10]Maio!$C$25</f>
        <v>30.4</v>
      </c>
      <c r="W14" s="11">
        <f>[10]Maio!$C$26</f>
        <v>32.200000000000003</v>
      </c>
      <c r="X14" s="11">
        <f>[10]Maio!$C$27</f>
        <v>31.9</v>
      </c>
      <c r="Y14" s="11">
        <f>[10]Maio!$C$28</f>
        <v>23.7</v>
      </c>
      <c r="Z14" s="11">
        <f>[10]Maio!$C$29</f>
        <v>23.1</v>
      </c>
      <c r="AA14" s="11">
        <f>[10]Maio!$C$30</f>
        <v>27.5</v>
      </c>
      <c r="AB14" s="11">
        <f>[10]Maio!$C$31</f>
        <v>31.9</v>
      </c>
      <c r="AC14" s="11">
        <f>[10]Maio!$C$32</f>
        <v>34.5</v>
      </c>
      <c r="AD14" s="11">
        <f>[10]Maio!$C$33</f>
        <v>31.9</v>
      </c>
      <c r="AE14" s="11">
        <f>[10]Maio!$C$34</f>
        <v>34</v>
      </c>
      <c r="AF14" s="11">
        <f>[10]Maio!$C$35</f>
        <v>33.4</v>
      </c>
      <c r="AG14" s="131">
        <f t="shared" ref="AG14:AG15" si="9">MAX(B14:AF14)</f>
        <v>34.5</v>
      </c>
      <c r="AH14" s="94">
        <f t="shared" ref="AH14:AH15" si="10">AVERAGE(B14:AF14)</f>
        <v>30.325806451612905</v>
      </c>
    </row>
    <row r="15" spans="1:36" x14ac:dyDescent="0.2">
      <c r="A15" s="58" t="s">
        <v>121</v>
      </c>
      <c r="B15" s="11">
        <f>[11]Maio!$C$5</f>
        <v>26.4</v>
      </c>
      <c r="C15" s="11">
        <f>[11]Maio!$C$6</f>
        <v>28.1</v>
      </c>
      <c r="D15" s="11">
        <f>[11]Maio!$C$7</f>
        <v>25.7</v>
      </c>
      <c r="E15" s="11">
        <f>[11]Maio!$C$8</f>
        <v>30.2</v>
      </c>
      <c r="F15" s="11">
        <f>[11]Maio!$C$9</f>
        <v>31.3</v>
      </c>
      <c r="G15" s="11">
        <f>[11]Maio!$C$10</f>
        <v>30.8</v>
      </c>
      <c r="H15" s="11">
        <f>[11]Maio!$C$11</f>
        <v>31.3</v>
      </c>
      <c r="I15" s="11">
        <f>[11]Maio!$C$12</f>
        <v>30.3</v>
      </c>
      <c r="J15" s="11">
        <f>[11]Maio!$C$13</f>
        <v>30.1</v>
      </c>
      <c r="K15" s="11">
        <f>[11]Maio!$C$14</f>
        <v>31.9</v>
      </c>
      <c r="L15" s="11">
        <f>[11]Maio!$C$15</f>
        <v>30.5</v>
      </c>
      <c r="M15" s="11">
        <f>[11]Maio!$C$16</f>
        <v>25.6</v>
      </c>
      <c r="N15" s="11">
        <f>[11]Maio!$C$17</f>
        <v>18.899999999999999</v>
      </c>
      <c r="O15" s="11">
        <f>[11]Maio!$C$18</f>
        <v>21.6</v>
      </c>
      <c r="P15" s="11">
        <f>[11]Maio!$C$19</f>
        <v>23.8</v>
      </c>
      <c r="Q15" s="11">
        <f>[11]Maio!$C$20</f>
        <v>23.6</v>
      </c>
      <c r="R15" s="11">
        <f>[11]Maio!$C$21</f>
        <v>26.4</v>
      </c>
      <c r="S15" s="11">
        <f>[11]Maio!$C$22</f>
        <v>27.4</v>
      </c>
      <c r="T15" s="11">
        <f>[11]Maio!$C$23</f>
        <v>27.6</v>
      </c>
      <c r="U15" s="11">
        <f>[11]Maio!$C$24</f>
        <v>28.8</v>
      </c>
      <c r="V15" s="11">
        <f>[11]Maio!$C$25</f>
        <v>29.6</v>
      </c>
      <c r="W15" s="11">
        <f>[11]Maio!$C$26</f>
        <v>26.4</v>
      </c>
      <c r="X15" s="11" t="str">
        <f>[11]Maio!$C$27</f>
        <v>*</v>
      </c>
      <c r="Y15" s="11">
        <f>[11]Maio!$C$28</f>
        <v>18.7</v>
      </c>
      <c r="Z15" s="11">
        <f>[11]Maio!$C$29</f>
        <v>21.2</v>
      </c>
      <c r="AA15" s="11">
        <f>[11]Maio!$C$30</f>
        <v>25.7</v>
      </c>
      <c r="AB15" s="11">
        <f>[11]Maio!$C$31</f>
        <v>29.9</v>
      </c>
      <c r="AC15" s="11">
        <f>[11]Maio!$C$32</f>
        <v>30.7</v>
      </c>
      <c r="AD15" s="11">
        <f>[11]Maio!$C$33</f>
        <v>29.9</v>
      </c>
      <c r="AE15" s="11">
        <f>[11]Maio!$C$34</f>
        <v>31.1</v>
      </c>
      <c r="AF15" s="11">
        <f>[11]Maio!$C$35</f>
        <v>30.8</v>
      </c>
      <c r="AG15" s="131">
        <f t="shared" si="9"/>
        <v>31.9</v>
      </c>
      <c r="AH15" s="94">
        <f t="shared" si="10"/>
        <v>27.47666666666667</v>
      </c>
    </row>
    <row r="16" spans="1:36" x14ac:dyDescent="0.2">
      <c r="A16" s="58" t="s">
        <v>168</v>
      </c>
      <c r="B16" s="11" t="str">
        <f>[12]Maio!$C$5</f>
        <v>*</v>
      </c>
      <c r="C16" s="11" t="str">
        <f>[12]Maio!$C$6</f>
        <v>*</v>
      </c>
      <c r="D16" s="11" t="str">
        <f>[12]Maio!$C$7</f>
        <v>*</v>
      </c>
      <c r="E16" s="11" t="str">
        <f>[12]Maio!$C$8</f>
        <v>*</v>
      </c>
      <c r="F16" s="11" t="str">
        <f>[12]Maio!$C$9</f>
        <v>*</v>
      </c>
      <c r="G16" s="11" t="str">
        <f>[12]Maio!$C$10</f>
        <v>*</v>
      </c>
      <c r="H16" s="11" t="str">
        <f>[12]Maio!$C$11</f>
        <v>*</v>
      </c>
      <c r="I16" s="11" t="str">
        <f>[12]Maio!$C$12</f>
        <v>*</v>
      </c>
      <c r="J16" s="11" t="str">
        <f>[12]Maio!$C$13</f>
        <v>*</v>
      </c>
      <c r="K16" s="11" t="str">
        <f>[12]Maio!$C$14</f>
        <v>*</v>
      </c>
      <c r="L16" s="11" t="str">
        <f>[12]Maio!$C$15</f>
        <v>*</v>
      </c>
      <c r="M16" s="11" t="str">
        <f>[12]Maio!$C$16</f>
        <v>*</v>
      </c>
      <c r="N16" s="11" t="str">
        <f>[12]Maio!$C$17</f>
        <v>*</v>
      </c>
      <c r="O16" s="11" t="str">
        <f>[12]Maio!$C$18</f>
        <v>*</v>
      </c>
      <c r="P16" s="11" t="str">
        <f>[12]Maio!$C$19</f>
        <v>*</v>
      </c>
      <c r="Q16" s="11" t="str">
        <f>[12]Maio!$C$20</f>
        <v>*</v>
      </c>
      <c r="R16" s="11" t="str">
        <f>[12]Maio!$C$21</f>
        <v>*</v>
      </c>
      <c r="S16" s="11" t="str">
        <f>[12]Maio!$C$22</f>
        <v>*</v>
      </c>
      <c r="T16" s="11" t="str">
        <f>[12]Maio!$C$23</f>
        <v>*</v>
      </c>
      <c r="U16" s="11" t="str">
        <f>[12]Maio!$C$24</f>
        <v>*</v>
      </c>
      <c r="V16" s="11" t="str">
        <f>[12]Maio!$C$25</f>
        <v>*</v>
      </c>
      <c r="W16" s="11" t="str">
        <f>[12]Maio!$C$26</f>
        <v>*</v>
      </c>
      <c r="X16" s="11" t="str">
        <f>[12]Maio!$C$27</f>
        <v>*</v>
      </c>
      <c r="Y16" s="11" t="str">
        <f>[12]Maio!$C$28</f>
        <v>*</v>
      </c>
      <c r="Z16" s="11" t="str">
        <f>[12]Maio!$C$29</f>
        <v>*</v>
      </c>
      <c r="AA16" s="11" t="str">
        <f>[12]Maio!$C$30</f>
        <v>*</v>
      </c>
      <c r="AB16" s="11" t="str">
        <f>[12]Maio!$C$31</f>
        <v>*</v>
      </c>
      <c r="AC16" s="11" t="str">
        <f>[12]Maio!$C$32</f>
        <v>*</v>
      </c>
      <c r="AD16" s="11" t="str">
        <f>[12]Maio!$C$33</f>
        <v>*</v>
      </c>
      <c r="AE16" s="11" t="str">
        <f>[12]Maio!$C$34</f>
        <v>*</v>
      </c>
      <c r="AF16" s="11" t="str">
        <f>[12]Maio!$C$35</f>
        <v>*</v>
      </c>
      <c r="AG16" s="131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[13]Maio!$C$5</f>
        <v>24.4</v>
      </c>
      <c r="C17" s="11">
        <f>[13]Maio!$C$6</f>
        <v>28.1</v>
      </c>
      <c r="D17" s="11">
        <f>[13]Maio!$C$7</f>
        <v>28.5</v>
      </c>
      <c r="E17" s="11">
        <f>[13]Maio!$C$8</f>
        <v>30.9</v>
      </c>
      <c r="F17" s="11">
        <f>[13]Maio!$C$9</f>
        <v>30.9</v>
      </c>
      <c r="G17" s="11">
        <f>[13]Maio!$C$10</f>
        <v>31.6</v>
      </c>
      <c r="H17" s="11">
        <f>[13]Maio!$C$11</f>
        <v>31</v>
      </c>
      <c r="I17" s="11">
        <f>[13]Maio!$C$12</f>
        <v>31.6</v>
      </c>
      <c r="J17" s="11">
        <f>[13]Maio!$C$13</f>
        <v>31</v>
      </c>
      <c r="K17" s="11">
        <f>[13]Maio!$C$14</f>
        <v>30.7</v>
      </c>
      <c r="L17" s="11">
        <f>[13]Maio!$C$15</f>
        <v>29.6</v>
      </c>
      <c r="M17" s="11">
        <f>[13]Maio!$C$16</f>
        <v>25.9</v>
      </c>
      <c r="N17" s="11">
        <f>[13]Maio!$C$17</f>
        <v>22.9</v>
      </c>
      <c r="O17" s="11">
        <f>[13]Maio!$C$18</f>
        <v>20.9</v>
      </c>
      <c r="P17" s="11">
        <f>[13]Maio!$C$19</f>
        <v>19.399999999999999</v>
      </c>
      <c r="Q17" s="11">
        <f>[13]Maio!$C$20</f>
        <v>26.2</v>
      </c>
      <c r="R17" s="11">
        <f>[13]Maio!$C$21</f>
        <v>29.1</v>
      </c>
      <c r="S17" s="11">
        <f>[13]Maio!$C$22</f>
        <v>29.7</v>
      </c>
      <c r="T17" s="11">
        <f>[13]Maio!$C$23</f>
        <v>29.3</v>
      </c>
      <c r="U17" s="11">
        <f>[13]Maio!$C$24</f>
        <v>29.2</v>
      </c>
      <c r="V17" s="11">
        <f>[13]Maio!$C$25</f>
        <v>29.9</v>
      </c>
      <c r="W17" s="11">
        <f>[13]Maio!$C$26</f>
        <v>29.4</v>
      </c>
      <c r="X17" s="11">
        <f>[13]Maio!$C$27</f>
        <v>24.6</v>
      </c>
      <c r="Y17" s="11">
        <f>[13]Maio!$C$28</f>
        <v>20.100000000000001</v>
      </c>
      <c r="Z17" s="11">
        <f>[13]Maio!$C$29</f>
        <v>24.1</v>
      </c>
      <c r="AA17" s="11">
        <f>[13]Maio!$C$30</f>
        <v>28.7</v>
      </c>
      <c r="AB17" s="11">
        <f>[13]Maio!$C$31</f>
        <v>31.1</v>
      </c>
      <c r="AC17" s="11">
        <f>[13]Maio!$C$32</f>
        <v>30.8</v>
      </c>
      <c r="AD17" s="11">
        <f>[13]Maio!$C$33</f>
        <v>31.3</v>
      </c>
      <c r="AE17" s="11">
        <f>[13]Maio!$C$34</f>
        <v>31.7</v>
      </c>
      <c r="AF17" s="11">
        <f>[13]Maio!$C$35</f>
        <v>29.7</v>
      </c>
      <c r="AG17" s="131">
        <f t="shared" ref="AG17:AG23" si="11">MAX(B17:AF17)</f>
        <v>31.7</v>
      </c>
      <c r="AH17" s="94">
        <f t="shared" ref="AH17:AH23" si="12">AVERAGE(B17:AF17)</f>
        <v>28.138709677419357</v>
      </c>
      <c r="AJ17" s="12" t="s">
        <v>47</v>
      </c>
    </row>
    <row r="18" spans="1:39" x14ac:dyDescent="0.2">
      <c r="A18" s="58" t="s">
        <v>3</v>
      </c>
      <c r="B18" s="11">
        <f>[14]Maio!$C$5</f>
        <v>31.5</v>
      </c>
      <c r="C18" s="11">
        <f>[14]Maio!$C$6</f>
        <v>29.4</v>
      </c>
      <c r="D18" s="11">
        <f>[14]Maio!$C$7</f>
        <v>31.2</v>
      </c>
      <c r="E18" s="11">
        <f>[14]Maio!$C$8</f>
        <v>26.1</v>
      </c>
      <c r="F18" s="11">
        <f>[14]Maio!$C$9</f>
        <v>31</v>
      </c>
      <c r="G18" s="11">
        <f>[14]Maio!$C$10</f>
        <v>32.9</v>
      </c>
      <c r="H18" s="11">
        <f>[14]Maio!$C$11</f>
        <v>32.799999999999997</v>
      </c>
      <c r="I18" s="11">
        <f>[14]Maio!$C$12</f>
        <v>31.7</v>
      </c>
      <c r="J18" s="11">
        <f>[14]Maio!$C$13</f>
        <v>32.200000000000003</v>
      </c>
      <c r="K18" s="11">
        <f>[14]Maio!$C$14</f>
        <v>33.1</v>
      </c>
      <c r="L18" s="11">
        <f>[14]Maio!$C$15</f>
        <v>32.4</v>
      </c>
      <c r="M18" s="11">
        <f>[14]Maio!$C$16</f>
        <v>31.2</v>
      </c>
      <c r="N18" s="11">
        <f>[14]Maio!$C$17</f>
        <v>31.3</v>
      </c>
      <c r="O18" s="11">
        <f>[14]Maio!$C$18</f>
        <v>26.7</v>
      </c>
      <c r="P18" s="11">
        <f>[14]Maio!$C$19</f>
        <v>25.3</v>
      </c>
      <c r="Q18" s="11">
        <f>[14]Maio!$C$20</f>
        <v>28.2</v>
      </c>
      <c r="R18" s="11">
        <f>[14]Maio!$C$21</f>
        <v>27.6</v>
      </c>
      <c r="S18" s="11">
        <f>[14]Maio!$C$22</f>
        <v>28</v>
      </c>
      <c r="T18" s="11">
        <f>[14]Maio!$C$23</f>
        <v>28.8</v>
      </c>
      <c r="U18" s="11">
        <f>[14]Maio!$C$24</f>
        <v>29</v>
      </c>
      <c r="V18" s="11">
        <f>[14]Maio!$C$25</f>
        <v>31.5</v>
      </c>
      <c r="W18" s="11">
        <f>[14]Maio!$C$26</f>
        <v>31.3</v>
      </c>
      <c r="X18" s="11">
        <f>[14]Maio!$C$27</f>
        <v>31.5</v>
      </c>
      <c r="Y18" s="11">
        <f>[14]Maio!$C$28</f>
        <v>23.6</v>
      </c>
      <c r="Z18" s="11">
        <f>[14]Maio!$C$29</f>
        <v>23.2</v>
      </c>
      <c r="AA18" s="11">
        <f>[14]Maio!$C$30</f>
        <v>28.7</v>
      </c>
      <c r="AB18" s="11">
        <f>[14]Maio!$C$31</f>
        <v>31.8</v>
      </c>
      <c r="AC18" s="11">
        <f>[14]Maio!$C$32</f>
        <v>33.799999999999997</v>
      </c>
      <c r="AD18" s="11">
        <f>[14]Maio!$C$33</f>
        <v>32.5</v>
      </c>
      <c r="AE18" s="11">
        <f>[14]Maio!$C$34</f>
        <v>32.6</v>
      </c>
      <c r="AF18" s="11">
        <f>[14]Maio!$C$35</f>
        <v>33.4</v>
      </c>
      <c r="AG18" s="131">
        <f t="shared" si="11"/>
        <v>33.799999999999997</v>
      </c>
      <c r="AH18" s="94">
        <f t="shared" si="12"/>
        <v>30.138709677419349</v>
      </c>
      <c r="AI18" s="12" t="s">
        <v>47</v>
      </c>
      <c r="AJ18" s="12" t="s">
        <v>47</v>
      </c>
      <c r="AM18" s="12" t="s">
        <v>47</v>
      </c>
    </row>
    <row r="19" spans="1:39" x14ac:dyDescent="0.2">
      <c r="A19" s="58" t="s">
        <v>4</v>
      </c>
      <c r="B19" s="11">
        <f>[15]Maio!$C$5</f>
        <v>27.6</v>
      </c>
      <c r="C19" s="11">
        <f>[15]Maio!$C$6</f>
        <v>28</v>
      </c>
      <c r="D19" s="11">
        <f>[15]Maio!$C$7</f>
        <v>27.9</v>
      </c>
      <c r="E19" s="11">
        <f>[15]Maio!$C$8</f>
        <v>24.8</v>
      </c>
      <c r="F19" s="11">
        <f>[15]Maio!$C$9</f>
        <v>29.5</v>
      </c>
      <c r="G19" s="11">
        <f>[15]Maio!$C$10</f>
        <v>30.8</v>
      </c>
      <c r="H19" s="11">
        <f>[15]Maio!$C$11</f>
        <v>30.2</v>
      </c>
      <c r="I19" s="11">
        <f>[15]Maio!$C$12</f>
        <v>29.7</v>
      </c>
      <c r="J19" s="11">
        <f>[15]Maio!$C$13</f>
        <v>29.7</v>
      </c>
      <c r="K19" s="11">
        <f>[15]Maio!$C$14</f>
        <v>30.4</v>
      </c>
      <c r="L19" s="11">
        <f>[15]Maio!$C$15</f>
        <v>29.8</v>
      </c>
      <c r="M19" s="11">
        <f>[15]Maio!$C$16</f>
        <v>28.5</v>
      </c>
      <c r="N19" s="11">
        <f>[15]Maio!$C$17</f>
        <v>27.2</v>
      </c>
      <c r="O19" s="11">
        <f>[15]Maio!$C$18</f>
        <v>23.1</v>
      </c>
      <c r="P19" s="11">
        <f>[15]Maio!$C$19</f>
        <v>19.399999999999999</v>
      </c>
      <c r="Q19" s="11">
        <f>[15]Maio!$C$20</f>
        <v>26</v>
      </c>
      <c r="R19" s="11">
        <f>[15]Maio!$C$21</f>
        <v>26.9</v>
      </c>
      <c r="S19" s="11">
        <f>[15]Maio!$C$22</f>
        <v>27.6</v>
      </c>
      <c r="T19" s="11">
        <f>[15]Maio!$C$23</f>
        <v>26.6</v>
      </c>
      <c r="U19" s="11">
        <f>[15]Maio!$C$24</f>
        <v>26.7</v>
      </c>
      <c r="V19" s="11">
        <f>[15]Maio!$C$25</f>
        <v>29</v>
      </c>
      <c r="W19" s="11">
        <f>[15]Maio!$C$26</f>
        <v>28</v>
      </c>
      <c r="X19" s="11">
        <f>[15]Maio!$C$27</f>
        <v>29.1</v>
      </c>
      <c r="Y19" s="11">
        <f>[15]Maio!$C$28</f>
        <v>20.9</v>
      </c>
      <c r="Z19" s="11">
        <f>[15]Maio!$C$29</f>
        <v>22.3</v>
      </c>
      <c r="AA19" s="11">
        <f>[15]Maio!$C$30</f>
        <v>29.1</v>
      </c>
      <c r="AB19" s="11">
        <f>[15]Maio!$C$31</f>
        <v>30.1</v>
      </c>
      <c r="AC19" s="11">
        <f>[15]Maio!$C$32</f>
        <v>30.9</v>
      </c>
      <c r="AD19" s="11">
        <f>[15]Maio!$C$33</f>
        <v>30.6</v>
      </c>
      <c r="AE19" s="11">
        <f>[15]Maio!$C$34</f>
        <v>30</v>
      </c>
      <c r="AF19" s="11">
        <f>[15]Maio!$C$35</f>
        <v>30.2</v>
      </c>
      <c r="AG19" s="131">
        <f t="shared" si="11"/>
        <v>30.9</v>
      </c>
      <c r="AH19" s="94">
        <f t="shared" si="12"/>
        <v>27.761290322580646</v>
      </c>
    </row>
    <row r="20" spans="1:39" x14ac:dyDescent="0.2">
      <c r="A20" s="58" t="s">
        <v>5</v>
      </c>
      <c r="B20" s="11">
        <f>[16]Maio!$C$5</f>
        <v>26.3</v>
      </c>
      <c r="C20" s="11">
        <f>[16]Maio!$C$6</f>
        <v>28</v>
      </c>
      <c r="D20" s="11">
        <f>[16]Maio!$C$7</f>
        <v>30.7</v>
      </c>
      <c r="E20" s="11">
        <f>[16]Maio!$C$8</f>
        <v>30.7</v>
      </c>
      <c r="F20" s="11">
        <f>[16]Maio!$C$9</f>
        <v>33.299999999999997</v>
      </c>
      <c r="G20" s="11">
        <f>[16]Maio!$C$10</f>
        <v>34.200000000000003</v>
      </c>
      <c r="H20" s="11">
        <f>[16]Maio!$C$11</f>
        <v>32.200000000000003</v>
      </c>
      <c r="I20" s="11">
        <f>[16]Maio!$C$12</f>
        <v>33.799999999999997</v>
      </c>
      <c r="J20" s="11">
        <f>[16]Maio!$C$13</f>
        <v>33</v>
      </c>
      <c r="K20" s="11">
        <f>[16]Maio!$C$14</f>
        <v>33.4</v>
      </c>
      <c r="L20" s="11">
        <f>[16]Maio!$C$15</f>
        <v>29.8</v>
      </c>
      <c r="M20" s="11">
        <f>[16]Maio!$C$16</f>
        <v>21.9</v>
      </c>
      <c r="N20" s="11">
        <f>[16]Maio!$C$17</f>
        <v>21.2</v>
      </c>
      <c r="O20" s="11">
        <f>[16]Maio!$C$18</f>
        <v>23.1</v>
      </c>
      <c r="P20" s="11">
        <f>[16]Maio!$C$19</f>
        <v>23.5</v>
      </c>
      <c r="Q20" s="11">
        <f>[16]Maio!$C$20</f>
        <v>25.1</v>
      </c>
      <c r="R20" s="11">
        <f>[16]Maio!$C$21</f>
        <v>28.2</v>
      </c>
      <c r="S20" s="11">
        <f>[16]Maio!$C$22</f>
        <v>30.1</v>
      </c>
      <c r="T20" s="11">
        <f>[16]Maio!$C$23</f>
        <v>31.5</v>
      </c>
      <c r="U20" s="11">
        <f>[16]Maio!$C$24</f>
        <v>31.6</v>
      </c>
      <c r="V20" s="11">
        <f>[16]Maio!$C$25</f>
        <v>32.5</v>
      </c>
      <c r="W20" s="11">
        <f>[16]Maio!$C$26</f>
        <v>26.9</v>
      </c>
      <c r="X20" s="11">
        <f>[16]Maio!$C$27</f>
        <v>19.8</v>
      </c>
      <c r="Y20" s="11">
        <f>[16]Maio!$C$28</f>
        <v>21.7</v>
      </c>
      <c r="Z20" s="11">
        <f>[16]Maio!$C$29</f>
        <v>24.7</v>
      </c>
      <c r="AA20" s="11">
        <f>[16]Maio!$C$30</f>
        <v>30.1</v>
      </c>
      <c r="AB20" s="11">
        <f>[16]Maio!$C$31</f>
        <v>32.5</v>
      </c>
      <c r="AC20" s="11">
        <f>[16]Maio!$C$32</f>
        <v>34.1</v>
      </c>
      <c r="AD20" s="11">
        <f>[16]Maio!$C$33</f>
        <v>31.8</v>
      </c>
      <c r="AE20" s="11">
        <f>[16]Maio!$C$34</f>
        <v>33.9</v>
      </c>
      <c r="AF20" s="11">
        <f>[16]Maio!$C$35</f>
        <v>32.799999999999997</v>
      </c>
      <c r="AG20" s="131">
        <f t="shared" si="11"/>
        <v>34.200000000000003</v>
      </c>
      <c r="AH20" s="94">
        <f t="shared" si="12"/>
        <v>29.109677419354838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[17]Maio!$C$5</f>
        <v>28.9</v>
      </c>
      <c r="C21" s="11">
        <f>[17]Maio!$C$6</f>
        <v>30</v>
      </c>
      <c r="D21" s="11">
        <f>[17]Maio!$C$7</f>
        <v>27.7</v>
      </c>
      <c r="E21" s="11">
        <f>[17]Maio!$C$8</f>
        <v>27.4</v>
      </c>
      <c r="F21" s="11">
        <f>[17]Maio!$C$9</f>
        <v>31.6</v>
      </c>
      <c r="G21" s="11">
        <f>[17]Maio!$C$10</f>
        <v>32.299999999999997</v>
      </c>
      <c r="H21" s="11">
        <f>[17]Maio!$C$11</f>
        <v>30.9</v>
      </c>
      <c r="I21" s="11">
        <f>[17]Maio!$C$12</f>
        <v>31.3</v>
      </c>
      <c r="J21" s="11">
        <f>[17]Maio!$C$13</f>
        <v>31.7</v>
      </c>
      <c r="K21" s="11">
        <f>[17]Maio!$C$14</f>
        <v>31.8</v>
      </c>
      <c r="L21" s="11">
        <f>[17]Maio!$C$15</f>
        <v>32.299999999999997</v>
      </c>
      <c r="M21" s="11">
        <f>[17]Maio!$C$16</f>
        <v>31</v>
      </c>
      <c r="N21" s="11">
        <f>[17]Maio!$C$17</f>
        <v>29.9</v>
      </c>
      <c r="O21" s="11">
        <f>[17]Maio!$C$18</f>
        <v>25.9</v>
      </c>
      <c r="P21" s="11">
        <f>[17]Maio!$C$19</f>
        <v>23.1</v>
      </c>
      <c r="Q21" s="11">
        <f>[17]Maio!$C$20</f>
        <v>28.4</v>
      </c>
      <c r="R21" s="11">
        <f>[17]Maio!$C$21</f>
        <v>29.9</v>
      </c>
      <c r="S21" s="11">
        <f>[17]Maio!$C$22</f>
        <v>28.9</v>
      </c>
      <c r="T21" s="11">
        <f>[17]Maio!$C$23</f>
        <v>29.1</v>
      </c>
      <c r="U21" s="11">
        <f>[17]Maio!$C$24</f>
        <v>29.1</v>
      </c>
      <c r="V21" s="11">
        <f>[17]Maio!$C$25</f>
        <v>29.8</v>
      </c>
      <c r="W21" s="11">
        <f>[17]Maio!$C$26</f>
        <v>29.8</v>
      </c>
      <c r="X21" s="11">
        <f>[17]Maio!$C$27</f>
        <v>29.9</v>
      </c>
      <c r="Y21" s="11">
        <f>[17]Maio!$C$28</f>
        <v>21.1</v>
      </c>
      <c r="Z21" s="11">
        <f>[17]Maio!$C$29</f>
        <v>26.2</v>
      </c>
      <c r="AA21" s="11">
        <f>[17]Maio!$C$30</f>
        <v>30.8</v>
      </c>
      <c r="AB21" s="11">
        <f>[17]Maio!$C$31</f>
        <v>32.1</v>
      </c>
      <c r="AC21" s="11">
        <f>[17]Maio!$C$32</f>
        <v>31.6</v>
      </c>
      <c r="AD21" s="11">
        <f>[17]Maio!$C$33</f>
        <v>31.7</v>
      </c>
      <c r="AE21" s="11">
        <f>[17]Maio!$C$34</f>
        <v>32.1</v>
      </c>
      <c r="AF21" s="11">
        <f>[17]Maio!$C$35</f>
        <v>30.9</v>
      </c>
      <c r="AG21" s="131">
        <f>MAX(B21:AF21)</f>
        <v>32.299999999999997</v>
      </c>
      <c r="AH21" s="94">
        <f>AVERAGE(B21:AF21)</f>
        <v>29.587096774193551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[18]Maio!$C$5</f>
        <v>27</v>
      </c>
      <c r="C22" s="11">
        <f>[18]Maio!$C$6</f>
        <v>31</v>
      </c>
      <c r="D22" s="11">
        <f>[18]Maio!$C$7</f>
        <v>31.3</v>
      </c>
      <c r="E22" s="11">
        <f>[18]Maio!$C$8</f>
        <v>29.7</v>
      </c>
      <c r="F22" s="11">
        <f>[18]Maio!$C$9</f>
        <v>33</v>
      </c>
      <c r="G22" s="11">
        <f>[18]Maio!$C$10</f>
        <v>33.200000000000003</v>
      </c>
      <c r="H22" s="11">
        <f>[18]Maio!$C$11</f>
        <v>33.299999999999997</v>
      </c>
      <c r="I22" s="11">
        <f>[18]Maio!$C$12</f>
        <v>33.5</v>
      </c>
      <c r="J22" s="11">
        <f>[18]Maio!$C$13</f>
        <v>33.700000000000003</v>
      </c>
      <c r="K22" s="11">
        <f>[18]Maio!$C$14</f>
        <v>33</v>
      </c>
      <c r="L22" s="11">
        <f>[18]Maio!$C$15</f>
        <v>32.6</v>
      </c>
      <c r="M22" s="11">
        <f>[18]Maio!$C$16</f>
        <v>26.7</v>
      </c>
      <c r="N22" s="11">
        <f>[18]Maio!$C$17</f>
        <v>26.7</v>
      </c>
      <c r="O22" s="11">
        <f>[18]Maio!$C$18</f>
        <v>27.2</v>
      </c>
      <c r="P22" s="11">
        <f>[18]Maio!$C$19</f>
        <v>25.1</v>
      </c>
      <c r="Q22" s="11">
        <f>[18]Maio!$C$20</f>
        <v>28.1</v>
      </c>
      <c r="R22" s="11">
        <f>[18]Maio!$C$21</f>
        <v>31</v>
      </c>
      <c r="S22" s="11">
        <f>[18]Maio!$C$22</f>
        <v>31.5</v>
      </c>
      <c r="T22" s="11">
        <f>[18]Maio!$C$23</f>
        <v>31.6</v>
      </c>
      <c r="U22" s="11">
        <f>[18]Maio!$C$24</f>
        <v>31.9</v>
      </c>
      <c r="V22" s="11">
        <f>[18]Maio!$C$25</f>
        <v>32.5</v>
      </c>
      <c r="W22" s="11">
        <f>[18]Maio!$C$26</f>
        <v>31.6</v>
      </c>
      <c r="X22" s="11">
        <f>[18]Maio!$C$27</f>
        <v>27.2</v>
      </c>
      <c r="Y22" s="11">
        <f>[18]Maio!$C$28</f>
        <v>20.8</v>
      </c>
      <c r="Z22" s="11">
        <f>[18]Maio!$C$29</f>
        <v>26.2</v>
      </c>
      <c r="AA22" s="11">
        <f>[18]Maio!$C$30</f>
        <v>32.6</v>
      </c>
      <c r="AB22" s="11">
        <f>[18]Maio!$C$31</f>
        <v>34.1</v>
      </c>
      <c r="AC22" s="11">
        <f>[18]Maio!$C$32</f>
        <v>34</v>
      </c>
      <c r="AD22" s="11">
        <f>[18]Maio!$C$33</f>
        <v>34.6</v>
      </c>
      <c r="AE22" s="11">
        <f>[18]Maio!$C$34</f>
        <v>34.1</v>
      </c>
      <c r="AF22" s="11">
        <f>[18]Maio!$C$35</f>
        <v>33.4</v>
      </c>
      <c r="AG22" s="131">
        <f t="shared" si="11"/>
        <v>34.6</v>
      </c>
      <c r="AH22" s="94">
        <f t="shared" si="12"/>
        <v>30.71612903225807</v>
      </c>
      <c r="AJ22" t="s">
        <v>47</v>
      </c>
    </row>
    <row r="23" spans="1:39" x14ac:dyDescent="0.2">
      <c r="A23" s="58" t="s">
        <v>7</v>
      </c>
      <c r="B23" s="11">
        <f>[19]Maio!$C$5</f>
        <v>23.9</v>
      </c>
      <c r="C23" s="11">
        <f>[19]Maio!$C$6</f>
        <v>27.6</v>
      </c>
      <c r="D23" s="11">
        <f>[19]Maio!$C$7</f>
        <v>24.1</v>
      </c>
      <c r="E23" s="11">
        <f>[19]Maio!$C$8</f>
        <v>29.2</v>
      </c>
      <c r="F23" s="11">
        <f>[19]Maio!$C$9</f>
        <v>30.6</v>
      </c>
      <c r="G23" s="11">
        <f>[19]Maio!$C$10</f>
        <v>30.6</v>
      </c>
      <c r="H23" s="11">
        <f>[19]Maio!$C$11</f>
        <v>31</v>
      </c>
      <c r="I23" s="11">
        <f>[19]Maio!$C$12</f>
        <v>30</v>
      </c>
      <c r="J23" s="11">
        <f>[19]Maio!$C$13</f>
        <v>30</v>
      </c>
      <c r="K23" s="11">
        <f>[19]Maio!$C$14</f>
        <v>31.3</v>
      </c>
      <c r="L23" s="11">
        <f>[19]Maio!$C$15</f>
        <v>30.3</v>
      </c>
      <c r="M23" s="11">
        <f>[19]Maio!$C$16</f>
        <v>26</v>
      </c>
      <c r="N23" s="11">
        <f>[19]Maio!$C$17</f>
        <v>19.899999999999999</v>
      </c>
      <c r="O23" s="11">
        <f>[19]Maio!$C$18</f>
        <v>21.2</v>
      </c>
      <c r="P23" s="11">
        <f>[19]Maio!$C$19</f>
        <v>22.2</v>
      </c>
      <c r="Q23" s="11">
        <f>[19]Maio!$C$20</f>
        <v>23.6</v>
      </c>
      <c r="R23" s="11">
        <f>[19]Maio!$C$21</f>
        <v>25.9</v>
      </c>
      <c r="S23" s="11">
        <f>[19]Maio!$C$22</f>
        <v>26.3</v>
      </c>
      <c r="T23" s="11">
        <f>[19]Maio!$C$23</f>
        <v>27.6</v>
      </c>
      <c r="U23" s="11">
        <f>[19]Maio!$C$24</f>
        <v>28.6</v>
      </c>
      <c r="V23" s="11">
        <f>[19]Maio!$C$25</f>
        <v>29.5</v>
      </c>
      <c r="W23" s="11">
        <f>[19]Maio!$C$26</f>
        <v>27.5</v>
      </c>
      <c r="X23" s="11">
        <f>[19]Maio!$C$27</f>
        <v>21.5</v>
      </c>
      <c r="Y23" s="11">
        <f>[19]Maio!$C$28</f>
        <v>19.600000000000001</v>
      </c>
      <c r="Z23" s="11">
        <f>[19]Maio!$C$29</f>
        <v>21.9</v>
      </c>
      <c r="AA23" s="11">
        <f>[19]Maio!$C$30</f>
        <v>25.9</v>
      </c>
      <c r="AB23" s="11">
        <f>[19]Maio!$C$31</f>
        <v>29.7</v>
      </c>
      <c r="AC23" s="11">
        <f>[19]Maio!$C$32</f>
        <v>30</v>
      </c>
      <c r="AD23" s="11">
        <f>[19]Maio!$C$33</f>
        <v>30.3</v>
      </c>
      <c r="AE23" s="11">
        <f>[19]Maio!$C$34</f>
        <v>31.3</v>
      </c>
      <c r="AF23" s="11">
        <f>[19]Maio!$C$35</f>
        <v>29.7</v>
      </c>
      <c r="AG23" s="131">
        <f t="shared" si="11"/>
        <v>31.3</v>
      </c>
      <c r="AH23" s="94">
        <f t="shared" si="12"/>
        <v>26.993548387096773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[20]Maio!$C$5</f>
        <v>*</v>
      </c>
      <c r="C24" s="11" t="str">
        <f>[20]Maio!$C$6</f>
        <v>*</v>
      </c>
      <c r="D24" s="11" t="str">
        <f>[20]Maio!$C$7</f>
        <v>*</v>
      </c>
      <c r="E24" s="11" t="str">
        <f>[20]Maio!$C$8</f>
        <v>*</v>
      </c>
      <c r="F24" s="11" t="str">
        <f>[20]Maio!$C$9</f>
        <v>*</v>
      </c>
      <c r="G24" s="11" t="str">
        <f>[20]Maio!$C$10</f>
        <v>*</v>
      </c>
      <c r="H24" s="11" t="str">
        <f>[20]Maio!$C$11</f>
        <v>*</v>
      </c>
      <c r="I24" s="11" t="str">
        <f>[20]Maio!$C$12</f>
        <v>*</v>
      </c>
      <c r="J24" s="11" t="str">
        <f>[20]Maio!$C$13</f>
        <v>*</v>
      </c>
      <c r="K24" s="11" t="str">
        <f>[20]Maio!$C$14</f>
        <v>*</v>
      </c>
      <c r="L24" s="11" t="str">
        <f>[20]Maio!$C$15</f>
        <v>*</v>
      </c>
      <c r="M24" s="11" t="str">
        <f>[20]Maio!$C$16</f>
        <v>*</v>
      </c>
      <c r="N24" s="11" t="str">
        <f>[20]Maio!$C$17</f>
        <v>*</v>
      </c>
      <c r="O24" s="11" t="str">
        <f>[20]Maio!$C$18</f>
        <v>*</v>
      </c>
      <c r="P24" s="11" t="str">
        <f>[20]Maio!$C$19</f>
        <v>*</v>
      </c>
      <c r="Q24" s="11" t="str">
        <f>[20]Maio!$C$20</f>
        <v>*</v>
      </c>
      <c r="R24" s="11" t="str">
        <f>[20]Maio!$C$21</f>
        <v>*</v>
      </c>
      <c r="S24" s="11" t="str">
        <f>[20]Maio!$C$22</f>
        <v>*</v>
      </c>
      <c r="T24" s="11" t="str">
        <f>[20]Maio!$C$23</f>
        <v>*</v>
      </c>
      <c r="U24" s="11" t="str">
        <f>[20]Maio!$C$24</f>
        <v>*</v>
      </c>
      <c r="V24" s="11" t="str">
        <f>[20]Maio!$C$25</f>
        <v>*</v>
      </c>
      <c r="W24" s="11" t="str">
        <f>[20]Maio!$C$26</f>
        <v>*</v>
      </c>
      <c r="X24" s="11" t="str">
        <f>[20]Maio!$C$27</f>
        <v>*</v>
      </c>
      <c r="Y24" s="11" t="str">
        <f>[20]Maio!$C$28</f>
        <v>*</v>
      </c>
      <c r="Z24" s="11" t="str">
        <f>[20]Maio!$C$29</f>
        <v>*</v>
      </c>
      <c r="AA24" s="11" t="str">
        <f>[20]Maio!$C$30</f>
        <v>*</v>
      </c>
      <c r="AB24" s="11" t="str">
        <f>[20]Maio!$C$31</f>
        <v>*</v>
      </c>
      <c r="AC24" s="11" t="str">
        <f>[20]Maio!$C$32</f>
        <v>*</v>
      </c>
      <c r="AD24" s="11" t="str">
        <f>[20]Maio!$C$33</f>
        <v>*</v>
      </c>
      <c r="AE24" s="11" t="str">
        <f>[20]Maio!$C$34</f>
        <v>*</v>
      </c>
      <c r="AF24" s="11" t="str">
        <f>[20]Maio!$C$35</f>
        <v>*</v>
      </c>
      <c r="AG24" s="131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[21]Maio!$C$5</f>
        <v>25.6</v>
      </c>
      <c r="C25" s="11">
        <f>[21]Maio!$C$6</f>
        <v>28</v>
      </c>
      <c r="D25" s="11">
        <f>[21]Maio!$C$7</f>
        <v>28.4</v>
      </c>
      <c r="E25" s="11">
        <f>[21]Maio!$C$8</f>
        <v>29.6</v>
      </c>
      <c r="F25" s="11">
        <f>[21]Maio!$C$9</f>
        <v>32.700000000000003</v>
      </c>
      <c r="G25" s="11">
        <f>[21]Maio!$C$10</f>
        <v>31.1</v>
      </c>
      <c r="H25" s="11">
        <f>[21]Maio!$C$11</f>
        <v>32.1</v>
      </c>
      <c r="I25" s="11">
        <f>[21]Maio!$C$12</f>
        <v>30.8</v>
      </c>
      <c r="J25" s="11">
        <f>[21]Maio!$C$13</f>
        <v>29.3</v>
      </c>
      <c r="K25" s="11">
        <f>[21]Maio!$C$14</f>
        <v>32.5</v>
      </c>
      <c r="L25" s="11">
        <f>[21]Maio!$C$15</f>
        <v>25.9</v>
      </c>
      <c r="M25" s="11">
        <f>[21]Maio!$C$16</f>
        <v>23.5</v>
      </c>
      <c r="N25" s="11">
        <f>[21]Maio!$C$17</f>
        <v>19.5</v>
      </c>
      <c r="O25" s="11">
        <f>[21]Maio!$C$18</f>
        <v>18.7</v>
      </c>
      <c r="P25" s="11">
        <f>[21]Maio!$C$19</f>
        <v>24.3</v>
      </c>
      <c r="Q25" s="11">
        <f>[21]Maio!$C$20</f>
        <v>25.7</v>
      </c>
      <c r="R25" s="11">
        <f>[21]Maio!$C$21</f>
        <v>26.6</v>
      </c>
      <c r="S25" s="11">
        <f>[21]Maio!$C$22</f>
        <v>27</v>
      </c>
      <c r="T25" s="11">
        <f>[21]Maio!$C$23</f>
        <v>27.7</v>
      </c>
      <c r="U25" s="11">
        <f>[21]Maio!$C$24</f>
        <v>29.1</v>
      </c>
      <c r="V25" s="11">
        <f>[21]Maio!$C$25</f>
        <v>30.3</v>
      </c>
      <c r="W25" s="11">
        <f>[21]Maio!$C$26</f>
        <v>25.9</v>
      </c>
      <c r="X25" s="11">
        <f>[21]Maio!$C$27</f>
        <v>20.5</v>
      </c>
      <c r="Y25" s="11">
        <f>[21]Maio!$C$28</f>
        <v>19.3</v>
      </c>
      <c r="Z25" s="11">
        <f>[21]Maio!$C$29</f>
        <v>21.9</v>
      </c>
      <c r="AA25" s="11">
        <f>[21]Maio!$C$30</f>
        <v>25.5</v>
      </c>
      <c r="AB25" s="11">
        <f>[21]Maio!$C$31</f>
        <v>30</v>
      </c>
      <c r="AC25" s="11">
        <f>[21]Maio!$C$32</f>
        <v>26.7</v>
      </c>
      <c r="AD25" s="11">
        <f>[21]Maio!$C$33</f>
        <v>29.1</v>
      </c>
      <c r="AE25" s="11">
        <f>[21]Maio!$C$34</f>
        <v>31.3</v>
      </c>
      <c r="AF25" s="11">
        <f>[21]Maio!$C$35</f>
        <v>29.9</v>
      </c>
      <c r="AG25" s="131">
        <f t="shared" ref="AG25:AG26" si="13">MAX(B25:AF25)</f>
        <v>32.700000000000003</v>
      </c>
      <c r="AH25" s="94">
        <f t="shared" ref="AH25:AH26" si="14">AVERAGE(B25:AF25)</f>
        <v>27.048387096774189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[22]Maio!$C$5</f>
        <v>25</v>
      </c>
      <c r="C26" s="11">
        <f>[22]Maio!$C$6</f>
        <v>28.5</v>
      </c>
      <c r="D26" s="11">
        <f>[22]Maio!$C$7</f>
        <v>25.2</v>
      </c>
      <c r="E26" s="11">
        <f>[22]Maio!$C$8</f>
        <v>31.1</v>
      </c>
      <c r="F26" s="11">
        <f>[22]Maio!$C$9</f>
        <v>31.6</v>
      </c>
      <c r="G26" s="11">
        <f>[22]Maio!$C$10</f>
        <v>31.5</v>
      </c>
      <c r="H26" s="11">
        <f>[22]Maio!$C$11</f>
        <v>33.200000000000003</v>
      </c>
      <c r="I26" s="11">
        <f>[22]Maio!$C$12</f>
        <v>31.1</v>
      </c>
      <c r="J26" s="11">
        <f>[22]Maio!$C$13</f>
        <v>31.1</v>
      </c>
      <c r="K26" s="11">
        <f>[22]Maio!$C$14</f>
        <v>33.200000000000003</v>
      </c>
      <c r="L26" s="11">
        <f>[22]Maio!$C$15</f>
        <v>32</v>
      </c>
      <c r="M26" s="11">
        <f>[22]Maio!$C$16</f>
        <v>26.6</v>
      </c>
      <c r="N26" s="11">
        <f>[22]Maio!$C$17</f>
        <v>21.7</v>
      </c>
      <c r="O26" s="11">
        <f>[22]Maio!$C$18</f>
        <v>22.8</v>
      </c>
      <c r="P26" s="11">
        <f>[22]Maio!$C$19</f>
        <v>23.9</v>
      </c>
      <c r="Q26" s="11">
        <f>[22]Maio!$C$20</f>
        <v>25.5</v>
      </c>
      <c r="R26" s="11">
        <f>[22]Maio!$C$21</f>
        <v>27.3</v>
      </c>
      <c r="S26" s="11">
        <f>[22]Maio!$C$22</f>
        <v>27.5</v>
      </c>
      <c r="T26" s="11">
        <f>[22]Maio!$C$23</f>
        <v>28.7</v>
      </c>
      <c r="U26" s="11">
        <f>[22]Maio!$C$24</f>
        <v>30</v>
      </c>
      <c r="V26" s="11">
        <f>[22]Maio!$C$25</f>
        <v>30.9</v>
      </c>
      <c r="W26" s="11">
        <f>[22]Maio!$C$26</f>
        <v>29.6</v>
      </c>
      <c r="X26" s="11">
        <f>[22]Maio!$C$27</f>
        <v>23</v>
      </c>
      <c r="Y26" s="11">
        <f>[22]Maio!$C$28</f>
        <v>20.7</v>
      </c>
      <c r="Z26" s="11">
        <f>[22]Maio!$C$29</f>
        <v>23</v>
      </c>
      <c r="AA26" s="11">
        <f>[22]Maio!$C$30</f>
        <v>27.2</v>
      </c>
      <c r="AB26" s="11">
        <f>[22]Maio!$C$31</f>
        <v>31.4</v>
      </c>
      <c r="AC26" s="11">
        <f>[22]Maio!$C$32</f>
        <v>32.200000000000003</v>
      </c>
      <c r="AD26" s="11">
        <f>[22]Maio!$C$33</f>
        <v>31.4</v>
      </c>
      <c r="AE26" s="11">
        <f>[22]Maio!$C$34</f>
        <v>33.1</v>
      </c>
      <c r="AF26" s="11">
        <f>[22]Maio!$C$35</f>
        <v>31.1</v>
      </c>
      <c r="AG26" s="131">
        <f t="shared" si="13"/>
        <v>33.200000000000003</v>
      </c>
      <c r="AH26" s="94">
        <f t="shared" si="14"/>
        <v>28.422580645161293</v>
      </c>
      <c r="AJ26" t="s">
        <v>47</v>
      </c>
      <c r="AL26" t="s">
        <v>47</v>
      </c>
    </row>
    <row r="27" spans="1:39" x14ac:dyDescent="0.2">
      <c r="A27" s="58" t="s">
        <v>8</v>
      </c>
      <c r="B27" s="11" t="str">
        <f>[23]Maio!$C$5</f>
        <v>*</v>
      </c>
      <c r="C27" s="11" t="str">
        <f>[23]Maio!$C$6</f>
        <v>*</v>
      </c>
      <c r="D27" s="11" t="str">
        <f>[23]Maio!$C$7</f>
        <v>*</v>
      </c>
      <c r="E27" s="11" t="str">
        <f>[23]Maio!$C$8</f>
        <v>*</v>
      </c>
      <c r="F27" s="11" t="str">
        <f>[23]Maio!$C$9</f>
        <v>*</v>
      </c>
      <c r="G27" s="11" t="str">
        <f>[23]Maio!$C$10</f>
        <v>*</v>
      </c>
      <c r="H27" s="11" t="str">
        <f>[23]Maio!$C$11</f>
        <v>*</v>
      </c>
      <c r="I27" s="11" t="str">
        <f>[23]Maio!$C$12</f>
        <v>*</v>
      </c>
      <c r="J27" s="11" t="str">
        <f>[23]Maio!$C$13</f>
        <v>*</v>
      </c>
      <c r="K27" s="11" t="str">
        <f>[23]Maio!$C$14</f>
        <v>*</v>
      </c>
      <c r="L27" s="11" t="str">
        <f>[23]Maio!$C$15</f>
        <v>*</v>
      </c>
      <c r="M27" s="11" t="str">
        <f>[23]Maio!$C$16</f>
        <v>*</v>
      </c>
      <c r="N27" s="11" t="str">
        <f>[23]Maio!$C$17</f>
        <v>*</v>
      </c>
      <c r="O27" s="11" t="str">
        <f>[23]Maio!$C$18</f>
        <v>*</v>
      </c>
      <c r="P27" s="11" t="str">
        <f>[23]Maio!$C$19</f>
        <v>*</v>
      </c>
      <c r="Q27" s="11" t="str">
        <f>[23]Maio!$C$20</f>
        <v>*</v>
      </c>
      <c r="R27" s="11" t="str">
        <f>[23]Maio!$C$21</f>
        <v>*</v>
      </c>
      <c r="S27" s="11" t="str">
        <f>[23]Maio!$C$22</f>
        <v>*</v>
      </c>
      <c r="T27" s="11" t="str">
        <f>[23]Maio!$C$23</f>
        <v>*</v>
      </c>
      <c r="U27" s="11" t="str">
        <f>[23]Maio!$C$24</f>
        <v>*</v>
      </c>
      <c r="V27" s="11" t="str">
        <f>[23]Maio!$C$25</f>
        <v>*</v>
      </c>
      <c r="W27" s="11" t="str">
        <f>[23]Maio!$C$26</f>
        <v>*</v>
      </c>
      <c r="X27" s="11" t="str">
        <f>[23]Maio!$C$27</f>
        <v>*</v>
      </c>
      <c r="Y27" s="11" t="str">
        <f>[23]Maio!$C$28</f>
        <v>*</v>
      </c>
      <c r="Z27" s="11" t="str">
        <f>[23]Maio!$C$29</f>
        <v>*</v>
      </c>
      <c r="AA27" s="11" t="str">
        <f>[23]Maio!$C$30</f>
        <v>*</v>
      </c>
      <c r="AB27" s="11" t="str">
        <f>[23]Maio!$C$31</f>
        <v>*</v>
      </c>
      <c r="AC27" s="11" t="str">
        <f>[23]Maio!$C$32</f>
        <v>*</v>
      </c>
      <c r="AD27" s="11" t="str">
        <f>[23]Maio!$C$33</f>
        <v>*</v>
      </c>
      <c r="AE27" s="11">
        <f>[23]Maio!$C$34</f>
        <v>31.6</v>
      </c>
      <c r="AF27" s="11">
        <f>[23]Maio!$C$35</f>
        <v>29.7</v>
      </c>
      <c r="AG27" s="131">
        <f>MAX(B27:AF27)</f>
        <v>31.6</v>
      </c>
      <c r="AH27" s="94">
        <f>AVERAGE(B27:AF27)</f>
        <v>30.65</v>
      </c>
      <c r="AJ27" t="s">
        <v>47</v>
      </c>
    </row>
    <row r="28" spans="1:39" x14ac:dyDescent="0.2">
      <c r="A28" s="58" t="s">
        <v>9</v>
      </c>
      <c r="B28" s="11">
        <f>[24]Maio!$C$5</f>
        <v>25.8</v>
      </c>
      <c r="C28" s="11">
        <f>[24]Maio!$C$6</f>
        <v>28</v>
      </c>
      <c r="D28" s="11">
        <f>[24]Maio!$C$7</f>
        <v>28.3</v>
      </c>
      <c r="E28" s="11">
        <f>[24]Maio!$C$8</f>
        <v>30.2</v>
      </c>
      <c r="F28" s="11">
        <f>[24]Maio!$C$9</f>
        <v>32.200000000000003</v>
      </c>
      <c r="G28" s="11">
        <f>[24]Maio!$C$10</f>
        <v>33.200000000000003</v>
      </c>
      <c r="H28" s="11">
        <f>[24]Maio!$C$11</f>
        <v>32.9</v>
      </c>
      <c r="I28" s="11">
        <f>[24]Maio!$C$12</f>
        <v>30.8</v>
      </c>
      <c r="J28" s="11">
        <f>[24]Maio!$C$13</f>
        <v>30.7</v>
      </c>
      <c r="K28" s="11">
        <f>[24]Maio!$C$14</f>
        <v>33.200000000000003</v>
      </c>
      <c r="L28" s="11">
        <f>[24]Maio!$C$15</f>
        <v>32.299999999999997</v>
      </c>
      <c r="M28" s="11">
        <f>[24]Maio!$C$16</f>
        <v>27.2</v>
      </c>
      <c r="N28" s="11">
        <f>[24]Maio!$C$17</f>
        <v>23.8</v>
      </c>
      <c r="O28" s="11">
        <f>[24]Maio!$C$18</f>
        <v>20.5</v>
      </c>
      <c r="P28" s="11">
        <f>[24]Maio!$C$19</f>
        <v>24.1</v>
      </c>
      <c r="Q28" s="11">
        <f>[24]Maio!$C$20</f>
        <v>25.9</v>
      </c>
      <c r="R28" s="11">
        <f>[24]Maio!$C$21</f>
        <v>26.3</v>
      </c>
      <c r="S28" s="11">
        <f>[24]Maio!$C$22</f>
        <v>28.4</v>
      </c>
      <c r="T28" s="11">
        <f>[24]Maio!$C$23</f>
        <v>29.1</v>
      </c>
      <c r="U28" s="11">
        <f>[24]Maio!$C$24</f>
        <v>30.1</v>
      </c>
      <c r="V28" s="11">
        <f>[24]Maio!$C$25</f>
        <v>30.6</v>
      </c>
      <c r="W28" s="11">
        <f>[24]Maio!$C$26</f>
        <v>30.3</v>
      </c>
      <c r="X28" s="11">
        <f>[24]Maio!$C$27</f>
        <v>25.4</v>
      </c>
      <c r="Y28" s="11">
        <f>[24]Maio!$C$28</f>
        <v>20.7</v>
      </c>
      <c r="Z28" s="11">
        <f>[24]Maio!$C$29</f>
        <v>22.4</v>
      </c>
      <c r="AA28" s="11">
        <f>[24]Maio!$C$30</f>
        <v>26.7</v>
      </c>
      <c r="AB28" s="11">
        <f>[24]Maio!$C$31</f>
        <v>31.6</v>
      </c>
      <c r="AC28" s="11">
        <f>[24]Maio!$C$32</f>
        <v>30.2</v>
      </c>
      <c r="AD28" s="11">
        <f>[24]Maio!$C$33</f>
        <v>31.5</v>
      </c>
      <c r="AE28" s="11">
        <f>[24]Maio!$C$34</f>
        <v>32.9</v>
      </c>
      <c r="AF28" s="11">
        <f>[24]Maio!$C$35</f>
        <v>31.4</v>
      </c>
      <c r="AG28" s="131">
        <f>MAX(B28:AF28)</f>
        <v>33.200000000000003</v>
      </c>
      <c r="AH28" s="94">
        <f>AVERAGE(B28:AF28)</f>
        <v>28.603225806451618</v>
      </c>
      <c r="AL28" t="s">
        <v>47</v>
      </c>
    </row>
    <row r="29" spans="1:39" x14ac:dyDescent="0.2">
      <c r="A29" s="58" t="s">
        <v>42</v>
      </c>
      <c r="B29" s="11">
        <f>[25]Maio!$C$5</f>
        <v>25</v>
      </c>
      <c r="C29" s="11">
        <f>[25]Maio!$C$6</f>
        <v>28.5</v>
      </c>
      <c r="D29" s="11">
        <f>[25]Maio!$C$7</f>
        <v>25.1</v>
      </c>
      <c r="E29" s="11">
        <f>[25]Maio!$C$8</f>
        <v>29</v>
      </c>
      <c r="F29" s="11">
        <f>[25]Maio!$C$9</f>
        <v>31.7</v>
      </c>
      <c r="G29" s="11">
        <f>[25]Maio!$C$10</f>
        <v>32.6</v>
      </c>
      <c r="H29" s="11">
        <f>[25]Maio!$C$11</f>
        <v>32.5</v>
      </c>
      <c r="I29" s="11">
        <f>[25]Maio!$C$12</f>
        <v>32.9</v>
      </c>
      <c r="J29" s="11">
        <f>[25]Maio!$C$13</f>
        <v>31.8</v>
      </c>
      <c r="K29" s="11">
        <f>[25]Maio!$C$14</f>
        <v>31.7</v>
      </c>
      <c r="L29" s="11">
        <f>[25]Maio!$C$15</f>
        <v>30.5</v>
      </c>
      <c r="M29" s="11">
        <f>[25]Maio!$C$16</f>
        <v>24.3</v>
      </c>
      <c r="N29" s="11">
        <f>[25]Maio!$C$17</f>
        <v>19.600000000000001</v>
      </c>
      <c r="O29" s="11">
        <f>[25]Maio!$C$18</f>
        <v>23.2</v>
      </c>
      <c r="P29" s="11">
        <f>[25]Maio!$C$19</f>
        <v>20.6</v>
      </c>
      <c r="Q29" s="11">
        <f>[25]Maio!$C$20</f>
        <v>26.5</v>
      </c>
      <c r="R29" s="11">
        <f>[25]Maio!$C$21</f>
        <v>28.5</v>
      </c>
      <c r="S29" s="11">
        <f>[25]Maio!$C$22</f>
        <v>30.2</v>
      </c>
      <c r="T29" s="11">
        <f>[25]Maio!$C$23</f>
        <v>29.7</v>
      </c>
      <c r="U29" s="11">
        <f>[25]Maio!$C$24</f>
        <v>30.4</v>
      </c>
      <c r="V29" s="11">
        <f>[25]Maio!$C$25</f>
        <v>31</v>
      </c>
      <c r="W29" s="11">
        <f>[25]Maio!$C$26</f>
        <v>26.6</v>
      </c>
      <c r="X29" s="11">
        <f>[25]Maio!$C$27</f>
        <v>21.2</v>
      </c>
      <c r="Y29" s="11">
        <f>[25]Maio!$C$28</f>
        <v>21.1</v>
      </c>
      <c r="Z29" s="11">
        <f>[25]Maio!$C$29</f>
        <v>15.6</v>
      </c>
      <c r="AA29" s="11" t="str">
        <f>[25]Maio!$C$30</f>
        <v>*</v>
      </c>
      <c r="AB29" s="11" t="str">
        <f>[25]Maio!$C$31</f>
        <v>*</v>
      </c>
      <c r="AC29" s="11" t="str">
        <f>[25]Maio!$C$32</f>
        <v>*</v>
      </c>
      <c r="AD29" s="11" t="str">
        <f>[25]Maio!$C$33</f>
        <v>*</v>
      </c>
      <c r="AE29" s="11" t="str">
        <f>[25]Maio!$C$34</f>
        <v>*</v>
      </c>
      <c r="AF29" s="11" t="str">
        <f>[25]Maio!$C$35</f>
        <v>*</v>
      </c>
      <c r="AG29" s="131">
        <f>MAX(B29:AF29)</f>
        <v>32.9</v>
      </c>
      <c r="AH29" s="94">
        <f>AVERAGE(B29:AF29)</f>
        <v>27.192000000000004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[26]Maio!$C$5</f>
        <v>26.1</v>
      </c>
      <c r="C30" s="11">
        <f>[26]Maio!$C$6</f>
        <v>27.3</v>
      </c>
      <c r="D30" s="11">
        <f>[26]Maio!$C$7</f>
        <v>26.4</v>
      </c>
      <c r="E30" s="11">
        <f>[26]Maio!$C$8</f>
        <v>29.7</v>
      </c>
      <c r="F30" s="11">
        <f>[26]Maio!$C$9</f>
        <v>31.6</v>
      </c>
      <c r="G30" s="11">
        <f>[26]Maio!$C$10</f>
        <v>31.3</v>
      </c>
      <c r="H30" s="11">
        <f>[26]Maio!$C$11</f>
        <v>31.8</v>
      </c>
      <c r="I30" s="11">
        <f>[26]Maio!$C$12</f>
        <v>30.9</v>
      </c>
      <c r="J30" s="11">
        <f>[26]Maio!$C$13</f>
        <v>30.3</v>
      </c>
      <c r="K30" s="11">
        <f>[26]Maio!$C$14</f>
        <v>31.8</v>
      </c>
      <c r="L30" s="11">
        <f>[26]Maio!$C$15</f>
        <v>30.2</v>
      </c>
      <c r="M30" s="11">
        <f>[26]Maio!$C$16</f>
        <v>25.9</v>
      </c>
      <c r="N30" s="11">
        <f>[26]Maio!$C$17</f>
        <v>19.3</v>
      </c>
      <c r="O30" s="11">
        <f>[26]Maio!$C$18</f>
        <v>21.2</v>
      </c>
      <c r="P30" s="11">
        <f>[26]Maio!$C$19</f>
        <v>23.8</v>
      </c>
      <c r="Q30" s="11">
        <f>[26]Maio!$C$20</f>
        <v>23.6</v>
      </c>
      <c r="R30" s="11">
        <f>[26]Maio!$C$21</f>
        <v>26.3</v>
      </c>
      <c r="S30" s="11">
        <f>[26]Maio!$C$22</f>
        <v>27.9</v>
      </c>
      <c r="T30" s="11">
        <f>[26]Maio!$C$23</f>
        <v>27.9</v>
      </c>
      <c r="U30" s="11">
        <f>[26]Maio!$C$24</f>
        <v>29.3</v>
      </c>
      <c r="V30" s="11">
        <f>[26]Maio!$C$25</f>
        <v>29.8</v>
      </c>
      <c r="W30" s="11">
        <f>[26]Maio!$C$26</f>
        <v>26.4</v>
      </c>
      <c r="X30" s="11">
        <f>[26]Maio!$C$27</f>
        <v>21.2</v>
      </c>
      <c r="Y30" s="11">
        <f>[26]Maio!$C$28</f>
        <v>18.600000000000001</v>
      </c>
      <c r="Z30" s="11">
        <f>[26]Maio!$C$29</f>
        <v>21.3</v>
      </c>
      <c r="AA30" s="11">
        <f>[26]Maio!$C$30</f>
        <v>26.2</v>
      </c>
      <c r="AB30" s="11">
        <f>[26]Maio!$C$31</f>
        <v>30</v>
      </c>
      <c r="AC30" s="11">
        <f>[26]Maio!$C$32</f>
        <v>29.7</v>
      </c>
      <c r="AD30" s="11">
        <f>[26]Maio!$C$33</f>
        <v>29.8</v>
      </c>
      <c r="AE30" s="11">
        <f>[26]Maio!$C$34</f>
        <v>31.4</v>
      </c>
      <c r="AF30" s="11">
        <f>[26]Maio!$C$35</f>
        <v>31.3</v>
      </c>
      <c r="AG30" s="131">
        <f t="shared" ref="AG30:AG31" si="15">MAX(B30:AF30)</f>
        <v>31.8</v>
      </c>
      <c r="AH30" s="94">
        <f t="shared" ref="AH30:AH31" si="16">AVERAGE(B30:AF30)</f>
        <v>27.364516129032257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[27]Maio!$C$5</f>
        <v>25.2</v>
      </c>
      <c r="C31" s="11">
        <f>[27]Maio!$C$6</f>
        <v>27.3</v>
      </c>
      <c r="D31" s="11">
        <f>[27]Maio!$C$7</f>
        <v>24.3</v>
      </c>
      <c r="E31" s="11">
        <f>[27]Maio!$C$8</f>
        <v>27.5</v>
      </c>
      <c r="F31" s="11">
        <f>[27]Maio!$C$9</f>
        <v>29.9</v>
      </c>
      <c r="G31" s="11">
        <f>[27]Maio!$C$10</f>
        <v>29.8</v>
      </c>
      <c r="H31" s="11">
        <f>[27]Maio!$C$11</f>
        <v>31.4</v>
      </c>
      <c r="I31" s="11">
        <f>[27]Maio!$C$12</f>
        <v>29.5</v>
      </c>
      <c r="J31" s="11">
        <f>[27]Maio!$C$13</f>
        <v>29.1</v>
      </c>
      <c r="K31" s="11">
        <f>[27]Maio!$C$14</f>
        <v>31.1</v>
      </c>
      <c r="L31" s="11">
        <f>[27]Maio!$C$15</f>
        <v>29.2</v>
      </c>
      <c r="M31" s="11">
        <f>[27]Maio!$C$16</f>
        <v>25.1</v>
      </c>
      <c r="N31" s="11">
        <f>[27]Maio!$C$17</f>
        <v>18.399999999999999</v>
      </c>
      <c r="O31" s="11">
        <f>[27]Maio!$C$18</f>
        <v>20.7</v>
      </c>
      <c r="P31" s="11">
        <f>[27]Maio!$C$19</f>
        <v>21.6</v>
      </c>
      <c r="Q31" s="11">
        <f>[27]Maio!$C$20</f>
        <v>23.8</v>
      </c>
      <c r="R31" s="11">
        <f>[27]Maio!$C$21</f>
        <v>25</v>
      </c>
      <c r="S31" s="11">
        <f>[27]Maio!$C$22</f>
        <v>26.1</v>
      </c>
      <c r="T31" s="11">
        <f>[27]Maio!$C$23</f>
        <v>26.6</v>
      </c>
      <c r="U31" s="11">
        <f>[27]Maio!$C$24</f>
        <v>27.9</v>
      </c>
      <c r="V31" s="11">
        <f>[27]Maio!$C$25</f>
        <v>29.2</v>
      </c>
      <c r="W31" s="11">
        <f>[27]Maio!$C$26</f>
        <v>25.4</v>
      </c>
      <c r="X31" s="11">
        <f>[27]Maio!$C$27</f>
        <v>19.600000000000001</v>
      </c>
      <c r="Y31" s="11">
        <f>[27]Maio!$C$28</f>
        <v>17</v>
      </c>
      <c r="Z31" s="11">
        <f>[27]Maio!$C$29</f>
        <v>20.9</v>
      </c>
      <c r="AA31" s="11">
        <f>[27]Maio!$C$30</f>
        <v>24.8</v>
      </c>
      <c r="AB31" s="11">
        <f>[27]Maio!$C$31</f>
        <v>28.7</v>
      </c>
      <c r="AC31" s="11">
        <f>[27]Maio!$C$32</f>
        <v>29.1</v>
      </c>
      <c r="AD31" s="11">
        <f>[27]Maio!$C$33</f>
        <v>29.3</v>
      </c>
      <c r="AE31" s="11">
        <f>[27]Maio!$C$34</f>
        <v>30.4</v>
      </c>
      <c r="AF31" s="11">
        <f>[27]Maio!$C$35</f>
        <v>29.5</v>
      </c>
      <c r="AG31" s="131">
        <f t="shared" si="15"/>
        <v>31.4</v>
      </c>
      <c r="AH31" s="94">
        <f t="shared" si="16"/>
        <v>26.238709677419358</v>
      </c>
      <c r="AI31" s="12" t="s">
        <v>47</v>
      </c>
      <c r="AL31" t="s">
        <v>47</v>
      </c>
    </row>
    <row r="32" spans="1:39" x14ac:dyDescent="0.2">
      <c r="A32" s="58" t="s">
        <v>11</v>
      </c>
      <c r="B32" s="11">
        <f>[28]Maio!$C$5</f>
        <v>25.3</v>
      </c>
      <c r="C32" s="11">
        <f>[28]Maio!$C$6</f>
        <v>29.4</v>
      </c>
      <c r="D32" s="11">
        <f>[28]Maio!$C$7</f>
        <v>24.4</v>
      </c>
      <c r="E32" s="11">
        <f>[28]Maio!$C$8</f>
        <v>28.9</v>
      </c>
      <c r="F32" s="11">
        <f>[28]Maio!$C$9</f>
        <v>31</v>
      </c>
      <c r="G32" s="11">
        <f>[28]Maio!$C$10</f>
        <v>31.4</v>
      </c>
      <c r="H32" s="11">
        <f>[28]Maio!$C$11</f>
        <v>31.7</v>
      </c>
      <c r="I32" s="11">
        <f>[28]Maio!$C$12</f>
        <v>30.8</v>
      </c>
      <c r="J32" s="11">
        <f>[28]Maio!$C$13</f>
        <v>31.7</v>
      </c>
      <c r="K32" s="11">
        <f>[28]Maio!$C$14</f>
        <v>32.700000000000003</v>
      </c>
      <c r="L32" s="11">
        <f>[28]Maio!$C$15</f>
        <v>30.8</v>
      </c>
      <c r="M32" s="11">
        <f>[28]Maio!$C$16</f>
        <v>27.1</v>
      </c>
      <c r="N32" s="11">
        <f>[28]Maio!$C$17</f>
        <v>21</v>
      </c>
      <c r="O32" s="11">
        <f>[28]Maio!$C$18</f>
        <v>21.6</v>
      </c>
      <c r="P32" s="11">
        <f>[28]Maio!$C$19</f>
        <v>20.9</v>
      </c>
      <c r="Q32" s="11">
        <f>[28]Maio!$C$20</f>
        <v>24.3</v>
      </c>
      <c r="R32" s="11">
        <f>[28]Maio!$C$21</f>
        <v>26.4</v>
      </c>
      <c r="S32" s="11">
        <f>[28]Maio!$C$22</f>
        <v>27.4</v>
      </c>
      <c r="T32" s="11">
        <f>[28]Maio!$C$23</f>
        <v>29.2</v>
      </c>
      <c r="U32" s="11">
        <f>[28]Maio!$C$24</f>
        <v>30</v>
      </c>
      <c r="V32" s="11">
        <f>[28]Maio!$C$25</f>
        <v>30.6</v>
      </c>
      <c r="W32" s="11">
        <f>[28]Maio!$C$26</f>
        <v>28.8</v>
      </c>
      <c r="X32" s="11">
        <f>[28]Maio!$C$27</f>
        <v>23.7</v>
      </c>
      <c r="Y32" s="11">
        <f>[28]Maio!$C$28</f>
        <v>20.399999999999999</v>
      </c>
      <c r="Z32" s="11">
        <f>[28]Maio!$C$29</f>
        <v>21.9</v>
      </c>
      <c r="AA32" s="11">
        <f>[28]Maio!$C$30</f>
        <v>28.6</v>
      </c>
      <c r="AB32" s="11">
        <f>[28]Maio!$C$31</f>
        <v>31.1</v>
      </c>
      <c r="AC32" s="11">
        <f>[28]Maio!$C$32</f>
        <v>31</v>
      </c>
      <c r="AD32" s="11">
        <f>[28]Maio!$C$33</f>
        <v>31.7</v>
      </c>
      <c r="AE32" s="11">
        <f>[28]Maio!$C$34</f>
        <v>32.700000000000003</v>
      </c>
      <c r="AF32" s="11">
        <f>[28]Maio!$C$35</f>
        <v>30.3</v>
      </c>
      <c r="AG32" s="131">
        <f t="shared" ref="AG32:AG35" si="17">MAX(B32:AF32)</f>
        <v>32.700000000000003</v>
      </c>
      <c r="AH32" s="94">
        <f t="shared" ref="AH32:AH35" si="18">AVERAGE(B32:AF32)</f>
        <v>27.961290322580648</v>
      </c>
      <c r="AM32" t="s">
        <v>47</v>
      </c>
    </row>
    <row r="33" spans="1:39" s="5" customFormat="1" x14ac:dyDescent="0.2">
      <c r="A33" s="58" t="s">
        <v>12</v>
      </c>
      <c r="B33" s="11">
        <f>[29]Maio!$C$5</f>
        <v>23.7</v>
      </c>
      <c r="C33" s="11">
        <f>[29]Maio!$C$6</f>
        <v>28.4</v>
      </c>
      <c r="D33" s="11">
        <f>[29]Maio!$C$7</f>
        <v>27.5</v>
      </c>
      <c r="E33" s="11">
        <f>[29]Maio!$C$8</f>
        <v>29.8</v>
      </c>
      <c r="F33" s="11">
        <f>[29]Maio!$C$9</f>
        <v>32.9</v>
      </c>
      <c r="G33" s="11">
        <f>[29]Maio!$C$10</f>
        <v>32.9</v>
      </c>
      <c r="H33" s="11">
        <f>[29]Maio!$C$11</f>
        <v>33.200000000000003</v>
      </c>
      <c r="I33" s="11">
        <f>[29]Maio!$C$12</f>
        <v>33.4</v>
      </c>
      <c r="J33" s="11">
        <f>[29]Maio!$C$13</f>
        <v>32.5</v>
      </c>
      <c r="K33" s="11">
        <f>[29]Maio!$C$14</f>
        <v>32.700000000000003</v>
      </c>
      <c r="L33" s="11">
        <f>[29]Maio!$C$15</f>
        <v>31.1</v>
      </c>
      <c r="M33" s="11">
        <f>[29]Maio!$C$16</f>
        <v>25</v>
      </c>
      <c r="N33" s="11">
        <f>[29]Maio!$C$17</f>
        <v>21.8</v>
      </c>
      <c r="O33" s="11">
        <f>[29]Maio!$C$18</f>
        <v>21.6</v>
      </c>
      <c r="P33" s="11">
        <f>[29]Maio!$C$19</f>
        <v>21.2</v>
      </c>
      <c r="Q33" s="11">
        <f>[29]Maio!$C$20</f>
        <v>27.3</v>
      </c>
      <c r="R33" s="11">
        <f>[29]Maio!$C$21</f>
        <v>29</v>
      </c>
      <c r="S33" s="11">
        <f>[29]Maio!$C$22</f>
        <v>30.9</v>
      </c>
      <c r="T33" s="11">
        <f>[29]Maio!$C$23</f>
        <v>30.8</v>
      </c>
      <c r="U33" s="11">
        <f>[29]Maio!$C$24</f>
        <v>31.3</v>
      </c>
      <c r="V33" s="11">
        <f>[29]Maio!$C$25</f>
        <v>31.3</v>
      </c>
      <c r="W33" s="11">
        <f>[29]Maio!$C$26</f>
        <v>29.6</v>
      </c>
      <c r="X33" s="11">
        <f>[29]Maio!$C$27</f>
        <v>23.3</v>
      </c>
      <c r="Y33" s="11">
        <f>[29]Maio!$C$28</f>
        <v>23.2</v>
      </c>
      <c r="Z33" s="11">
        <f>[29]Maio!$C$29</f>
        <v>24.3</v>
      </c>
      <c r="AA33" s="11">
        <f>[29]Maio!$C$30</f>
        <v>29.3</v>
      </c>
      <c r="AB33" s="11">
        <f>[29]Maio!$C$31</f>
        <v>31.7</v>
      </c>
      <c r="AC33" s="11">
        <f>[29]Maio!$C$32</f>
        <v>33</v>
      </c>
      <c r="AD33" s="11">
        <f>[29]Maio!$C$33</f>
        <v>32.5</v>
      </c>
      <c r="AE33" s="11">
        <f>[29]Maio!$C$34</f>
        <v>33.1</v>
      </c>
      <c r="AF33" s="11">
        <f>[29]Maio!$C$35</f>
        <v>31</v>
      </c>
      <c r="AG33" s="131">
        <f t="shared" si="17"/>
        <v>33.4</v>
      </c>
      <c r="AH33" s="94">
        <f t="shared" si="18"/>
        <v>29.009677419354833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[30]Maio!$C$5</f>
        <v>23.8</v>
      </c>
      <c r="C34" s="11">
        <f>[30]Maio!$C$6</f>
        <v>29.3</v>
      </c>
      <c r="D34" s="11">
        <f>[30]Maio!$C$7</f>
        <v>31.1</v>
      </c>
      <c r="E34" s="11">
        <f>[30]Maio!$C$8</f>
        <v>30.8</v>
      </c>
      <c r="F34" s="11">
        <f>[30]Maio!$C$9</f>
        <v>33.5</v>
      </c>
      <c r="G34" s="11">
        <f>[30]Maio!$C$10</f>
        <v>34.4</v>
      </c>
      <c r="H34" s="11">
        <f>[30]Maio!$C$11</f>
        <v>33.9</v>
      </c>
      <c r="I34" s="11">
        <f>[30]Maio!$C$12</f>
        <v>34.200000000000003</v>
      </c>
      <c r="J34" s="11">
        <f>[30]Maio!$C$13</f>
        <v>33.700000000000003</v>
      </c>
      <c r="K34" s="11">
        <f>[30]Maio!$C$14</f>
        <v>33.299999999999997</v>
      </c>
      <c r="L34" s="11">
        <f>[30]Maio!$C$15</f>
        <v>32.1</v>
      </c>
      <c r="M34" s="11">
        <f>[30]Maio!$C$16</f>
        <v>23.5</v>
      </c>
      <c r="N34" s="11">
        <f>[30]Maio!$C$17</f>
        <v>21.9</v>
      </c>
      <c r="O34" s="11">
        <f>[30]Maio!$C$18</f>
        <v>23.5</v>
      </c>
      <c r="P34" s="11">
        <f>[30]Maio!$C$19</f>
        <v>23.4</v>
      </c>
      <c r="Q34" s="11">
        <f>[30]Maio!$C$20</f>
        <v>26.6</v>
      </c>
      <c r="R34" s="11">
        <f>[30]Maio!$C$21</f>
        <v>28.5</v>
      </c>
      <c r="S34" s="11">
        <f>[30]Maio!$C$22</f>
        <v>31.2</v>
      </c>
      <c r="T34" s="11">
        <f>[30]Maio!$C$23</f>
        <v>32.299999999999997</v>
      </c>
      <c r="U34" s="11">
        <f>[30]Maio!$C$24</f>
        <v>32.6</v>
      </c>
      <c r="V34" s="11">
        <f>[30]Maio!$C$25</f>
        <v>32.4</v>
      </c>
      <c r="W34" s="11">
        <f>[30]Maio!$C$26</f>
        <v>27.3</v>
      </c>
      <c r="X34" s="11">
        <f>[30]Maio!$C$27</f>
        <v>23</v>
      </c>
      <c r="Y34" s="11">
        <f>[30]Maio!$C$28</f>
        <v>21.8</v>
      </c>
      <c r="Z34" s="11">
        <f>[30]Maio!$C$29</f>
        <v>24.8</v>
      </c>
      <c r="AA34" s="11">
        <f>[30]Maio!$C$30</f>
        <v>31</v>
      </c>
      <c r="AB34" s="11">
        <f>[30]Maio!$C$31</f>
        <v>32.9</v>
      </c>
      <c r="AC34" s="11">
        <f>[30]Maio!$C$32</f>
        <v>33.5</v>
      </c>
      <c r="AD34" s="11">
        <f>[30]Maio!$C$33</f>
        <v>33.6</v>
      </c>
      <c r="AE34" s="11">
        <f>[30]Maio!$C$34</f>
        <v>33.700000000000003</v>
      </c>
      <c r="AF34" s="11">
        <f>[30]Maio!$C$35</f>
        <v>32.9</v>
      </c>
      <c r="AG34" s="131">
        <f t="shared" si="17"/>
        <v>34.4</v>
      </c>
      <c r="AH34" s="94">
        <f t="shared" si="18"/>
        <v>29.693548387096772</v>
      </c>
    </row>
    <row r="35" spans="1:39" x14ac:dyDescent="0.2">
      <c r="A35" s="58" t="s">
        <v>173</v>
      </c>
      <c r="B35" s="11">
        <f>[31]Maio!$C$5</f>
        <v>23.5</v>
      </c>
      <c r="C35" s="11">
        <f>[31]Maio!$C$6</f>
        <v>28.8</v>
      </c>
      <c r="D35" s="11">
        <f>[31]Maio!$C$7</f>
        <v>28.1</v>
      </c>
      <c r="E35" s="11">
        <f>[31]Maio!$C$8</f>
        <v>30.4</v>
      </c>
      <c r="F35" s="11">
        <f>[31]Maio!$C$9</f>
        <v>31.7</v>
      </c>
      <c r="G35" s="11">
        <f>[31]Maio!$C$10</f>
        <v>32.6</v>
      </c>
      <c r="H35" s="11">
        <f>[31]Maio!$C$11</f>
        <v>32.6</v>
      </c>
      <c r="I35" s="11">
        <f>[31]Maio!$C$12</f>
        <v>31.9</v>
      </c>
      <c r="J35" s="11">
        <f>[31]Maio!$C$13</f>
        <v>31.1</v>
      </c>
      <c r="K35" s="11">
        <f>[31]Maio!$C$14</f>
        <v>32.200000000000003</v>
      </c>
      <c r="L35" s="11">
        <f>[31]Maio!$C$15</f>
        <v>30.5</v>
      </c>
      <c r="M35" s="11">
        <f>[31]Maio!$C$16</f>
        <v>26.9</v>
      </c>
      <c r="N35" s="11">
        <f>[31]Maio!$C$17</f>
        <v>22.9</v>
      </c>
      <c r="O35" s="11">
        <f>[31]Maio!$C$18</f>
        <v>19.8</v>
      </c>
      <c r="P35" s="11">
        <f>[31]Maio!$C$19</f>
        <v>22.1</v>
      </c>
      <c r="Q35" s="11">
        <f>[31]Maio!$C$20</f>
        <v>25.7</v>
      </c>
      <c r="R35" s="11">
        <f>[31]Maio!$C$21</f>
        <v>28</v>
      </c>
      <c r="S35" s="11">
        <f>[31]Maio!$C$22</f>
        <v>27.5</v>
      </c>
      <c r="T35" s="11">
        <f>[31]Maio!$C$23</f>
        <v>29.2</v>
      </c>
      <c r="U35" s="11">
        <f>[31]Maio!$C$24</f>
        <v>30.1</v>
      </c>
      <c r="V35" s="11">
        <f>[31]Maio!$C$25</f>
        <v>31.3</v>
      </c>
      <c r="W35" s="11">
        <f>[31]Maio!$C$26</f>
        <v>30.4</v>
      </c>
      <c r="X35" s="11">
        <f>[31]Maio!$C$27</f>
        <v>24.3</v>
      </c>
      <c r="Y35" s="11">
        <f>[31]Maio!$C$28</f>
        <v>21.6</v>
      </c>
      <c r="Z35" s="11">
        <f>[31]Maio!$C$29</f>
        <v>23.2</v>
      </c>
      <c r="AA35" s="11">
        <f>[31]Maio!$C$30</f>
        <v>28.1</v>
      </c>
      <c r="AB35" s="11">
        <f>[31]Maio!$C$31</f>
        <v>32.4</v>
      </c>
      <c r="AC35" s="11">
        <f>[31]Maio!$C$32</f>
        <v>31.6</v>
      </c>
      <c r="AD35" s="11">
        <f>[31]Maio!$C$33</f>
        <v>31.1</v>
      </c>
      <c r="AE35" s="11">
        <f>[31]Maio!$C$34</f>
        <v>32.5</v>
      </c>
      <c r="AF35" s="11">
        <f>[31]Maio!$C$35</f>
        <v>31.2</v>
      </c>
      <c r="AG35" s="131">
        <f t="shared" si="17"/>
        <v>32.6</v>
      </c>
      <c r="AH35" s="94">
        <f t="shared" si="18"/>
        <v>28.493548387096777</v>
      </c>
    </row>
    <row r="36" spans="1:39" x14ac:dyDescent="0.2">
      <c r="A36" s="58" t="s">
        <v>144</v>
      </c>
      <c r="B36" s="11" t="str">
        <f>[32]Maio!$C$5</f>
        <v>*</v>
      </c>
      <c r="C36" s="11" t="str">
        <f>[32]Maio!$C$6</f>
        <v>*</v>
      </c>
      <c r="D36" s="11" t="str">
        <f>[32]Maio!$C$7</f>
        <v>*</v>
      </c>
      <c r="E36" s="11" t="str">
        <f>[32]Maio!$C$8</f>
        <v>*</v>
      </c>
      <c r="F36" s="11" t="str">
        <f>[32]Maio!$C$9</f>
        <v>*</v>
      </c>
      <c r="G36" s="11" t="str">
        <f>[32]Maio!$C$10</f>
        <v>*</v>
      </c>
      <c r="H36" s="11" t="str">
        <f>[32]Maio!$C$11</f>
        <v>*</v>
      </c>
      <c r="I36" s="11" t="str">
        <f>[32]Maio!$C$12</f>
        <v>*</v>
      </c>
      <c r="J36" s="11" t="str">
        <f>[32]Maio!$C$13</f>
        <v>*</v>
      </c>
      <c r="K36" s="11" t="str">
        <f>[32]Maio!$C$14</f>
        <v>*</v>
      </c>
      <c r="L36" s="11" t="str">
        <f>[32]Maio!$C$15</f>
        <v>*</v>
      </c>
      <c r="M36" s="11" t="str">
        <f>[32]Maio!$C$16</f>
        <v>*</v>
      </c>
      <c r="N36" s="11" t="str">
        <f>[32]Maio!$C$17</f>
        <v>*</v>
      </c>
      <c r="O36" s="11" t="str">
        <f>[32]Maio!$C$18</f>
        <v>*</v>
      </c>
      <c r="P36" s="11" t="str">
        <f>[32]Maio!$C$19</f>
        <v>*</v>
      </c>
      <c r="Q36" s="11" t="str">
        <f>[32]Maio!$C$20</f>
        <v>*</v>
      </c>
      <c r="R36" s="11" t="str">
        <f>[32]Maio!$C$21</f>
        <v>*</v>
      </c>
      <c r="S36" s="11" t="str">
        <f>[32]Maio!$C$22</f>
        <v>*</v>
      </c>
      <c r="T36" s="11" t="str">
        <f>[32]Maio!$C$23</f>
        <v>*</v>
      </c>
      <c r="U36" s="11" t="str">
        <f>[32]Maio!$C$24</f>
        <v>*</v>
      </c>
      <c r="V36" s="11" t="str">
        <f>[32]Maio!$C$25</f>
        <v>*</v>
      </c>
      <c r="W36" s="11" t="str">
        <f>[32]Maio!$C$26</f>
        <v>*</v>
      </c>
      <c r="X36" s="11" t="str">
        <f>[32]Maio!$C$27</f>
        <v>*</v>
      </c>
      <c r="Y36" s="11" t="str">
        <f>[32]Maio!$C$28</f>
        <v>*</v>
      </c>
      <c r="Z36" s="11" t="str">
        <f>[32]Maio!$C$29</f>
        <v>*</v>
      </c>
      <c r="AA36" s="11" t="str">
        <f>[32]Maio!$C$30</f>
        <v>*</v>
      </c>
      <c r="AB36" s="11" t="str">
        <f>[32]Maio!$C$31</f>
        <v>*</v>
      </c>
      <c r="AC36" s="11" t="str">
        <f>[32]Maio!$C$32</f>
        <v>*</v>
      </c>
      <c r="AD36" s="11" t="str">
        <f>[32]Maio!$C$33</f>
        <v>*</v>
      </c>
      <c r="AE36" s="11" t="str">
        <f>[32]Maio!$C$34</f>
        <v>*</v>
      </c>
      <c r="AF36" s="11" t="str">
        <f>[32]Maio!$C$35</f>
        <v>*</v>
      </c>
      <c r="AG36" s="131" t="s">
        <v>226</v>
      </c>
      <c r="AH36" s="94" t="s">
        <v>226</v>
      </c>
      <c r="AL36" t="s">
        <v>47</v>
      </c>
    </row>
    <row r="37" spans="1:39" x14ac:dyDescent="0.2">
      <c r="A37" s="58" t="s">
        <v>14</v>
      </c>
      <c r="B37" s="11">
        <f>[33]Maio!$C$5</f>
        <v>31.6</v>
      </c>
      <c r="C37" s="11">
        <f>[33]Maio!$C$6</f>
        <v>29.4</v>
      </c>
      <c r="D37" s="11">
        <f>[33]Maio!$C$7</f>
        <v>32.4</v>
      </c>
      <c r="E37" s="11">
        <f>[33]Maio!$C$8</f>
        <v>26.1</v>
      </c>
      <c r="F37" s="11">
        <f>[33]Maio!$C$9</f>
        <v>31.8</v>
      </c>
      <c r="G37" s="11">
        <f>[33]Maio!$C$10</f>
        <v>33.200000000000003</v>
      </c>
      <c r="H37" s="11">
        <f>[33]Maio!$C$11</f>
        <v>32.6</v>
      </c>
      <c r="I37" s="11">
        <f>[33]Maio!$C$12</f>
        <v>31.8</v>
      </c>
      <c r="J37" s="11">
        <f>[33]Maio!$C$13</f>
        <v>32.6</v>
      </c>
      <c r="K37" s="11">
        <f>[33]Maio!$C$14</f>
        <v>33.5</v>
      </c>
      <c r="L37" s="11">
        <f>[33]Maio!$C$15</f>
        <v>33.4</v>
      </c>
      <c r="M37" s="11">
        <f>[33]Maio!$C$16</f>
        <v>31.9</v>
      </c>
      <c r="N37" s="11">
        <f>[33]Maio!$C$17</f>
        <v>31.1</v>
      </c>
      <c r="O37" s="11">
        <f>[33]Maio!$C$18</f>
        <v>25.8</v>
      </c>
      <c r="P37" s="11">
        <f>[33]Maio!$C$19</f>
        <v>23</v>
      </c>
      <c r="Q37" s="11">
        <f>[33]Maio!$C$20</f>
        <v>27.9</v>
      </c>
      <c r="R37" s="11">
        <f>[33]Maio!$C$21</f>
        <v>28.1</v>
      </c>
      <c r="S37" s="11">
        <f>[33]Maio!$C$22</f>
        <v>28.9</v>
      </c>
      <c r="T37" s="11">
        <f>[33]Maio!$C$23</f>
        <v>29</v>
      </c>
      <c r="U37" s="11">
        <f>[33]Maio!$C$24</f>
        <v>29.4</v>
      </c>
      <c r="V37" s="11">
        <f>[33]Maio!$C$25</f>
        <v>30.9</v>
      </c>
      <c r="W37" s="11">
        <f>[33]Maio!$C$26</f>
        <v>31.7</v>
      </c>
      <c r="X37" s="11">
        <f>[33]Maio!$C$27</f>
        <v>31.8</v>
      </c>
      <c r="Y37" s="11">
        <f>[33]Maio!$C$28</f>
        <v>23.3</v>
      </c>
      <c r="Z37" s="11">
        <f>[33]Maio!$C$29</f>
        <v>24.5</v>
      </c>
      <c r="AA37" s="11">
        <f>[33]Maio!$C$30</f>
        <v>27.9</v>
      </c>
      <c r="AB37" s="11">
        <f>[33]Maio!$C$31</f>
        <v>32.200000000000003</v>
      </c>
      <c r="AC37" s="11">
        <f>[33]Maio!$C$32</f>
        <v>33.9</v>
      </c>
      <c r="AD37" s="11">
        <f>[33]Maio!$C$33</f>
        <v>33.1</v>
      </c>
      <c r="AE37" s="11">
        <f>[33]Maio!$C$34</f>
        <v>33.799999999999997</v>
      </c>
      <c r="AF37" s="11">
        <f>[33]Maio!$C$35</f>
        <v>33.700000000000003</v>
      </c>
      <c r="AG37" s="131">
        <f t="shared" ref="AG37:AG38" si="19">MAX(B37:AF37)</f>
        <v>33.9</v>
      </c>
      <c r="AH37" s="94">
        <f t="shared" ref="AH37:AH38" si="20">AVERAGE(B37:AF37)</f>
        <v>30.332258064516125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[34]Maio!$C$5</f>
        <v>29.5</v>
      </c>
      <c r="C38" s="11">
        <f>[34]Maio!$C$6</f>
        <v>31.2</v>
      </c>
      <c r="D38" s="11">
        <f>[34]Maio!$C$7</f>
        <v>29.4</v>
      </c>
      <c r="E38" s="11">
        <f>[34]Maio!$C$8</f>
        <v>29.7</v>
      </c>
      <c r="F38" s="11">
        <f>[34]Maio!$C$9</f>
        <v>30.3</v>
      </c>
      <c r="G38" s="11">
        <f>[34]Maio!$C$10</f>
        <v>32.6</v>
      </c>
      <c r="H38" s="11">
        <f>[34]Maio!$C$11</f>
        <v>29.1</v>
      </c>
      <c r="I38" s="11">
        <f>[34]Maio!$C$12</f>
        <v>31.8</v>
      </c>
      <c r="J38" s="11">
        <f>[34]Maio!$C$13</f>
        <v>30.2</v>
      </c>
      <c r="K38" s="11">
        <f>[34]Maio!$C$14</f>
        <v>31.1</v>
      </c>
      <c r="L38" s="11">
        <f>[34]Maio!$C$15</f>
        <v>31.4</v>
      </c>
      <c r="M38" s="11">
        <f>[34]Maio!$C$16</f>
        <v>28.9</v>
      </c>
      <c r="N38" s="11">
        <f>[34]Maio!$C$17</f>
        <v>27.1</v>
      </c>
      <c r="O38" s="11">
        <f>[34]Maio!$C$18</f>
        <v>26.6</v>
      </c>
      <c r="P38" s="11">
        <f>[34]Maio!$C$19</f>
        <v>25.7</v>
      </c>
      <c r="Q38" s="11">
        <f>[34]Maio!$C$20</f>
        <v>28.6</v>
      </c>
      <c r="R38" s="11">
        <f>[34]Maio!$C$21</f>
        <v>29.1</v>
      </c>
      <c r="S38" s="11">
        <f>[34]Maio!$C$22</f>
        <v>31.3</v>
      </c>
      <c r="T38" s="11">
        <f>[34]Maio!$C$23</f>
        <v>31</v>
      </c>
      <c r="U38" s="11">
        <f>[34]Maio!$C$24</f>
        <v>31.6</v>
      </c>
      <c r="V38" s="11">
        <f>[34]Maio!$C$25</f>
        <v>28.6</v>
      </c>
      <c r="W38" s="11">
        <f>[34]Maio!$C$26</f>
        <v>28.8</v>
      </c>
      <c r="X38" s="11">
        <f>[34]Maio!$C$27</f>
        <v>29.2</v>
      </c>
      <c r="Y38" s="11">
        <f>[34]Maio!$C$28</f>
        <v>21.5</v>
      </c>
      <c r="Z38" s="11">
        <f>[34]Maio!$C$29</f>
        <v>27.3</v>
      </c>
      <c r="AA38" s="11">
        <f>[34]Maio!$C$30</f>
        <v>31.1</v>
      </c>
      <c r="AB38" s="11">
        <f>[34]Maio!$C$31</f>
        <v>30</v>
      </c>
      <c r="AC38" s="11">
        <f>[34]Maio!$C$32</f>
        <v>31.5</v>
      </c>
      <c r="AD38" s="11">
        <f>[34]Maio!$C$33</f>
        <v>29.8</v>
      </c>
      <c r="AE38" s="11">
        <f>[34]Maio!$C$34</f>
        <v>30.3</v>
      </c>
      <c r="AF38" s="11">
        <f>[34]Maio!$C$35</f>
        <v>30.5</v>
      </c>
      <c r="AG38" s="131">
        <f t="shared" si="19"/>
        <v>32.6</v>
      </c>
      <c r="AH38" s="94">
        <f t="shared" si="20"/>
        <v>29.509677419354837</v>
      </c>
    </row>
    <row r="39" spans="1:39" x14ac:dyDescent="0.2">
      <c r="A39" s="58" t="s">
        <v>15</v>
      </c>
      <c r="B39" s="11">
        <f>[35]Maio!$C$5</f>
        <v>25.1</v>
      </c>
      <c r="C39" s="11">
        <f>[35]Maio!$C$6</f>
        <v>27.6</v>
      </c>
      <c r="D39" s="11">
        <f>[35]Maio!$C$7</f>
        <v>24.7</v>
      </c>
      <c r="E39" s="11">
        <f>[35]Maio!$C$8</f>
        <v>25.5</v>
      </c>
      <c r="F39" s="11">
        <f>[35]Maio!$C$9</f>
        <v>28.9</v>
      </c>
      <c r="G39" s="11">
        <f>[35]Maio!$C$10</f>
        <v>27.3</v>
      </c>
      <c r="H39" s="11">
        <f>[35]Maio!$C$11</f>
        <v>29.6</v>
      </c>
      <c r="I39" s="11">
        <f>[35]Maio!$C$12</f>
        <v>28.8</v>
      </c>
      <c r="J39" s="11">
        <f>[35]Maio!$C$13</f>
        <v>28.9</v>
      </c>
      <c r="K39" s="11">
        <f>[35]Maio!$C$14</f>
        <v>29.9</v>
      </c>
      <c r="L39" s="11">
        <f>[35]Maio!$C$15</f>
        <v>25</v>
      </c>
      <c r="M39" s="11">
        <f>[35]Maio!$C$16</f>
        <v>19.600000000000001</v>
      </c>
      <c r="N39" s="11">
        <f>[35]Maio!$C$17</f>
        <v>16.600000000000001</v>
      </c>
      <c r="O39" s="11">
        <f>[35]Maio!$C$18</f>
        <v>19</v>
      </c>
      <c r="P39" s="11">
        <f>[35]Maio!$C$19</f>
        <v>19.7</v>
      </c>
      <c r="Q39" s="11">
        <f>[35]Maio!$C$20</f>
        <v>23.5</v>
      </c>
      <c r="R39" s="11">
        <f>[35]Maio!$C$21</f>
        <v>24.3</v>
      </c>
      <c r="S39" s="11">
        <f>[35]Maio!$C$22</f>
        <v>25.5</v>
      </c>
      <c r="T39" s="11">
        <f>[35]Maio!$C$23</f>
        <v>26</v>
      </c>
      <c r="U39" s="11">
        <f>[35]Maio!$C$24</f>
        <v>26.8</v>
      </c>
      <c r="V39" s="11">
        <f>[35]Maio!$C$25</f>
        <v>29.5</v>
      </c>
      <c r="W39" s="11">
        <f>[35]Maio!$C$26</f>
        <v>24.1</v>
      </c>
      <c r="X39" s="11">
        <f>[35]Maio!$C$27</f>
        <v>17.899999999999999</v>
      </c>
      <c r="Y39" s="11">
        <f>[35]Maio!$C$28</f>
        <v>15.6</v>
      </c>
      <c r="Z39" s="11">
        <f>[35]Maio!$C$29</f>
        <v>20.6</v>
      </c>
      <c r="AA39" s="11">
        <f>[35]Maio!$C$30</f>
        <v>24.2</v>
      </c>
      <c r="AB39" s="11">
        <f>[35]Maio!$C$31</f>
        <v>28.1</v>
      </c>
      <c r="AC39" s="11">
        <f>[35]Maio!$C$32</f>
        <v>27.5</v>
      </c>
      <c r="AD39" s="11">
        <f>[35]Maio!$C$33</f>
        <v>28.6</v>
      </c>
      <c r="AE39" s="11">
        <f>[35]Maio!$C$34</f>
        <v>29.7</v>
      </c>
      <c r="AF39" s="11">
        <f>[35]Maio!$C$35</f>
        <v>27.9</v>
      </c>
      <c r="AG39" s="131">
        <f t="shared" ref="AG39:AG40" si="21">MAX(B39:AF39)</f>
        <v>29.9</v>
      </c>
      <c r="AH39" s="94">
        <f t="shared" ref="AH39:AH40" si="22">AVERAGE(B39:AF39)</f>
        <v>25.032258064516135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[36]Maio!$C$5</f>
        <v>25.7</v>
      </c>
      <c r="C40" s="11">
        <f>[36]Maio!$C$6</f>
        <v>27.3</v>
      </c>
      <c r="D40" s="11">
        <f>[36]Maio!$C$7</f>
        <v>31.2</v>
      </c>
      <c r="E40" s="11">
        <f>[36]Maio!$C$8</f>
        <v>30.4</v>
      </c>
      <c r="F40" s="11">
        <f>[36]Maio!$C$9</f>
        <v>33</v>
      </c>
      <c r="G40" s="11">
        <f>[36]Maio!$C$10</f>
        <v>31.8</v>
      </c>
      <c r="H40" s="11">
        <f>[36]Maio!$C$11</f>
        <v>31.4</v>
      </c>
      <c r="I40" s="11">
        <f>[36]Maio!$C$12</f>
        <v>33.200000000000003</v>
      </c>
      <c r="J40" s="11">
        <f>[36]Maio!$C$13</f>
        <v>33.1</v>
      </c>
      <c r="K40" s="11">
        <f>[36]Maio!$C$14</f>
        <v>32.9</v>
      </c>
      <c r="L40" s="11">
        <f>[36]Maio!$C$15</f>
        <v>28.6</v>
      </c>
      <c r="M40" s="11">
        <f>[36]Maio!$C$16</f>
        <v>21</v>
      </c>
      <c r="N40" s="11">
        <f>[36]Maio!$C$17</f>
        <v>21.6</v>
      </c>
      <c r="O40" s="11">
        <f>[36]Maio!$C$18</f>
        <v>22.5</v>
      </c>
      <c r="P40" s="11">
        <f>[36]Maio!$C$19</f>
        <v>20.8</v>
      </c>
      <c r="Q40" s="11">
        <f>[36]Maio!$C$20</f>
        <v>27.1</v>
      </c>
      <c r="R40" s="11">
        <f>[36]Maio!$C$21</f>
        <v>28.6</v>
      </c>
      <c r="S40" s="11">
        <f>[36]Maio!$C$22</f>
        <v>30.7</v>
      </c>
      <c r="T40" s="11">
        <f>[36]Maio!$C$23</f>
        <v>28.7</v>
      </c>
      <c r="U40" s="11">
        <f>[36]Maio!$C$24</f>
        <v>31.1</v>
      </c>
      <c r="V40" s="11">
        <f>[36]Maio!$C$25</f>
        <v>30</v>
      </c>
      <c r="W40" s="11">
        <f>[36]Maio!$C$26</f>
        <v>24.7</v>
      </c>
      <c r="X40" s="11">
        <f>[36]Maio!$C$27</f>
        <v>18</v>
      </c>
      <c r="Y40" s="11">
        <f>[36]Maio!$C$28</f>
        <v>21</v>
      </c>
      <c r="Z40" s="11">
        <f>[36]Maio!$C$29</f>
        <v>23.7</v>
      </c>
      <c r="AA40" s="11">
        <f>[36]Maio!$C$30</f>
        <v>29.6</v>
      </c>
      <c r="AB40" s="11">
        <f>[36]Maio!$C$31</f>
        <v>30.9</v>
      </c>
      <c r="AC40" s="11">
        <f>[36]Maio!$C$32</f>
        <v>30.1</v>
      </c>
      <c r="AD40" s="11">
        <f>[36]Maio!$C$33</f>
        <v>28.5</v>
      </c>
      <c r="AE40" s="11">
        <f>[36]Maio!$C$34</f>
        <v>32.200000000000003</v>
      </c>
      <c r="AF40" s="11">
        <f>[36]Maio!$C$35</f>
        <v>28.1</v>
      </c>
      <c r="AG40" s="131">
        <f t="shared" si="21"/>
        <v>33.200000000000003</v>
      </c>
      <c r="AH40" s="94">
        <f t="shared" si="22"/>
        <v>27.983870967741947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[37]Maio!$C$5</f>
        <v>26.5</v>
      </c>
      <c r="C41" s="11">
        <f>[37]Maio!$C$6</f>
        <v>29.8</v>
      </c>
      <c r="D41" s="11">
        <f>[37]Maio!$C$7</f>
        <v>31.5</v>
      </c>
      <c r="E41" s="11">
        <f>[37]Maio!$C$8</f>
        <v>29.9</v>
      </c>
      <c r="F41" s="11">
        <f>[37]Maio!$C$9</f>
        <v>32.4</v>
      </c>
      <c r="G41" s="11">
        <f>[37]Maio!$C$10</f>
        <v>33.5</v>
      </c>
      <c r="H41" s="11">
        <f>[37]Maio!$C$11</f>
        <v>32.700000000000003</v>
      </c>
      <c r="I41" s="11">
        <f>[37]Maio!$C$12</f>
        <v>31.6</v>
      </c>
      <c r="J41" s="11">
        <f>[37]Maio!$C$13</f>
        <v>32.700000000000003</v>
      </c>
      <c r="K41" s="11">
        <f>[37]Maio!$C$14</f>
        <v>33.4</v>
      </c>
      <c r="L41" s="11">
        <f>[37]Maio!$C$15</f>
        <v>31.9</v>
      </c>
      <c r="M41" s="11">
        <f>[37]Maio!$C$16</f>
        <v>30.6</v>
      </c>
      <c r="N41" s="11">
        <f>[37]Maio!$C$17</f>
        <v>26.9</v>
      </c>
      <c r="O41" s="11">
        <f>[37]Maio!$C$18</f>
        <v>22.8</v>
      </c>
      <c r="P41" s="11">
        <f>[37]Maio!$C$19</f>
        <v>19.7</v>
      </c>
      <c r="Q41" s="11">
        <f>[37]Maio!$C$20</f>
        <v>27.1</v>
      </c>
      <c r="R41" s="11">
        <f>[37]Maio!$C$21</f>
        <v>28.2</v>
      </c>
      <c r="S41" s="11">
        <f>[37]Maio!$C$22</f>
        <v>27.8</v>
      </c>
      <c r="T41" s="11">
        <f>[37]Maio!$C$23</f>
        <v>29.1</v>
      </c>
      <c r="U41" s="11">
        <f>[37]Maio!$C$24</f>
        <v>30.2</v>
      </c>
      <c r="V41" s="11">
        <f>[37]Maio!$C$25</f>
        <v>31.3</v>
      </c>
      <c r="W41" s="11">
        <f>[37]Maio!$C$26</f>
        <v>31.7</v>
      </c>
      <c r="X41" s="11">
        <f>[37]Maio!$C$27</f>
        <v>30.2</v>
      </c>
      <c r="Y41" s="11">
        <f>[37]Maio!$C$28</f>
        <v>23.2</v>
      </c>
      <c r="Z41" s="11">
        <f>[37]Maio!$C$29</f>
        <v>23.8</v>
      </c>
      <c r="AA41" s="11">
        <f>[37]Maio!$C$30</f>
        <v>29</v>
      </c>
      <c r="AB41" s="11">
        <f>[37]Maio!$C$31</f>
        <v>33.1</v>
      </c>
      <c r="AC41" s="11">
        <f>[37]Maio!$C$32</f>
        <v>33.700000000000003</v>
      </c>
      <c r="AD41" s="11">
        <f>[37]Maio!$C$33</f>
        <v>32.1</v>
      </c>
      <c r="AE41" s="11">
        <f>[37]Maio!$C$34</f>
        <v>33.799999999999997</v>
      </c>
      <c r="AF41" s="11">
        <f>[37]Maio!$C$35</f>
        <v>32.6</v>
      </c>
      <c r="AG41" s="131">
        <f>MAX(B41:AF41)</f>
        <v>33.799999999999997</v>
      </c>
      <c r="AH41" s="94">
        <f>AVERAGE(B41:AF41)</f>
        <v>29.767741935483876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[38]Maio!$C$5</f>
        <v>24.5</v>
      </c>
      <c r="C42" s="11">
        <f>[38]Maio!$C$6</f>
        <v>28.1</v>
      </c>
      <c r="D42" s="11">
        <f>[38]Maio!$C$7</f>
        <v>26.4</v>
      </c>
      <c r="E42" s="11">
        <f>[38]Maio!$C$8</f>
        <v>31.4</v>
      </c>
      <c r="F42" s="11">
        <f>[38]Maio!$C$9</f>
        <v>31.9</v>
      </c>
      <c r="G42" s="11">
        <f>[38]Maio!$C$10</f>
        <v>31.6</v>
      </c>
      <c r="H42" s="11">
        <f>[38]Maio!$C$11</f>
        <v>32.9</v>
      </c>
      <c r="I42" s="11">
        <f>[38]Maio!$C$12</f>
        <v>31.1</v>
      </c>
      <c r="J42" s="11">
        <f>[38]Maio!$C$13</f>
        <v>31.4</v>
      </c>
      <c r="K42" s="11">
        <f>[38]Maio!$C$14</f>
        <v>32.1</v>
      </c>
      <c r="L42" s="11">
        <f>[38]Maio!$C$15</f>
        <v>30.9</v>
      </c>
      <c r="M42" s="11">
        <f>[38]Maio!$C$16</f>
        <v>25.9</v>
      </c>
      <c r="N42" s="11">
        <f>[38]Maio!$C$17</f>
        <v>23.4</v>
      </c>
      <c r="O42" s="11">
        <f>[38]Maio!$C$18</f>
        <v>21.3</v>
      </c>
      <c r="P42" s="11">
        <f>[38]Maio!$C$19</f>
        <v>22.8</v>
      </c>
      <c r="Q42" s="11">
        <f>[38]Maio!$C$20</f>
        <v>25.7</v>
      </c>
      <c r="R42" s="11">
        <f>[38]Maio!$C$21</f>
        <v>27.7</v>
      </c>
      <c r="S42" s="11">
        <f>[38]Maio!$C$22</f>
        <v>27.2</v>
      </c>
      <c r="T42" s="11">
        <f>[38]Maio!$C$23</f>
        <v>29.5</v>
      </c>
      <c r="U42" s="11">
        <f>[38]Maio!$C$24</f>
        <v>30.3</v>
      </c>
      <c r="V42" s="11">
        <f>[38]Maio!$C$25</f>
        <v>30.8</v>
      </c>
      <c r="W42" s="11">
        <f>[38]Maio!$C$26</f>
        <v>29.2</v>
      </c>
      <c r="X42" s="11">
        <f>[38]Maio!$C$27</f>
        <v>24</v>
      </c>
      <c r="Y42" s="11">
        <f>[38]Maio!$C$28</f>
        <v>21.1</v>
      </c>
      <c r="Z42" s="11">
        <f>[38]Maio!$C$29</f>
        <v>22.9</v>
      </c>
      <c r="AA42" s="11">
        <f>[38]Maio!$C$30</f>
        <v>27.9</v>
      </c>
      <c r="AB42" s="11">
        <f>[38]Maio!$C$31</f>
        <v>31.9</v>
      </c>
      <c r="AC42" s="11">
        <f>[38]Maio!$C$32</f>
        <v>31.2</v>
      </c>
      <c r="AD42" s="11">
        <f>[38]Maio!$C$33</f>
        <v>31.7</v>
      </c>
      <c r="AE42" s="11">
        <f>[38]Maio!$C$34</f>
        <v>32.9</v>
      </c>
      <c r="AF42" s="11">
        <f>[38]Maio!$C$35</f>
        <v>30.6</v>
      </c>
      <c r="AG42" s="131">
        <f t="shared" ref="AG42:AG43" si="23">MAX(B42:AF42)</f>
        <v>32.9</v>
      </c>
      <c r="AH42" s="94">
        <f t="shared" ref="AH42:AH43" si="24">AVERAGE(B42:AF42)</f>
        <v>28.396774193548385</v>
      </c>
      <c r="AM42" t="s">
        <v>47</v>
      </c>
    </row>
    <row r="43" spans="1:39" x14ac:dyDescent="0.2">
      <c r="A43" s="58" t="s">
        <v>157</v>
      </c>
      <c r="B43" s="11">
        <f>[39]Maio!$C$5</f>
        <v>25.6</v>
      </c>
      <c r="C43" s="11">
        <f>[39]Maio!$C$6</f>
        <v>28.7</v>
      </c>
      <c r="D43" s="11">
        <f>[39]Maio!$C$7</f>
        <v>31.9</v>
      </c>
      <c r="E43" s="11">
        <f>[39]Maio!$C$8</f>
        <v>29.5</v>
      </c>
      <c r="F43" s="11">
        <f>[39]Maio!$C$9</f>
        <v>32.5</v>
      </c>
      <c r="G43" s="11">
        <f>[39]Maio!$C$10</f>
        <v>33</v>
      </c>
      <c r="H43" s="11">
        <f>[39]Maio!$C$11</f>
        <v>33.1</v>
      </c>
      <c r="I43" s="11">
        <f>[39]Maio!$C$12</f>
        <v>31</v>
      </c>
      <c r="J43" s="11">
        <f>[39]Maio!$C$13</f>
        <v>31.3</v>
      </c>
      <c r="K43" s="11">
        <f>[39]Maio!$C$14</f>
        <v>33.6</v>
      </c>
      <c r="L43" s="11">
        <f>[39]Maio!$C$15</f>
        <v>32.6</v>
      </c>
      <c r="M43" s="11">
        <f>[39]Maio!$C$16</f>
        <v>31.3</v>
      </c>
      <c r="N43" s="11">
        <f>[39]Maio!$C$17</f>
        <v>28.6</v>
      </c>
      <c r="O43" s="11">
        <f>[39]Maio!$C$18</f>
        <v>23.4</v>
      </c>
      <c r="P43" s="11">
        <f>[39]Maio!$C$19</f>
        <v>24.7</v>
      </c>
      <c r="Q43" s="11">
        <f>[39]Maio!$C$20</f>
        <v>27.3</v>
      </c>
      <c r="R43" s="11">
        <f>[39]Maio!$C$21</f>
        <v>27.4</v>
      </c>
      <c r="S43" s="11">
        <f>[39]Maio!$C$22</f>
        <v>25.2</v>
      </c>
      <c r="T43" s="11">
        <f>[39]Maio!$C$23</f>
        <v>29.4</v>
      </c>
      <c r="U43" s="11">
        <f>[39]Maio!$C$24</f>
        <v>29.5</v>
      </c>
      <c r="V43" s="11">
        <f>[39]Maio!$C$25</f>
        <v>30.4</v>
      </c>
      <c r="W43" s="11">
        <f>[39]Maio!$C$26</f>
        <v>31.9</v>
      </c>
      <c r="X43" s="11">
        <f>[39]Maio!$C$27</f>
        <v>30.2</v>
      </c>
      <c r="Y43" s="11">
        <f>[39]Maio!$C$28</f>
        <v>22.9</v>
      </c>
      <c r="Z43" s="11">
        <f>[39]Maio!$C$29</f>
        <v>24</v>
      </c>
      <c r="AA43" s="11">
        <f>[39]Maio!$C$30</f>
        <v>26.9</v>
      </c>
      <c r="AB43" s="11">
        <f>[39]Maio!$C$31</f>
        <v>32.200000000000003</v>
      </c>
      <c r="AC43" s="11">
        <f>[39]Maio!$C$32</f>
        <v>34.1</v>
      </c>
      <c r="AD43" s="11">
        <f>[39]Maio!$C$33</f>
        <v>32.4</v>
      </c>
      <c r="AE43" s="11">
        <f>[39]Maio!$C$34</f>
        <v>33.9</v>
      </c>
      <c r="AF43" s="11">
        <f>[39]Maio!$C$35</f>
        <v>32.700000000000003</v>
      </c>
      <c r="AG43" s="131">
        <f t="shared" si="23"/>
        <v>34.1</v>
      </c>
      <c r="AH43" s="94">
        <f t="shared" si="24"/>
        <v>29.716129032258067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[40]Maio!$C$5</f>
        <v>22.6</v>
      </c>
      <c r="C44" s="11">
        <f>[40]Maio!$C$6</f>
        <v>28.3</v>
      </c>
      <c r="D44" s="11">
        <f>[40]Maio!$C$7</f>
        <v>27.2</v>
      </c>
      <c r="E44" s="11">
        <f>[40]Maio!$C$8</f>
        <v>28.2</v>
      </c>
      <c r="F44" s="11">
        <f>[40]Maio!$C$9</f>
        <v>30.2</v>
      </c>
      <c r="G44" s="11">
        <f>[40]Maio!$C$10</f>
        <v>31.3</v>
      </c>
      <c r="H44" s="11">
        <f>[40]Maio!$C$11</f>
        <v>30.2</v>
      </c>
      <c r="I44" s="11">
        <f>[40]Maio!$C$12</f>
        <v>30.9</v>
      </c>
      <c r="J44" s="11">
        <f>[40]Maio!$C$13</f>
        <v>30.5</v>
      </c>
      <c r="K44" s="11">
        <f>[40]Maio!$C$14</f>
        <v>30.6</v>
      </c>
      <c r="L44" s="11">
        <f>[40]Maio!$C$15</f>
        <v>29.4</v>
      </c>
      <c r="M44" s="11">
        <f>[40]Maio!$C$16</f>
        <v>27.3</v>
      </c>
      <c r="N44" s="11">
        <f>[40]Maio!$C$17</f>
        <v>25</v>
      </c>
      <c r="O44" s="11">
        <f>[40]Maio!$C$18</f>
        <v>22.9</v>
      </c>
      <c r="P44" s="11">
        <f>[40]Maio!$C$19</f>
        <v>22.6</v>
      </c>
      <c r="Q44" s="11">
        <f>[40]Maio!$C$20</f>
        <v>26.5</v>
      </c>
      <c r="R44" s="11">
        <f>[40]Maio!$C$21</f>
        <v>28.3</v>
      </c>
      <c r="S44" s="11">
        <f>[40]Maio!$C$22</f>
        <v>28.3</v>
      </c>
      <c r="T44" s="11">
        <f>[40]Maio!$C$23</f>
        <v>27.9</v>
      </c>
      <c r="U44" s="11">
        <f>[40]Maio!$C$24</f>
        <v>28.4</v>
      </c>
      <c r="V44" s="11">
        <f>[40]Maio!$C$25</f>
        <v>29.3</v>
      </c>
      <c r="W44" s="11">
        <f>[40]Maio!$C$26</f>
        <v>30.6</v>
      </c>
      <c r="X44" s="11">
        <f>[40]Maio!$C$27</f>
        <v>27.8</v>
      </c>
      <c r="Y44" s="11">
        <f>[40]Maio!$C$28</f>
        <v>19.100000000000001</v>
      </c>
      <c r="Z44" s="11">
        <f>[40]Maio!$C$29</f>
        <v>23.2</v>
      </c>
      <c r="AA44" s="11">
        <f>[40]Maio!$C$30</f>
        <v>29.3</v>
      </c>
      <c r="AB44" s="11">
        <f>[40]Maio!$C$31</f>
        <v>30.8</v>
      </c>
      <c r="AC44" s="11">
        <f>[40]Maio!$C$32</f>
        <v>31.8</v>
      </c>
      <c r="AD44" s="11">
        <f>[40]Maio!$C$33</f>
        <v>31.3</v>
      </c>
      <c r="AE44" s="11">
        <f>[40]Maio!$C$34</f>
        <v>31.7</v>
      </c>
      <c r="AF44" s="11">
        <f>[40]Maio!$C$35</f>
        <v>30.6</v>
      </c>
      <c r="AG44" s="131">
        <f t="shared" ref="AG44:AG45" si="25">MAX(B44:AF44)</f>
        <v>31.8</v>
      </c>
      <c r="AH44" s="94">
        <f t="shared" ref="AH44:AH45" si="26">AVERAGE(B44:AF44)</f>
        <v>28.132258064516126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[41]Maio!$C$5</f>
        <v>27.4</v>
      </c>
      <c r="C45" s="11">
        <f>[41]Maio!$C$6</f>
        <v>30.1</v>
      </c>
      <c r="D45" s="11">
        <f>[41]Maio!$C$7</f>
        <v>32.4</v>
      </c>
      <c r="E45" s="11">
        <f>[41]Maio!$C$8</f>
        <v>27.6</v>
      </c>
      <c r="F45" s="11">
        <f>[41]Maio!$C$9</f>
        <v>32.299999999999997</v>
      </c>
      <c r="G45" s="11">
        <f>[41]Maio!$C$10</f>
        <v>33.299999999999997</v>
      </c>
      <c r="H45" s="11">
        <f>[41]Maio!$C$11</f>
        <v>32.299999999999997</v>
      </c>
      <c r="I45" s="11">
        <f>[41]Maio!$C$12</f>
        <v>31</v>
      </c>
      <c r="J45" s="11">
        <f>[41]Maio!$C$13</f>
        <v>32.5</v>
      </c>
      <c r="K45" s="11">
        <f>[41]Maio!$C$14</f>
        <v>32.6</v>
      </c>
      <c r="L45" s="11">
        <f>[41]Maio!$C$15</f>
        <v>32.5</v>
      </c>
      <c r="M45" s="11">
        <f>[41]Maio!$C$16</f>
        <v>32.299999999999997</v>
      </c>
      <c r="N45" s="11">
        <f>[41]Maio!$C$17</f>
        <v>31.2</v>
      </c>
      <c r="O45" s="11">
        <f>[41]Maio!$C$18</f>
        <v>25</v>
      </c>
      <c r="P45" s="11">
        <f>[41]Maio!$C$19</f>
        <v>22.7</v>
      </c>
      <c r="Q45" s="11">
        <f>[41]Maio!$C$20</f>
        <v>27.5</v>
      </c>
      <c r="R45" s="11">
        <f>[41]Maio!$C$21</f>
        <v>28</v>
      </c>
      <c r="S45" s="11">
        <f>[41]Maio!$C$22</f>
        <v>26.7</v>
      </c>
      <c r="T45" s="11">
        <f>[41]Maio!$C$23</f>
        <v>28.4</v>
      </c>
      <c r="U45" s="11">
        <f>[41]Maio!$C$24</f>
        <v>28.9</v>
      </c>
      <c r="V45" s="11">
        <f>[41]Maio!$C$25</f>
        <v>30.3</v>
      </c>
      <c r="W45" s="11">
        <f>[41]Maio!$C$26</f>
        <v>30.8</v>
      </c>
      <c r="X45" s="11">
        <f>[41]Maio!$C$27</f>
        <v>31.4</v>
      </c>
      <c r="Y45" s="11">
        <f>[41]Maio!$C$28</f>
        <v>24.9</v>
      </c>
      <c r="Z45" s="11">
        <f>[41]Maio!$C$29</f>
        <v>23.5</v>
      </c>
      <c r="AA45" s="11">
        <f>[41]Maio!$C$30</f>
        <v>25.9</v>
      </c>
      <c r="AB45" s="11">
        <f>[41]Maio!$C$31</f>
        <v>30.1</v>
      </c>
      <c r="AC45" s="11">
        <f>[41]Maio!$C$32</f>
        <v>34.1</v>
      </c>
      <c r="AD45" s="11">
        <f>[41]Maio!$C$33</f>
        <v>31.9</v>
      </c>
      <c r="AE45" s="11">
        <f>[41]Maio!$C$34</f>
        <v>33.4</v>
      </c>
      <c r="AF45" s="11">
        <f>[41]Maio!$C$35</f>
        <v>33.6</v>
      </c>
      <c r="AG45" s="131">
        <f t="shared" si="25"/>
        <v>34.1</v>
      </c>
      <c r="AH45" s="94">
        <f t="shared" si="26"/>
        <v>29.825806451612902</v>
      </c>
      <c r="AL45" t="s">
        <v>47</v>
      </c>
    </row>
    <row r="46" spans="1:39" x14ac:dyDescent="0.2">
      <c r="A46" s="58" t="s">
        <v>19</v>
      </c>
      <c r="B46" s="11">
        <f>[42]Maio!$C$5</f>
        <v>24.8</v>
      </c>
      <c r="C46" s="11">
        <f>[42]Maio!$C$6</f>
        <v>27.9</v>
      </c>
      <c r="D46" s="11">
        <f>[42]Maio!$C$7</f>
        <v>26.7</v>
      </c>
      <c r="E46" s="11">
        <f>[42]Maio!$C$8</f>
        <v>29.1</v>
      </c>
      <c r="F46" s="11">
        <f>[42]Maio!$C$9</f>
        <v>31.6</v>
      </c>
      <c r="G46" s="11">
        <f>[42]Maio!$C$10</f>
        <v>27.6</v>
      </c>
      <c r="H46" s="11">
        <f>[42]Maio!$C$11</f>
        <v>31</v>
      </c>
      <c r="I46" s="11">
        <f>[42]Maio!$C$12</f>
        <v>30.1</v>
      </c>
      <c r="J46" s="11">
        <f>[42]Maio!$C$13</f>
        <v>28.5</v>
      </c>
      <c r="K46" s="11">
        <f>[42]Maio!$C$14</f>
        <v>30.4</v>
      </c>
      <c r="L46" s="11">
        <f>[42]Maio!$C$15</f>
        <v>24.9</v>
      </c>
      <c r="M46" s="11">
        <f>[42]Maio!$C$16</f>
        <v>20.2</v>
      </c>
      <c r="N46" s="11">
        <f>[42]Maio!$C$17</f>
        <v>19.5</v>
      </c>
      <c r="O46" s="11">
        <f>[42]Maio!$C$18</f>
        <v>16.7</v>
      </c>
      <c r="P46" s="11">
        <f>[42]Maio!$C$19</f>
        <v>23.6</v>
      </c>
      <c r="Q46" s="11">
        <f>[42]Maio!$C$20</f>
        <v>24.8</v>
      </c>
      <c r="R46" s="11">
        <f>[42]Maio!$C$21</f>
        <v>25.7</v>
      </c>
      <c r="S46" s="11">
        <f>[42]Maio!$C$22</f>
        <v>26.7</v>
      </c>
      <c r="T46" s="11">
        <f>[42]Maio!$C$23</f>
        <v>26.3</v>
      </c>
      <c r="U46" s="11">
        <f>[42]Maio!$C$24</f>
        <v>27.7</v>
      </c>
      <c r="V46" s="11">
        <f>[42]Maio!$C$25</f>
        <v>29.4</v>
      </c>
      <c r="W46" s="11">
        <f>[42]Maio!$C$26</f>
        <v>23.7</v>
      </c>
      <c r="X46" s="11">
        <f>[42]Maio!$C$27</f>
        <v>18.5</v>
      </c>
      <c r="Y46" s="11">
        <f>[42]Maio!$C$28</f>
        <v>15.7</v>
      </c>
      <c r="Z46" s="11">
        <f>[42]Maio!$C$29</f>
        <v>21.4</v>
      </c>
      <c r="AA46" s="11">
        <f>[42]Maio!$C$30</f>
        <v>24.6</v>
      </c>
      <c r="AB46" s="11">
        <f>[42]Maio!$C$31</f>
        <v>28.9</v>
      </c>
      <c r="AC46" s="11">
        <f>[42]Maio!$C$32</f>
        <v>24.4</v>
      </c>
      <c r="AD46" s="11">
        <f>[42]Maio!$C$33</f>
        <v>26.2</v>
      </c>
      <c r="AE46" s="11">
        <f>[42]Maio!$C$34</f>
        <v>29.7</v>
      </c>
      <c r="AF46" s="11">
        <f>[42]Maio!$C$35</f>
        <v>26.6</v>
      </c>
      <c r="AG46" s="131">
        <f t="shared" ref="AG46:AG47" si="27">MAX(B46:AF46)</f>
        <v>31.6</v>
      </c>
      <c r="AH46" s="94">
        <f t="shared" ref="AH46:AH47" si="28">AVERAGE(B46:AF46)</f>
        <v>25.577419354838714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[43]Maio!$C$5</f>
        <v>24.3</v>
      </c>
      <c r="C47" s="11">
        <f>[43]Maio!$C$6</f>
        <v>26.9</v>
      </c>
      <c r="D47" s="11">
        <f>[43]Maio!$C$7</f>
        <v>27.2</v>
      </c>
      <c r="E47" s="11">
        <f>[43]Maio!$C$8</f>
        <v>29.6</v>
      </c>
      <c r="F47" s="11">
        <f>[43]Maio!$C$9</f>
        <v>31.1</v>
      </c>
      <c r="G47" s="11">
        <f>[43]Maio!$C$10</f>
        <v>31.3</v>
      </c>
      <c r="H47" s="11">
        <f>[43]Maio!$C$11</f>
        <v>31.7</v>
      </c>
      <c r="I47" s="11">
        <f>[43]Maio!$C$12</f>
        <v>31.5</v>
      </c>
      <c r="J47" s="11">
        <f>[43]Maio!$C$13</f>
        <v>31.4</v>
      </c>
      <c r="K47" s="11">
        <f>[43]Maio!$C$14</f>
        <v>31.5</v>
      </c>
      <c r="L47" s="11">
        <f>[43]Maio!$C$15</f>
        <v>30.5</v>
      </c>
      <c r="M47" s="11">
        <f>[43]Maio!$C$16</f>
        <v>27</v>
      </c>
      <c r="N47" s="11">
        <f>[43]Maio!$C$17</f>
        <v>21.6</v>
      </c>
      <c r="O47" s="11">
        <f>[43]Maio!$C$18</f>
        <v>19.600000000000001</v>
      </c>
      <c r="P47" s="11">
        <f>[43]Maio!$C$19</f>
        <v>18.899999999999999</v>
      </c>
      <c r="Q47" s="11">
        <f>[43]Maio!$C$20</f>
        <v>25.1</v>
      </c>
      <c r="R47" s="11">
        <f>[43]Maio!$C$21</f>
        <v>27.8</v>
      </c>
      <c r="S47" s="11">
        <f>[43]Maio!$C$22</f>
        <v>28.7</v>
      </c>
      <c r="T47" s="11">
        <f>[43]Maio!$C$23</f>
        <v>29.2</v>
      </c>
      <c r="U47" s="11">
        <f>[43]Maio!$C$24</f>
        <v>30</v>
      </c>
      <c r="V47" s="11">
        <f>[43]Maio!$C$25</f>
        <v>30</v>
      </c>
      <c r="W47" s="11" t="str">
        <f>[43]Maio!$C$26</f>
        <v>*</v>
      </c>
      <c r="X47" s="11" t="str">
        <f>[43]Maio!$C$27</f>
        <v>*</v>
      </c>
      <c r="Y47" s="11" t="str">
        <f>[43]Maio!$C$28</f>
        <v>*</v>
      </c>
      <c r="Z47" s="11" t="str">
        <f>[43]Maio!$C$29</f>
        <v>*</v>
      </c>
      <c r="AA47" s="11" t="str">
        <f>[43]Maio!$C$30</f>
        <v>*</v>
      </c>
      <c r="AB47" s="11" t="str">
        <f>[43]Maio!$C$31</f>
        <v>*</v>
      </c>
      <c r="AC47" s="11" t="str">
        <f>[43]Maio!$C$32</f>
        <v>*</v>
      </c>
      <c r="AD47" s="11" t="str">
        <f>[43]Maio!$C$33</f>
        <v>*</v>
      </c>
      <c r="AE47" s="11" t="str">
        <f>[43]Maio!$C$34</f>
        <v>*</v>
      </c>
      <c r="AF47" s="11" t="str">
        <f>[43]Maio!$C$35</f>
        <v>*</v>
      </c>
      <c r="AG47" s="131">
        <f t="shared" si="27"/>
        <v>31.7</v>
      </c>
      <c r="AH47" s="94">
        <f t="shared" si="28"/>
        <v>27.852380952380958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[44]Maio!$C$5</f>
        <v>31.2</v>
      </c>
      <c r="C48" s="11">
        <f>[44]Maio!$C$6</f>
        <v>30</v>
      </c>
      <c r="D48" s="11">
        <f>[44]Maio!$C$7</f>
        <v>31</v>
      </c>
      <c r="E48" s="11">
        <f>[44]Maio!$C$8</f>
        <v>28.1</v>
      </c>
      <c r="F48" s="11">
        <f>[44]Maio!$C$9</f>
        <v>32.799999999999997</v>
      </c>
      <c r="G48" s="11">
        <f>[44]Maio!$C$10</f>
        <v>31.6</v>
      </c>
      <c r="H48" s="11">
        <f>[44]Maio!$C$11</f>
        <v>31.5</v>
      </c>
      <c r="I48" s="11">
        <f>[44]Maio!$C$12</f>
        <v>31.8</v>
      </c>
      <c r="J48" s="11">
        <f>[44]Maio!$C$13</f>
        <v>32.5</v>
      </c>
      <c r="K48" s="11">
        <f>[44]Maio!$C$14</f>
        <v>31.2</v>
      </c>
      <c r="L48" s="11">
        <f>[44]Maio!$C$15</f>
        <v>30.8</v>
      </c>
      <c r="M48" s="11">
        <f>[44]Maio!$C$16</f>
        <v>26.2</v>
      </c>
      <c r="N48" s="11">
        <f>[44]Maio!$C$17</f>
        <v>23.7</v>
      </c>
      <c r="O48" s="11">
        <f>[44]Maio!$C$18</f>
        <v>25.8</v>
      </c>
      <c r="P48" s="11">
        <f>[44]Maio!$C$19</f>
        <v>23.6</v>
      </c>
      <c r="Q48" s="11">
        <f>[44]Maio!$C$20</f>
        <v>25.1</v>
      </c>
      <c r="R48" s="11">
        <f>[44]Maio!$C$21</f>
        <v>29.8</v>
      </c>
      <c r="S48" s="11">
        <f>[44]Maio!$C$22</f>
        <v>30.1</v>
      </c>
      <c r="T48" s="11">
        <f>[44]Maio!$C$23</f>
        <v>29.9</v>
      </c>
      <c r="U48" s="11">
        <f>[44]Maio!$C$24</f>
        <v>30.6</v>
      </c>
      <c r="V48" s="11">
        <f>[44]Maio!$C$25</f>
        <v>30.9</v>
      </c>
      <c r="W48" s="11">
        <f>[44]Maio!$C$26</f>
        <v>31.3</v>
      </c>
      <c r="X48" s="11">
        <f>[44]Maio!$C$27</f>
        <v>27.6</v>
      </c>
      <c r="Y48" s="11">
        <f>[44]Maio!$C$28</f>
        <v>19.399999999999999</v>
      </c>
      <c r="Z48" s="11">
        <f>[44]Maio!$C$29</f>
        <v>25.7</v>
      </c>
      <c r="AA48" s="11">
        <f>[44]Maio!$C$30</f>
        <v>31.2</v>
      </c>
      <c r="AB48" s="11">
        <f>[44]Maio!$C$31</f>
        <v>31.6</v>
      </c>
      <c r="AC48" s="11">
        <f>[44]Maio!$C$32</f>
        <v>32.4</v>
      </c>
      <c r="AD48" s="11">
        <f>[44]Maio!$C$33</f>
        <v>32.6</v>
      </c>
      <c r="AE48" s="11">
        <f>[44]Maio!$C$34</f>
        <v>32.6</v>
      </c>
      <c r="AF48" s="11">
        <f>[44]Maio!$C$35</f>
        <v>31.1</v>
      </c>
      <c r="AG48" s="131">
        <f>MAX(B48:AF48)</f>
        <v>32.799999999999997</v>
      </c>
      <c r="AH48" s="94">
        <f>AVERAGE(B48:AF48)</f>
        <v>29.474193548387102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>
        <f>[45]Maio!$C$5</f>
        <v>25.9</v>
      </c>
      <c r="C49" s="11">
        <f>[45]Maio!$C$6</f>
        <v>29.3</v>
      </c>
      <c r="D49" s="11">
        <f>[45]Maio!$C$7</f>
        <v>32.6</v>
      </c>
      <c r="E49" s="11">
        <f>[45]Maio!$C$8</f>
        <v>27.1</v>
      </c>
      <c r="F49" s="11">
        <f>[45]Maio!$C$9</f>
        <v>32.6</v>
      </c>
      <c r="G49" s="11">
        <f>[45]Maio!$C$10</f>
        <v>34.1</v>
      </c>
      <c r="H49" s="11">
        <f>[45]Maio!$C$11</f>
        <v>34.6</v>
      </c>
      <c r="I49" s="11">
        <f>[45]Maio!$C$12</f>
        <v>32.799999999999997</v>
      </c>
      <c r="J49" s="11">
        <f>[45]Maio!$C$13</f>
        <v>32.6</v>
      </c>
      <c r="K49" s="11">
        <f>[45]Maio!$C$14</f>
        <v>33.700000000000003</v>
      </c>
      <c r="L49" s="11">
        <f>[45]Maio!$C$15</f>
        <v>33.299999999999997</v>
      </c>
      <c r="M49" s="11">
        <f>[45]Maio!$C$16</f>
        <v>34.200000000000003</v>
      </c>
      <c r="N49" s="11">
        <f>[45]Maio!$C$17</f>
        <v>32.9</v>
      </c>
      <c r="O49" s="11">
        <f>[45]Maio!$C$18</f>
        <v>26.1</v>
      </c>
      <c r="P49" s="11">
        <f>[45]Maio!$C$19</f>
        <v>23.6</v>
      </c>
      <c r="Q49" s="11">
        <f>[45]Maio!$C$20</f>
        <v>29.4</v>
      </c>
      <c r="R49" s="11">
        <f>[45]Maio!$C$21</f>
        <v>31</v>
      </c>
      <c r="S49" s="11">
        <f>[45]Maio!$C$22</f>
        <v>27.7</v>
      </c>
      <c r="T49" s="11">
        <f>[45]Maio!$C$23</f>
        <v>30.3</v>
      </c>
      <c r="U49" s="11">
        <f>[45]Maio!$C$24</f>
        <v>30.7</v>
      </c>
      <c r="V49" s="11">
        <f>[45]Maio!$C$25</f>
        <v>31.6</v>
      </c>
      <c r="W49" s="11">
        <f>[45]Maio!$C$26</f>
        <v>32</v>
      </c>
      <c r="X49" s="11">
        <f>[45]Maio!$C$27</f>
        <v>32</v>
      </c>
      <c r="Y49" s="11">
        <f>[45]Maio!$C$28</f>
        <v>25.2</v>
      </c>
      <c r="Z49" s="11">
        <f>[45]Maio!$C$29</f>
        <v>24.4</v>
      </c>
      <c r="AA49" s="11">
        <f>[45]Maio!$C$30</f>
        <v>28.1</v>
      </c>
      <c r="AB49" s="11">
        <f>[45]Maio!$C$31</f>
        <v>32.4</v>
      </c>
      <c r="AC49" s="11">
        <f>[45]Maio!$C$32</f>
        <v>34.5</v>
      </c>
      <c r="AD49" s="11">
        <f>[45]Maio!$C$33</f>
        <v>34.6</v>
      </c>
      <c r="AE49" s="11">
        <f>[45]Maio!$C$34</f>
        <v>34.799999999999997</v>
      </c>
      <c r="AF49" s="11">
        <f>[45]Maio!$C$35</f>
        <v>34</v>
      </c>
      <c r="AG49" s="131">
        <f>MAX(B49:AF49)</f>
        <v>34.799999999999997</v>
      </c>
      <c r="AH49" s="94">
        <f>AVERAGE(B49:AF49)</f>
        <v>30.906451612903226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9">MAX(B5:B49)</f>
        <v>31.6</v>
      </c>
      <c r="C50" s="13">
        <f t="shared" si="29"/>
        <v>31.2</v>
      </c>
      <c r="D50" s="13">
        <f t="shared" si="29"/>
        <v>33.4</v>
      </c>
      <c r="E50" s="13">
        <f t="shared" si="29"/>
        <v>31.4</v>
      </c>
      <c r="F50" s="13">
        <f t="shared" si="29"/>
        <v>33.5</v>
      </c>
      <c r="G50" s="13">
        <f t="shared" si="29"/>
        <v>34.4</v>
      </c>
      <c r="H50" s="13">
        <f t="shared" si="29"/>
        <v>34.6</v>
      </c>
      <c r="I50" s="13">
        <f t="shared" si="29"/>
        <v>34.4</v>
      </c>
      <c r="J50" s="13">
        <f t="shared" si="29"/>
        <v>33.700000000000003</v>
      </c>
      <c r="K50" s="13">
        <f t="shared" si="29"/>
        <v>33.9</v>
      </c>
      <c r="L50" s="13">
        <f t="shared" si="29"/>
        <v>34</v>
      </c>
      <c r="M50" s="13">
        <f t="shared" si="29"/>
        <v>34.200000000000003</v>
      </c>
      <c r="N50" s="13">
        <f t="shared" si="29"/>
        <v>32.9</v>
      </c>
      <c r="O50" s="13">
        <f t="shared" si="29"/>
        <v>27.2</v>
      </c>
      <c r="P50" s="13">
        <f t="shared" si="29"/>
        <v>26</v>
      </c>
      <c r="Q50" s="13">
        <f t="shared" si="29"/>
        <v>29.4</v>
      </c>
      <c r="R50" s="13">
        <f t="shared" si="29"/>
        <v>31</v>
      </c>
      <c r="S50" s="13">
        <f t="shared" si="29"/>
        <v>31.8</v>
      </c>
      <c r="T50" s="13">
        <f t="shared" si="29"/>
        <v>32.299999999999997</v>
      </c>
      <c r="U50" s="13">
        <f t="shared" si="29"/>
        <v>32.6</v>
      </c>
      <c r="V50" s="13">
        <f t="shared" si="29"/>
        <v>32.5</v>
      </c>
      <c r="W50" s="13">
        <f t="shared" si="29"/>
        <v>32.200000000000003</v>
      </c>
      <c r="X50" s="13">
        <f t="shared" si="29"/>
        <v>32.9</v>
      </c>
      <c r="Y50" s="13">
        <f t="shared" si="29"/>
        <v>26.2</v>
      </c>
      <c r="Z50" s="13">
        <f t="shared" si="29"/>
        <v>27.3</v>
      </c>
      <c r="AA50" s="13">
        <f t="shared" si="29"/>
        <v>32.6</v>
      </c>
      <c r="AB50" s="13">
        <f t="shared" si="29"/>
        <v>34.1</v>
      </c>
      <c r="AC50" s="13">
        <f t="shared" si="29"/>
        <v>34.6</v>
      </c>
      <c r="AD50" s="13">
        <f t="shared" si="29"/>
        <v>34.6</v>
      </c>
      <c r="AE50" s="13">
        <f t="shared" si="29"/>
        <v>34.799999999999997</v>
      </c>
      <c r="AF50" s="13">
        <f t="shared" si="29"/>
        <v>34.200000000000003</v>
      </c>
      <c r="AG50" s="15">
        <f t="shared" si="29"/>
        <v>34.799999999999997</v>
      </c>
      <c r="AH50" s="94">
        <f>AVERAGE(AH5:AH49)</f>
        <v>28.639952420339529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116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M57" t="s">
        <v>47</v>
      </c>
    </row>
    <row r="58" spans="1:39" x14ac:dyDescent="0.2">
      <c r="AH58" s="1"/>
      <c r="AL58" s="12" t="s">
        <v>47</v>
      </c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1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6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64"/>
      <c r="AF2" s="149"/>
      <c r="AG2" s="149"/>
      <c r="AH2" s="150"/>
    </row>
    <row r="3" spans="1:36" s="5" customFormat="1" ht="20.100000000000001" customHeight="1" x14ac:dyDescent="0.2">
      <c r="A3" s="154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63">
        <f t="shared" si="0"/>
        <v>29</v>
      </c>
      <c r="AE3" s="165">
        <v>30</v>
      </c>
      <c r="AF3" s="165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63"/>
      <c r="AE4" s="165"/>
      <c r="AF4" s="165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8">
        <f>[1]Maio!$D$5</f>
        <v>20.2</v>
      </c>
      <c r="C5" s="128">
        <f>[1]Maio!$D$6</f>
        <v>19.899999999999999</v>
      </c>
      <c r="D5" s="128">
        <f>[1]Maio!$D$7</f>
        <v>21.3</v>
      </c>
      <c r="E5" s="128">
        <f>[1]Maio!$D$8</f>
        <v>20.8</v>
      </c>
      <c r="F5" s="128">
        <f>[1]Maio!$D$9</f>
        <v>19.8</v>
      </c>
      <c r="G5" s="128">
        <f>[1]Maio!$D$10</f>
        <v>20.8</v>
      </c>
      <c r="H5" s="128">
        <f>[1]Maio!$D$11</f>
        <v>21.4</v>
      </c>
      <c r="I5" s="128">
        <f>[1]Maio!$D$12</f>
        <v>21.2</v>
      </c>
      <c r="J5" s="128">
        <f>[1]Maio!$D$13</f>
        <v>20.5</v>
      </c>
      <c r="K5" s="128">
        <f>[1]Maio!$D$14</f>
        <v>21.2</v>
      </c>
      <c r="L5" s="128">
        <f>[1]Maio!$D$15</f>
        <v>20.5</v>
      </c>
      <c r="M5" s="128">
        <f>[1]Maio!$D$16</f>
        <v>21.5</v>
      </c>
      <c r="N5" s="128">
        <f>[1]Maio!$D$17</f>
        <v>21</v>
      </c>
      <c r="O5" s="128">
        <f>[1]Maio!$D$18</f>
        <v>16.100000000000001</v>
      </c>
      <c r="P5" s="128">
        <f>[1]Maio!$D$19</f>
        <v>12.8</v>
      </c>
      <c r="Q5" s="128">
        <f>[1]Maio!$D$20</f>
        <v>13.3</v>
      </c>
      <c r="R5" s="128">
        <f>[1]Maio!$D$21</f>
        <v>16</v>
      </c>
      <c r="S5" s="128">
        <f>[1]Maio!$D$22</f>
        <v>15.5</v>
      </c>
      <c r="T5" s="128">
        <f>[1]Maio!$D$23</f>
        <v>15.2</v>
      </c>
      <c r="U5" s="128">
        <f>[1]Maio!$D$24</f>
        <v>14.3</v>
      </c>
      <c r="V5" s="128">
        <f>[1]Maio!$D$25</f>
        <v>13.1</v>
      </c>
      <c r="W5" s="128">
        <f>[1]Maio!$D$26</f>
        <v>13</v>
      </c>
      <c r="X5" s="128">
        <f>[1]Maio!$D$27</f>
        <v>16.2</v>
      </c>
      <c r="Y5" s="128">
        <f>[1]Maio!$D$28</f>
        <v>15.4</v>
      </c>
      <c r="Z5" s="128">
        <f>[1]Maio!$D$29</f>
        <v>7.5</v>
      </c>
      <c r="AA5" s="128">
        <f>[1]Maio!$D$30</f>
        <v>8.3000000000000007</v>
      </c>
      <c r="AB5" s="128">
        <f>[1]Maio!$D$31</f>
        <v>14.5</v>
      </c>
      <c r="AC5" s="128">
        <f>[1]Maio!$D$32</f>
        <v>18</v>
      </c>
      <c r="AD5" s="128">
        <f>[1]Maio!$D$33</f>
        <v>19.899999999999999</v>
      </c>
      <c r="AE5" s="128">
        <f>[1]Maio!$D$34</f>
        <v>19.899999999999999</v>
      </c>
      <c r="AF5" s="128">
        <f>[1]Maio!$D$35</f>
        <v>19.7</v>
      </c>
      <c r="AG5" s="15">
        <f t="shared" ref="AG5:AG6" si="1">MIN(B5:AF5)</f>
        <v>7.5</v>
      </c>
      <c r="AH5" s="94">
        <f t="shared" ref="AH5:AH6" si="2">AVERAGE(B5:AF5)</f>
        <v>17.380645161290325</v>
      </c>
    </row>
    <row r="6" spans="1:36" x14ac:dyDescent="0.2">
      <c r="A6" s="58" t="s">
        <v>0</v>
      </c>
      <c r="B6" s="11">
        <f>[2]Maio!$D$5</f>
        <v>19.8</v>
      </c>
      <c r="C6" s="11">
        <f>[2]Maio!$D$6</f>
        <v>20.100000000000001</v>
      </c>
      <c r="D6" s="11">
        <f>[2]Maio!$D$7</f>
        <v>20.3</v>
      </c>
      <c r="E6" s="11">
        <f>[2]Maio!$D$8</f>
        <v>19.399999999999999</v>
      </c>
      <c r="F6" s="11">
        <f>[2]Maio!$D$9</f>
        <v>19.399999999999999</v>
      </c>
      <c r="G6" s="11">
        <f>[2]Maio!$D$10</f>
        <v>20.3</v>
      </c>
      <c r="H6" s="11">
        <f>[2]Maio!$D$11</f>
        <v>18</v>
      </c>
      <c r="I6" s="11">
        <f>[2]Maio!$D$12</f>
        <v>19.3</v>
      </c>
      <c r="J6" s="11">
        <f>[2]Maio!$D$13</f>
        <v>20</v>
      </c>
      <c r="K6" s="11">
        <f>[2]Maio!$D$14</f>
        <v>19.5</v>
      </c>
      <c r="L6" s="11">
        <f>[2]Maio!$D$15</f>
        <v>19.899999999999999</v>
      </c>
      <c r="M6" s="11">
        <f>[2]Maio!$D$16</f>
        <v>16.100000000000001</v>
      </c>
      <c r="N6" s="11">
        <f>[2]Maio!$D$17</f>
        <v>14.3</v>
      </c>
      <c r="O6" s="11">
        <f>[2]Maio!$D$18</f>
        <v>10.8</v>
      </c>
      <c r="P6" s="11">
        <f>[2]Maio!$D$19</f>
        <v>12.1</v>
      </c>
      <c r="Q6" s="11">
        <f>[2]Maio!$D$20</f>
        <v>14.4</v>
      </c>
      <c r="R6" s="11">
        <f>[2]Maio!$D$21</f>
        <v>14</v>
      </c>
      <c r="S6" s="11">
        <f>[2]Maio!$D$22</f>
        <v>14.7</v>
      </c>
      <c r="T6" s="11">
        <f>[2]Maio!$D$23</f>
        <v>14.2</v>
      </c>
      <c r="U6" s="11">
        <f>[2]Maio!$D$24</f>
        <v>14.6</v>
      </c>
      <c r="V6" s="11">
        <f>[2]Maio!$D$25</f>
        <v>13.8</v>
      </c>
      <c r="W6" s="11">
        <f>[2]Maio!$D$26</f>
        <v>19.7</v>
      </c>
      <c r="X6" s="11">
        <f>[2]Maio!$D$27</f>
        <v>15.6</v>
      </c>
      <c r="Y6" s="11">
        <f>[2]Maio!$D$28</f>
        <v>12.2</v>
      </c>
      <c r="Z6" s="11">
        <f>[2]Maio!$D$29</f>
        <v>10.7</v>
      </c>
      <c r="AA6" s="11">
        <f>[2]Maio!$D$30</f>
        <v>10</v>
      </c>
      <c r="AB6" s="11">
        <f>[2]Maio!$D$31</f>
        <v>14.8</v>
      </c>
      <c r="AC6" s="11">
        <f>[2]Maio!$D$32</f>
        <v>20.6</v>
      </c>
      <c r="AD6" s="11">
        <f>[2]Maio!$D$33</f>
        <v>20.100000000000001</v>
      </c>
      <c r="AE6" s="11">
        <f>[2]Maio!$D$34</f>
        <v>17.899999999999999</v>
      </c>
      <c r="AF6" s="11">
        <f>[2]Maio!$D$35</f>
        <v>19</v>
      </c>
      <c r="AG6" s="15">
        <f t="shared" si="1"/>
        <v>10</v>
      </c>
      <c r="AH6" s="94">
        <f t="shared" si="2"/>
        <v>16.632258064516133</v>
      </c>
    </row>
    <row r="7" spans="1:36" x14ac:dyDescent="0.2">
      <c r="A7" s="58" t="s">
        <v>104</v>
      </c>
      <c r="B7" s="11">
        <f>[3]Maio!$D$5</f>
        <v>20.9</v>
      </c>
      <c r="C7" s="11">
        <f>[3]Maio!$D$6</f>
        <v>19.3</v>
      </c>
      <c r="D7" s="11">
        <f>[3]Maio!$D$7</f>
        <v>21.6</v>
      </c>
      <c r="E7" s="11">
        <f>[3]Maio!$D$8</f>
        <v>19.899999999999999</v>
      </c>
      <c r="F7" s="11">
        <f>[3]Maio!$D$9</f>
        <v>20.6</v>
      </c>
      <c r="G7" s="11">
        <f>[3]Maio!$D$10</f>
        <v>22.2</v>
      </c>
      <c r="H7" s="11">
        <f>[3]Maio!$D$11</f>
        <v>21.7</v>
      </c>
      <c r="I7" s="11">
        <f>[3]Maio!$D$12</f>
        <v>21.5</v>
      </c>
      <c r="J7" s="11">
        <f>[3]Maio!$D$13</f>
        <v>20.3</v>
      </c>
      <c r="K7" s="11">
        <f>[3]Maio!$D$14</f>
        <v>20.8</v>
      </c>
      <c r="L7" s="11">
        <f>[3]Maio!$D$15</f>
        <v>21.1</v>
      </c>
      <c r="M7" s="11">
        <f>[3]Maio!$D$16</f>
        <v>19.7</v>
      </c>
      <c r="N7" s="11">
        <f>[3]Maio!$D$17</f>
        <v>17.5</v>
      </c>
      <c r="O7" s="11">
        <f>[3]Maio!$D$18</f>
        <v>12.4</v>
      </c>
      <c r="P7" s="11">
        <f>[3]Maio!$D$19</f>
        <v>13</v>
      </c>
      <c r="Q7" s="11">
        <f>[3]Maio!$D$20</f>
        <v>16.600000000000001</v>
      </c>
      <c r="R7" s="11">
        <f>[3]Maio!$D$21</f>
        <v>16.899999999999999</v>
      </c>
      <c r="S7" s="11">
        <f>[3]Maio!$D$22</f>
        <v>16.5</v>
      </c>
      <c r="T7" s="11">
        <f>[3]Maio!$D$23</f>
        <v>16.600000000000001</v>
      </c>
      <c r="U7" s="11">
        <f>[3]Maio!$D$24</f>
        <v>16.2</v>
      </c>
      <c r="V7" s="11">
        <f>[3]Maio!$D$25</f>
        <v>16.3</v>
      </c>
      <c r="W7" s="11">
        <f>[3]Maio!$D$26</f>
        <v>16.899999999999999</v>
      </c>
      <c r="X7" s="11">
        <f>[3]Maio!$D$27</f>
        <v>18.899999999999999</v>
      </c>
      <c r="Y7" s="11">
        <f>[3]Maio!$D$28</f>
        <v>14.9</v>
      </c>
      <c r="Z7" s="11">
        <f>[3]Maio!$D$29</f>
        <v>8.9</v>
      </c>
      <c r="AA7" s="11">
        <f>[3]Maio!$D$30</f>
        <v>10.9</v>
      </c>
      <c r="AB7" s="11">
        <f>[3]Maio!$D$31</f>
        <v>15.7</v>
      </c>
      <c r="AC7" s="11">
        <f>[3]Maio!$D$32</f>
        <v>20</v>
      </c>
      <c r="AD7" s="11">
        <f>[3]Maio!$D$33</f>
        <v>20.6</v>
      </c>
      <c r="AE7" s="11">
        <f>[3]Maio!$D$34</f>
        <v>21.2</v>
      </c>
      <c r="AF7" s="11">
        <f>[3]Maio!$D$35</f>
        <v>19.8</v>
      </c>
      <c r="AG7" s="15">
        <f t="shared" ref="AG7" si="3">MIN(B7:AF7)</f>
        <v>8.9</v>
      </c>
      <c r="AH7" s="94">
        <f t="shared" ref="AH7" si="4">AVERAGE(B7:AF7)</f>
        <v>18.045161290322575</v>
      </c>
    </row>
    <row r="8" spans="1:36" x14ac:dyDescent="0.2">
      <c r="A8" s="58" t="s">
        <v>1</v>
      </c>
      <c r="B8" s="11">
        <f>[4]Maio!$D$5</f>
        <v>21.2</v>
      </c>
      <c r="C8" s="11">
        <f>[4]Maio!$D$6</f>
        <v>22.1</v>
      </c>
      <c r="D8" s="11">
        <f>[4]Maio!$D$7</f>
        <v>22.8</v>
      </c>
      <c r="E8" s="11">
        <f>[4]Maio!$D$8</f>
        <v>23.8</v>
      </c>
      <c r="F8" s="11">
        <f>[4]Maio!$D$9</f>
        <v>23</v>
      </c>
      <c r="G8" s="11">
        <f>[4]Maio!$D$10</f>
        <v>21.4</v>
      </c>
      <c r="H8" s="11">
        <f>[4]Maio!$D$11</f>
        <v>22.1</v>
      </c>
      <c r="I8" s="11">
        <f>[4]Maio!$D$12</f>
        <v>23.3</v>
      </c>
      <c r="J8" s="11">
        <f>[4]Maio!$D$13</f>
        <v>24.2</v>
      </c>
      <c r="K8" s="11">
        <f>[4]Maio!$D$14</f>
        <v>24</v>
      </c>
      <c r="L8" s="11">
        <f>[4]Maio!$D$15</f>
        <v>24.1</v>
      </c>
      <c r="M8" s="11">
        <f>[4]Maio!$D$16</f>
        <v>21.1</v>
      </c>
      <c r="N8" s="11">
        <f>[4]Maio!$D$17</f>
        <v>17.899999999999999</v>
      </c>
      <c r="O8" s="11">
        <f>[4]Maio!$D$18</f>
        <v>15.1</v>
      </c>
      <c r="P8" s="11">
        <f>[4]Maio!$D$19</f>
        <v>12.9</v>
      </c>
      <c r="Q8" s="11">
        <f>[4]Maio!$D$20</f>
        <v>13.4</v>
      </c>
      <c r="R8" s="11">
        <f>[4]Maio!$D$21</f>
        <v>16.100000000000001</v>
      </c>
      <c r="S8" s="11">
        <f>[4]Maio!$D$22</f>
        <v>19.399999999999999</v>
      </c>
      <c r="T8" s="11">
        <f>[4]Maio!$D$23</f>
        <v>20.3</v>
      </c>
      <c r="U8" s="11">
        <f>[4]Maio!$D$24</f>
        <v>20.100000000000001</v>
      </c>
      <c r="V8" s="11">
        <f>[4]Maio!$D$25</f>
        <v>18.5</v>
      </c>
      <c r="W8" s="11">
        <f>[4]Maio!$D$26</f>
        <v>20</v>
      </c>
      <c r="X8" s="11">
        <f>[4]Maio!$D$27</f>
        <v>19.2</v>
      </c>
      <c r="Y8" s="11">
        <f>[4]Maio!$D$28</f>
        <v>15.5</v>
      </c>
      <c r="Z8" s="11">
        <f>[4]Maio!$D$29</f>
        <v>10.5</v>
      </c>
      <c r="AA8" s="11">
        <f>[4]Maio!$D$30</f>
        <v>13.3</v>
      </c>
      <c r="AB8" s="11">
        <f>[4]Maio!$D$31</f>
        <v>20.3</v>
      </c>
      <c r="AC8" s="11">
        <f>[4]Maio!$D$32</f>
        <v>23.3</v>
      </c>
      <c r="AD8" s="11">
        <f>[4]Maio!$D$33</f>
        <v>22.7</v>
      </c>
      <c r="AE8" s="11">
        <f>[4]Maio!$D$34</f>
        <v>23.4</v>
      </c>
      <c r="AF8" s="11">
        <f>[4]Maio!$D$35</f>
        <v>22.4</v>
      </c>
      <c r="AG8" s="15">
        <f t="shared" ref="AG8" si="5">MIN(B8:AF8)</f>
        <v>10.5</v>
      </c>
      <c r="AH8" s="94">
        <f t="shared" ref="AH8" si="6">AVERAGE(B8:AF8)</f>
        <v>19.916129032258059</v>
      </c>
    </row>
    <row r="9" spans="1:36" x14ac:dyDescent="0.2">
      <c r="A9" s="58" t="s">
        <v>167</v>
      </c>
      <c r="B9" s="11">
        <f>[5]Maio!$D$5</f>
        <v>19.5</v>
      </c>
      <c r="C9" s="11">
        <f>[5]Maio!$D$6</f>
        <v>19.8</v>
      </c>
      <c r="D9" s="11">
        <f>[5]Maio!$D$7</f>
        <v>20.100000000000001</v>
      </c>
      <c r="E9" s="11">
        <f>[5]Maio!$D$8</f>
        <v>19.3</v>
      </c>
      <c r="F9" s="11">
        <f>[5]Maio!$D$9</f>
        <v>19.5</v>
      </c>
      <c r="G9" s="11">
        <f>[5]Maio!$D$10</f>
        <v>19.399999999999999</v>
      </c>
      <c r="H9" s="11">
        <f>[5]Maio!$D$11</f>
        <v>19.100000000000001</v>
      </c>
      <c r="I9" s="11">
        <f>[5]Maio!$D$12</f>
        <v>21.7</v>
      </c>
      <c r="J9" s="11">
        <f>[5]Maio!$D$13</f>
        <v>19.399999999999999</v>
      </c>
      <c r="K9" s="11">
        <f>[5]Maio!$D$14</f>
        <v>20.5</v>
      </c>
      <c r="L9" s="11">
        <f>[5]Maio!$D$15</f>
        <v>18.5</v>
      </c>
      <c r="M9" s="11">
        <f>[5]Maio!$D$16</f>
        <v>13.8</v>
      </c>
      <c r="N9" s="11">
        <f>[5]Maio!$D$17</f>
        <v>11.7</v>
      </c>
      <c r="O9" s="11">
        <f>[5]Maio!$D$18</f>
        <v>10.5</v>
      </c>
      <c r="P9" s="11">
        <f>[5]Maio!$D$19</f>
        <v>11.3</v>
      </c>
      <c r="Q9" s="11">
        <f>[5]Maio!$D$20</f>
        <v>13.4</v>
      </c>
      <c r="R9" s="11">
        <f>[5]Maio!$D$21</f>
        <v>14.8</v>
      </c>
      <c r="S9" s="11">
        <f>[5]Maio!$D$22</f>
        <v>15.3</v>
      </c>
      <c r="T9" s="11">
        <f>[5]Maio!$D$23</f>
        <v>16.100000000000001</v>
      </c>
      <c r="U9" s="11">
        <f>[5]Maio!$D$24</f>
        <v>17.5</v>
      </c>
      <c r="V9" s="11">
        <f>[5]Maio!$D$25</f>
        <v>17.2</v>
      </c>
      <c r="W9" s="11">
        <f>[5]Maio!$D$26</f>
        <v>17.7</v>
      </c>
      <c r="X9" s="11">
        <f>[5]Maio!$D$27</f>
        <v>13.9</v>
      </c>
      <c r="Y9" s="11">
        <f>[5]Maio!$D$28</f>
        <v>10.6</v>
      </c>
      <c r="Z9" s="11">
        <f>[5]Maio!$D$29</f>
        <v>11.3</v>
      </c>
      <c r="AA9" s="11">
        <f>[5]Maio!$D$30</f>
        <v>11.3</v>
      </c>
      <c r="AB9" s="11">
        <f>[5]Maio!$D$31</f>
        <v>16.899999999999999</v>
      </c>
      <c r="AC9" s="11">
        <f>[5]Maio!$D$32</f>
        <v>21.4</v>
      </c>
      <c r="AD9" s="11">
        <f>[5]Maio!$D$33</f>
        <v>20.100000000000001</v>
      </c>
      <c r="AE9" s="11">
        <f>[5]Maio!$D$34</f>
        <v>19.5</v>
      </c>
      <c r="AF9" s="11">
        <f>[5]Maio!$D$35</f>
        <v>19.600000000000001</v>
      </c>
      <c r="AG9" s="15" t="s">
        <v>226</v>
      </c>
      <c r="AH9" s="94" t="s">
        <v>226</v>
      </c>
    </row>
    <row r="10" spans="1:36" x14ac:dyDescent="0.2">
      <c r="A10" s="58" t="s">
        <v>111</v>
      </c>
      <c r="B10" s="11" t="str">
        <f>[6]Maio!$D$5</f>
        <v>*</v>
      </c>
      <c r="C10" s="11" t="str">
        <f>[6]Maio!$D$6</f>
        <v>*</v>
      </c>
      <c r="D10" s="11" t="str">
        <f>[6]Maio!$D$7</f>
        <v>*</v>
      </c>
      <c r="E10" s="11" t="str">
        <f>[6]Maio!$D$8</f>
        <v>*</v>
      </c>
      <c r="F10" s="11" t="str">
        <f>[6]Maio!$D$9</f>
        <v>*</v>
      </c>
      <c r="G10" s="11" t="str">
        <f>[6]Maio!$D$10</f>
        <v>*</v>
      </c>
      <c r="H10" s="11" t="str">
        <f>[6]Maio!$D$11</f>
        <v>*</v>
      </c>
      <c r="I10" s="11" t="str">
        <f>[6]Maio!$D$12</f>
        <v>*</v>
      </c>
      <c r="J10" s="11" t="str">
        <f>[6]Maio!$D$13</f>
        <v>*</v>
      </c>
      <c r="K10" s="11" t="str">
        <f>[6]Maio!$D$14</f>
        <v>*</v>
      </c>
      <c r="L10" s="11" t="str">
        <f>[6]Maio!$D$15</f>
        <v>*</v>
      </c>
      <c r="M10" s="11" t="str">
        <f>[6]Maio!$D$16</f>
        <v>*</v>
      </c>
      <c r="N10" s="11" t="str">
        <f>[6]Maio!$D$17</f>
        <v>*</v>
      </c>
      <c r="O10" s="11" t="str">
        <f>[6]Maio!$D$18</f>
        <v>*</v>
      </c>
      <c r="P10" s="11" t="str">
        <f>[6]Maio!$D$19</f>
        <v>*</v>
      </c>
      <c r="Q10" s="11" t="str">
        <f>[6]Maio!$D$20</f>
        <v>*</v>
      </c>
      <c r="R10" s="11" t="str">
        <f>[6]Maio!$D$21</f>
        <v>*</v>
      </c>
      <c r="S10" s="11" t="str">
        <f>[6]Maio!$D$22</f>
        <v>*</v>
      </c>
      <c r="T10" s="11" t="str">
        <f>[6]Maio!$D$23</f>
        <v>*</v>
      </c>
      <c r="U10" s="11" t="str">
        <f>[6]Maio!$D$24</f>
        <v>*</v>
      </c>
      <c r="V10" s="11" t="str">
        <f>[6]Maio!$D$25</f>
        <v>*</v>
      </c>
      <c r="W10" s="11" t="str">
        <f>[6]Maio!$D$26</f>
        <v>*</v>
      </c>
      <c r="X10" s="11" t="str">
        <f>[6]Maio!$D$27</f>
        <v>*</v>
      </c>
      <c r="Y10" s="11" t="str">
        <f>[6]Maio!$D$28</f>
        <v>*</v>
      </c>
      <c r="Z10" s="11" t="str">
        <f>[6]Maio!$D$29</f>
        <v>*</v>
      </c>
      <c r="AA10" s="11" t="str">
        <f>[6]Maio!$D$30</f>
        <v>*</v>
      </c>
      <c r="AB10" s="11" t="str">
        <f>[6]Maio!$D$31</f>
        <v>*</v>
      </c>
      <c r="AC10" s="11" t="str">
        <f>[6]Maio!$D$32</f>
        <v>*</v>
      </c>
      <c r="AD10" s="11" t="str">
        <f>[6]Maio!$D$33</f>
        <v>*</v>
      </c>
      <c r="AE10" s="11" t="str">
        <f>[6]Maio!$D$34</f>
        <v>*</v>
      </c>
      <c r="AF10" s="11" t="str">
        <f>[6]Maio!$D$35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[7]Maio!$D$5</f>
        <v>20.399999999999999</v>
      </c>
      <c r="C11" s="11">
        <f>[7]Maio!$D$6</f>
        <v>18.8</v>
      </c>
      <c r="D11" s="11">
        <f>[7]Maio!$D$7</f>
        <v>20.9</v>
      </c>
      <c r="E11" s="11">
        <f>[7]Maio!$D$8</f>
        <v>20.2</v>
      </c>
      <c r="F11" s="11">
        <f>[7]Maio!$D$9</f>
        <v>21</v>
      </c>
      <c r="G11" s="11">
        <f>[7]Maio!$D$10</f>
        <v>22.6</v>
      </c>
      <c r="H11" s="11">
        <f>[7]Maio!$D$11</f>
        <v>22.1</v>
      </c>
      <c r="I11" s="11">
        <f>[7]Maio!$D$12</f>
        <v>20.8</v>
      </c>
      <c r="J11" s="11">
        <f>[7]Maio!$D$13</f>
        <v>19.899999999999999</v>
      </c>
      <c r="K11" s="11">
        <f>[7]Maio!$D$14</f>
        <v>21.4</v>
      </c>
      <c r="L11" s="11">
        <f>[7]Maio!$D$15</f>
        <v>22.2</v>
      </c>
      <c r="M11" s="11">
        <f>[7]Maio!$D$16</f>
        <v>20.2</v>
      </c>
      <c r="N11" s="11">
        <f>[7]Maio!$D$17</f>
        <v>18.8</v>
      </c>
      <c r="O11" s="11">
        <f>[7]Maio!$D$18</f>
        <v>15.4</v>
      </c>
      <c r="P11" s="11">
        <f>[7]Maio!$D$19</f>
        <v>12.4</v>
      </c>
      <c r="Q11" s="11">
        <f>[7]Maio!$D$20</f>
        <v>18.5</v>
      </c>
      <c r="R11" s="11">
        <f>[7]Maio!$D$21</f>
        <v>17</v>
      </c>
      <c r="S11" s="11">
        <f>[7]Maio!$D$22</f>
        <v>17</v>
      </c>
      <c r="T11" s="11">
        <f>[7]Maio!$D$23</f>
        <v>17.100000000000001</v>
      </c>
      <c r="U11" s="11">
        <f>[7]Maio!$D$24</f>
        <v>17.3</v>
      </c>
      <c r="V11" s="11">
        <f>[7]Maio!$D$25</f>
        <v>17.899999999999999</v>
      </c>
      <c r="W11" s="11">
        <f>[7]Maio!$D$26</f>
        <v>16.899999999999999</v>
      </c>
      <c r="X11" s="11">
        <f>[7]Maio!$D$27</f>
        <v>19.3</v>
      </c>
      <c r="Y11" s="11">
        <f>[7]Maio!$D$28</f>
        <v>14.3</v>
      </c>
      <c r="Z11" s="11">
        <f>[7]Maio!$D$29</f>
        <v>10.7</v>
      </c>
      <c r="AA11" s="11">
        <f>[7]Maio!$D$30</f>
        <v>13.3</v>
      </c>
      <c r="AB11" s="11">
        <f>[7]Maio!$D$31</f>
        <v>16.899999999999999</v>
      </c>
      <c r="AC11" s="11">
        <f>[7]Maio!$D$32</f>
        <v>19.8</v>
      </c>
      <c r="AD11" s="11">
        <f>[7]Maio!$D$33</f>
        <v>20.9</v>
      </c>
      <c r="AE11" s="11">
        <f>[7]Maio!$D$34</f>
        <v>21.9</v>
      </c>
      <c r="AF11" s="11">
        <f>[7]Maio!$D$35</f>
        <v>19.899999999999999</v>
      </c>
      <c r="AG11" s="15">
        <f t="shared" ref="AG11:AG12" si="7">MIN(B11:AF11)</f>
        <v>10.7</v>
      </c>
      <c r="AH11" s="94">
        <f t="shared" ref="AH11:AH12" si="8">AVERAGE(B11:AF11)</f>
        <v>18.574193548387093</v>
      </c>
    </row>
    <row r="12" spans="1:36" x14ac:dyDescent="0.2">
      <c r="A12" s="58" t="s">
        <v>41</v>
      </c>
      <c r="B12" s="11">
        <f>[8]Maio!$D$5</f>
        <v>21.1</v>
      </c>
      <c r="C12" s="11">
        <f>[8]Maio!$D$6</f>
        <v>21</v>
      </c>
      <c r="D12" s="11">
        <f>[8]Maio!$D$7</f>
        <v>22.4</v>
      </c>
      <c r="E12" s="11">
        <f>[8]Maio!$D$8</f>
        <v>21.5</v>
      </c>
      <c r="F12" s="11">
        <f>[8]Maio!$D$9</f>
        <v>21.8</v>
      </c>
      <c r="G12" s="11">
        <f>[8]Maio!$D$10</f>
        <v>20.399999999999999</v>
      </c>
      <c r="H12" s="11">
        <f>[8]Maio!$D$11</f>
        <v>20.2</v>
      </c>
      <c r="I12" s="11">
        <f>[8]Maio!$D$12</f>
        <v>20.2</v>
      </c>
      <c r="J12" s="11">
        <f>[8]Maio!$D$13</f>
        <v>22.1</v>
      </c>
      <c r="K12" s="11">
        <f>[8]Maio!$D$14</f>
        <v>23</v>
      </c>
      <c r="L12" s="11">
        <f>[8]Maio!$D$15</f>
        <v>20.7</v>
      </c>
      <c r="M12" s="11">
        <f>[8]Maio!$D$16</f>
        <v>14.4</v>
      </c>
      <c r="N12" s="11">
        <f>[8]Maio!$D$17</f>
        <v>14</v>
      </c>
      <c r="O12" s="11">
        <f>[8]Maio!$D$18</f>
        <v>10.6</v>
      </c>
      <c r="P12" s="11">
        <f>[8]Maio!$D$19</f>
        <v>13.3</v>
      </c>
      <c r="Q12" s="11">
        <f>[8]Maio!$D$20</f>
        <v>13.6</v>
      </c>
      <c r="R12" s="11">
        <f>[8]Maio!$D$21</f>
        <v>13.3</v>
      </c>
      <c r="S12" s="11">
        <f>[8]Maio!$D$22</f>
        <v>16.7</v>
      </c>
      <c r="T12" s="11">
        <f>[8]Maio!$D$23</f>
        <v>17.2</v>
      </c>
      <c r="U12" s="11">
        <f>[8]Maio!$D$24</f>
        <v>17</v>
      </c>
      <c r="V12" s="11">
        <f>[8]Maio!$D$25</f>
        <v>16.100000000000001</v>
      </c>
      <c r="W12" s="11">
        <f>[8]Maio!$D$26</f>
        <v>18.8</v>
      </c>
      <c r="X12" s="11">
        <f>[8]Maio!$D$27</f>
        <v>15.7</v>
      </c>
      <c r="Y12" s="11">
        <f>[8]Maio!$D$28</f>
        <v>13.1</v>
      </c>
      <c r="Z12" s="11">
        <f>[8]Maio!$D$29</f>
        <v>9.3000000000000007</v>
      </c>
      <c r="AA12" s="11">
        <f>[8]Maio!$D$30</f>
        <v>12.4</v>
      </c>
      <c r="AB12" s="11">
        <f>[8]Maio!$D$31</f>
        <v>19.7</v>
      </c>
      <c r="AC12" s="11">
        <f>[8]Maio!$D$32</f>
        <v>20.399999999999999</v>
      </c>
      <c r="AD12" s="11">
        <f>[8]Maio!$D$33</f>
        <v>21.4</v>
      </c>
      <c r="AE12" s="11">
        <f>[8]Maio!$D$34</f>
        <v>19.399999999999999</v>
      </c>
      <c r="AF12" s="11">
        <f>[8]Maio!$D$35</f>
        <v>21.3</v>
      </c>
      <c r="AG12" s="15">
        <f t="shared" si="7"/>
        <v>9.3000000000000007</v>
      </c>
      <c r="AH12" s="94">
        <f t="shared" si="8"/>
        <v>17.809677419354834</v>
      </c>
    </row>
    <row r="13" spans="1:36" x14ac:dyDescent="0.2">
      <c r="A13" s="58" t="s">
        <v>114</v>
      </c>
      <c r="B13" s="11" t="str">
        <f>[9]Maio!$D$5</f>
        <v>*</v>
      </c>
      <c r="C13" s="11" t="str">
        <f>[9]Maio!$D$6</f>
        <v>*</v>
      </c>
      <c r="D13" s="11" t="str">
        <f>[9]Maio!$D$7</f>
        <v>*</v>
      </c>
      <c r="E13" s="11" t="str">
        <f>[9]Maio!$D$8</f>
        <v>*</v>
      </c>
      <c r="F13" s="11" t="str">
        <f>[9]Maio!$D$9</f>
        <v>*</v>
      </c>
      <c r="G13" s="11" t="str">
        <f>[9]Maio!$D$10</f>
        <v>*</v>
      </c>
      <c r="H13" s="11" t="str">
        <f>[9]Maio!$D$11</f>
        <v>*</v>
      </c>
      <c r="I13" s="11" t="str">
        <f>[9]Maio!$D$12</f>
        <v>*</v>
      </c>
      <c r="J13" s="11" t="str">
        <f>[9]Maio!$D$13</f>
        <v>*</v>
      </c>
      <c r="K13" s="11" t="str">
        <f>[9]Maio!$D$14</f>
        <v>*</v>
      </c>
      <c r="L13" s="11" t="str">
        <f>[9]Maio!$D$15</f>
        <v>*</v>
      </c>
      <c r="M13" s="11" t="str">
        <f>[9]Maio!$D$16</f>
        <v>*</v>
      </c>
      <c r="N13" s="11" t="str">
        <f>[9]Maio!$D$17</f>
        <v>*</v>
      </c>
      <c r="O13" s="11" t="str">
        <f>[9]Maio!$D$18</f>
        <v>*</v>
      </c>
      <c r="P13" s="11" t="str">
        <f>[9]Maio!$D$19</f>
        <v>*</v>
      </c>
      <c r="Q13" s="11" t="str">
        <f>[9]Maio!$D$20</f>
        <v>*</v>
      </c>
      <c r="R13" s="11" t="str">
        <f>[9]Maio!$D$21</f>
        <v>*</v>
      </c>
      <c r="S13" s="11" t="str">
        <f>[9]Maio!$D$22</f>
        <v>*</v>
      </c>
      <c r="T13" s="11" t="str">
        <f>[9]Maio!$D$23</f>
        <v>*</v>
      </c>
      <c r="U13" s="11" t="str">
        <f>[9]Maio!$D$24</f>
        <v>*</v>
      </c>
      <c r="V13" s="11" t="str">
        <f>[9]Maio!$D$25</f>
        <v>*</v>
      </c>
      <c r="W13" s="11" t="str">
        <f>[9]Maio!$D$26</f>
        <v>*</v>
      </c>
      <c r="X13" s="11" t="str">
        <f>[9]Maio!$D$27</f>
        <v>*</v>
      </c>
      <c r="Y13" s="11" t="str">
        <f>[9]Maio!$D$28</f>
        <v>*</v>
      </c>
      <c r="Z13" s="11" t="str">
        <f>[9]Maio!$D$29</f>
        <v>*</v>
      </c>
      <c r="AA13" s="11" t="str">
        <f>[9]Maio!$D$30</f>
        <v>*</v>
      </c>
      <c r="AB13" s="11" t="str">
        <f>[9]Maio!$D$31</f>
        <v>*</v>
      </c>
      <c r="AC13" s="11" t="str">
        <f>[9]Maio!$D$32</f>
        <v>*</v>
      </c>
      <c r="AD13" s="11" t="str">
        <f>[9]Maio!$D$33</f>
        <v>*</v>
      </c>
      <c r="AE13" s="11" t="str">
        <f>[9]Maio!$D$34</f>
        <v>*</v>
      </c>
      <c r="AF13" s="11" t="str">
        <f>[9]Maio!$D$35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>
        <f>[10]Maio!$D$5</f>
        <v>20.6</v>
      </c>
      <c r="C14" s="11">
        <f>[10]Maio!$D$6</f>
        <v>18.2</v>
      </c>
      <c r="D14" s="11">
        <f>[10]Maio!$D$7</f>
        <v>20.100000000000001</v>
      </c>
      <c r="E14" s="11">
        <f>[10]Maio!$D$8</f>
        <v>20.7</v>
      </c>
      <c r="F14" s="11">
        <f>[10]Maio!$D$9</f>
        <v>20.3</v>
      </c>
      <c r="G14" s="11">
        <f>[10]Maio!$D$10</f>
        <v>20.8</v>
      </c>
      <c r="H14" s="11">
        <f>[10]Maio!$D$11</f>
        <v>21.7</v>
      </c>
      <c r="I14" s="11">
        <f>[10]Maio!$D$12</f>
        <v>20.399999999999999</v>
      </c>
      <c r="J14" s="11">
        <f>[10]Maio!$D$13</f>
        <v>19</v>
      </c>
      <c r="K14" s="11">
        <f>[10]Maio!$D$14</f>
        <v>20.3</v>
      </c>
      <c r="L14" s="11">
        <f>[10]Maio!$D$15</f>
        <v>21.5</v>
      </c>
      <c r="M14" s="11">
        <f>[10]Maio!$D$16</f>
        <v>19.7</v>
      </c>
      <c r="N14" s="11">
        <f>[10]Maio!$D$17</f>
        <v>20.3</v>
      </c>
      <c r="O14" s="11">
        <f>[10]Maio!$D$18</f>
        <v>15.1</v>
      </c>
      <c r="P14" s="11">
        <f>[10]Maio!$D$19</f>
        <v>12.2</v>
      </c>
      <c r="Q14" s="11">
        <f>[10]Maio!$D$20</f>
        <v>17.399999999999999</v>
      </c>
      <c r="R14" s="11">
        <f>[10]Maio!$D$21</f>
        <v>16.399999999999999</v>
      </c>
      <c r="S14" s="11">
        <f>[10]Maio!$D$22</f>
        <v>15.7</v>
      </c>
      <c r="T14" s="11">
        <f>[10]Maio!$D$23</f>
        <v>14.1</v>
      </c>
      <c r="U14" s="11">
        <f>[10]Maio!$D$24</f>
        <v>13.6</v>
      </c>
      <c r="V14" s="11">
        <f>[10]Maio!$D$25</f>
        <v>13.5</v>
      </c>
      <c r="W14" s="11">
        <f>[10]Maio!$D$26</f>
        <v>13.3</v>
      </c>
      <c r="X14" s="11">
        <f>[10]Maio!$D$27</f>
        <v>15.6</v>
      </c>
      <c r="Y14" s="11">
        <f>[10]Maio!$D$28</f>
        <v>13.4</v>
      </c>
      <c r="Z14" s="11">
        <f>[10]Maio!$D$29</f>
        <v>8.9</v>
      </c>
      <c r="AA14" s="11">
        <f>[10]Maio!$D$30</f>
        <v>9</v>
      </c>
      <c r="AB14" s="11">
        <f>[10]Maio!$D$31</f>
        <v>13.8</v>
      </c>
      <c r="AC14" s="11">
        <f>[10]Maio!$D$32</f>
        <v>16.8</v>
      </c>
      <c r="AD14" s="11">
        <f>[10]Maio!$D$33</f>
        <v>19</v>
      </c>
      <c r="AE14" s="11">
        <f>[10]Maio!$D$34</f>
        <v>19.8</v>
      </c>
      <c r="AF14" s="11">
        <f>[10]Maio!$D$35</f>
        <v>20.6</v>
      </c>
      <c r="AG14" s="15">
        <f t="shared" ref="AG14:AG15" si="9">MIN(B14:AF14)</f>
        <v>8.9</v>
      </c>
      <c r="AH14" s="94">
        <f t="shared" ref="AH14:AH15" si="10">AVERAGE(B14:AF14)</f>
        <v>17.154838709677417</v>
      </c>
      <c r="AJ14" t="s">
        <v>47</v>
      </c>
    </row>
    <row r="15" spans="1:36" x14ac:dyDescent="0.2">
      <c r="A15" s="58" t="s">
        <v>121</v>
      </c>
      <c r="B15" s="11">
        <f>[11]Maio!$D$5</f>
        <v>20.7</v>
      </c>
      <c r="C15" s="11">
        <f>[11]Maio!$D$6</f>
        <v>20.100000000000001</v>
      </c>
      <c r="D15" s="11">
        <f>[11]Maio!$D$7</f>
        <v>20.9</v>
      </c>
      <c r="E15" s="11">
        <f>[11]Maio!$D$8</f>
        <v>20.100000000000001</v>
      </c>
      <c r="F15" s="11">
        <f>[11]Maio!$D$9</f>
        <v>21</v>
      </c>
      <c r="G15" s="11">
        <f>[11]Maio!$D$10</f>
        <v>20.8</v>
      </c>
      <c r="H15" s="11">
        <f>[11]Maio!$D$11</f>
        <v>19.3</v>
      </c>
      <c r="I15" s="11">
        <f>[11]Maio!$D$12</f>
        <v>21.8</v>
      </c>
      <c r="J15" s="11">
        <f>[11]Maio!$D$13</f>
        <v>19.899999999999999</v>
      </c>
      <c r="K15" s="11">
        <f>[11]Maio!$D$14</f>
        <v>20.9</v>
      </c>
      <c r="L15" s="11">
        <f>[11]Maio!$D$15</f>
        <v>21.1</v>
      </c>
      <c r="M15" s="11">
        <f>[11]Maio!$D$16</f>
        <v>18.100000000000001</v>
      </c>
      <c r="N15" s="11">
        <f>[11]Maio!$D$17</f>
        <v>14.6</v>
      </c>
      <c r="O15" s="11">
        <f>[11]Maio!$D$18</f>
        <v>10.1</v>
      </c>
      <c r="P15" s="11">
        <f>[11]Maio!$D$19</f>
        <v>13.6</v>
      </c>
      <c r="Q15" s="11">
        <f>[11]Maio!$D$20</f>
        <v>14.3</v>
      </c>
      <c r="R15" s="11">
        <f>[11]Maio!$D$21</f>
        <v>16.3</v>
      </c>
      <c r="S15" s="11">
        <f>[11]Maio!$D$22</f>
        <v>16.600000000000001</v>
      </c>
      <c r="T15" s="11">
        <f>[11]Maio!$D$23</f>
        <v>16.3</v>
      </c>
      <c r="U15" s="11">
        <f>[11]Maio!$D$24</f>
        <v>27.1</v>
      </c>
      <c r="V15" s="11">
        <f>[11]Maio!$D$25</f>
        <v>18.7</v>
      </c>
      <c r="W15" s="11">
        <f>[11]Maio!$D$26</f>
        <v>20.399999999999999</v>
      </c>
      <c r="X15" s="11" t="str">
        <f>[11]Maio!$D$27</f>
        <v>*</v>
      </c>
      <c r="Y15" s="11">
        <f>[11]Maio!$D$28</f>
        <v>13.5</v>
      </c>
      <c r="Z15" s="11">
        <f>[11]Maio!$D$29</f>
        <v>12</v>
      </c>
      <c r="AA15" s="11">
        <f>[11]Maio!$D$30</f>
        <v>12.5</v>
      </c>
      <c r="AB15" s="11">
        <f>[11]Maio!$D$31</f>
        <v>16.7</v>
      </c>
      <c r="AC15" s="11">
        <f>[11]Maio!$D$32</f>
        <v>19.899999999999999</v>
      </c>
      <c r="AD15" s="11">
        <f>[11]Maio!$D$33</f>
        <v>20.6</v>
      </c>
      <c r="AE15" s="11">
        <f>[11]Maio!$D$34</f>
        <v>21.6</v>
      </c>
      <c r="AF15" s="11">
        <f>[11]Maio!$D$35</f>
        <v>21.8</v>
      </c>
      <c r="AG15" s="15">
        <f t="shared" si="9"/>
        <v>10.1</v>
      </c>
      <c r="AH15" s="94">
        <f t="shared" si="10"/>
        <v>18.376666666666669</v>
      </c>
    </row>
    <row r="16" spans="1:36" x14ac:dyDescent="0.2">
      <c r="A16" s="58" t="s">
        <v>168</v>
      </c>
      <c r="B16" s="11" t="str">
        <f>[12]Maio!$D$5</f>
        <v>*</v>
      </c>
      <c r="C16" s="11" t="str">
        <f>[12]Maio!$D$6</f>
        <v>*</v>
      </c>
      <c r="D16" s="11" t="str">
        <f>[12]Maio!$D$7</f>
        <v>*</v>
      </c>
      <c r="E16" s="11" t="str">
        <f>[12]Maio!$D$8</f>
        <v>*</v>
      </c>
      <c r="F16" s="11" t="str">
        <f>[12]Maio!$D$9</f>
        <v>*</v>
      </c>
      <c r="G16" s="11" t="str">
        <f>[12]Maio!$D$10</f>
        <v>*</v>
      </c>
      <c r="H16" s="11" t="str">
        <f>[12]Maio!$D$11</f>
        <v>*</v>
      </c>
      <c r="I16" s="11" t="str">
        <f>[12]Maio!$D$12</f>
        <v>*</v>
      </c>
      <c r="J16" s="11" t="str">
        <f>[12]Maio!$D$13</f>
        <v>*</v>
      </c>
      <c r="K16" s="11" t="str">
        <f>[12]Maio!$D$14</f>
        <v>*</v>
      </c>
      <c r="L16" s="11" t="str">
        <f>[12]Maio!$D$15</f>
        <v>*</v>
      </c>
      <c r="M16" s="11" t="str">
        <f>[12]Maio!$D$16</f>
        <v>*</v>
      </c>
      <c r="N16" s="11" t="str">
        <f>[12]Maio!$D$17</f>
        <v>*</v>
      </c>
      <c r="O16" s="11" t="str">
        <f>[12]Maio!$D$18</f>
        <v>*</v>
      </c>
      <c r="P16" s="11" t="str">
        <f>[12]Maio!$D$19</f>
        <v>*</v>
      </c>
      <c r="Q16" s="11" t="str">
        <f>[12]Maio!$D$20</f>
        <v>*</v>
      </c>
      <c r="R16" s="11" t="str">
        <f>[12]Maio!$D$21</f>
        <v>*</v>
      </c>
      <c r="S16" s="11" t="str">
        <f>[12]Maio!$D$22</f>
        <v>*</v>
      </c>
      <c r="T16" s="11" t="str">
        <f>[12]Maio!$D$23</f>
        <v>*</v>
      </c>
      <c r="U16" s="11" t="str">
        <f>[12]Maio!$D$24</f>
        <v>*</v>
      </c>
      <c r="V16" s="11" t="str">
        <f>[12]Maio!$D$25</f>
        <v>*</v>
      </c>
      <c r="W16" s="11" t="str">
        <f>[12]Maio!$D$26</f>
        <v>*</v>
      </c>
      <c r="X16" s="11" t="str">
        <f>[12]Maio!$D$27</f>
        <v>*</v>
      </c>
      <c r="Y16" s="11" t="str">
        <f>[12]Maio!$D$28</f>
        <v>*</v>
      </c>
      <c r="Z16" s="11" t="str">
        <f>[12]Maio!$D$29</f>
        <v>*</v>
      </c>
      <c r="AA16" s="11" t="str">
        <f>[12]Maio!$D$30</f>
        <v>*</v>
      </c>
      <c r="AB16" s="11" t="str">
        <f>[12]Maio!$D$31</f>
        <v>*</v>
      </c>
      <c r="AC16" s="11" t="str">
        <f>[12]Maio!$D$32</f>
        <v>*</v>
      </c>
      <c r="AD16" s="11" t="str">
        <f>[12]Maio!$D$33</f>
        <v>*</v>
      </c>
      <c r="AE16" s="11" t="str">
        <f>[12]Maio!$D$34</f>
        <v>*</v>
      </c>
      <c r="AF16" s="11" t="str">
        <f>[12]Maio!$D$35</f>
        <v>*</v>
      </c>
      <c r="AG16" s="15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[13]Maio!$D$5</f>
        <v>18.5</v>
      </c>
      <c r="C17" s="11">
        <f>[13]Maio!$D$6</f>
        <v>17.7</v>
      </c>
      <c r="D17" s="11">
        <f>[13]Maio!$D$7</f>
        <v>21</v>
      </c>
      <c r="E17" s="11">
        <f>[13]Maio!$D$8</f>
        <v>19.5</v>
      </c>
      <c r="F17" s="11">
        <f>[13]Maio!$D$9</f>
        <v>21.3</v>
      </c>
      <c r="G17" s="11">
        <f>[13]Maio!$D$10</f>
        <v>21.8</v>
      </c>
      <c r="H17" s="11">
        <f>[13]Maio!$D$11</f>
        <v>20.9</v>
      </c>
      <c r="I17" s="11">
        <f>[13]Maio!$D$12</f>
        <v>21.3</v>
      </c>
      <c r="J17" s="11">
        <f>[13]Maio!$D$13</f>
        <v>22</v>
      </c>
      <c r="K17" s="11">
        <f>[13]Maio!$D$14</f>
        <v>21.9</v>
      </c>
      <c r="L17" s="11">
        <f>[13]Maio!$D$15</f>
        <v>21.9</v>
      </c>
      <c r="M17" s="11">
        <f>[13]Maio!$D$16</f>
        <v>19.2</v>
      </c>
      <c r="N17" s="11">
        <f>[13]Maio!$D$17</f>
        <v>18.600000000000001</v>
      </c>
      <c r="O17" s="11">
        <f>[13]Maio!$D$18</f>
        <v>14</v>
      </c>
      <c r="P17" s="11">
        <f>[13]Maio!$D$19</f>
        <v>10.199999999999999</v>
      </c>
      <c r="Q17" s="11">
        <f>[13]Maio!$D$20</f>
        <v>12.3</v>
      </c>
      <c r="R17" s="11">
        <f>[13]Maio!$D$21</f>
        <v>17.8</v>
      </c>
      <c r="S17" s="11">
        <f>[13]Maio!$D$22</f>
        <v>18</v>
      </c>
      <c r="T17" s="11">
        <f>[13]Maio!$D$23</f>
        <v>19</v>
      </c>
      <c r="U17" s="11">
        <f>[13]Maio!$D$24</f>
        <v>18.600000000000001</v>
      </c>
      <c r="V17" s="11">
        <f>[13]Maio!$D$25</f>
        <v>18.899999999999999</v>
      </c>
      <c r="W17" s="11">
        <f>[13]Maio!$D$26</f>
        <v>18.600000000000001</v>
      </c>
      <c r="X17" s="11">
        <f>[13]Maio!$D$27</f>
        <v>16.5</v>
      </c>
      <c r="Y17" s="11">
        <f>[13]Maio!$D$28</f>
        <v>13.4</v>
      </c>
      <c r="Z17" s="11">
        <f>[13]Maio!$D$29</f>
        <v>9.4</v>
      </c>
      <c r="AA17" s="11">
        <f>[13]Maio!$D$30</f>
        <v>13.9</v>
      </c>
      <c r="AB17" s="11">
        <f>[13]Maio!$D$31</f>
        <v>18.399999999999999</v>
      </c>
      <c r="AC17" s="11">
        <f>[13]Maio!$D$32</f>
        <v>21.6</v>
      </c>
      <c r="AD17" s="11">
        <f>[13]Maio!$D$33</f>
        <v>18.899999999999999</v>
      </c>
      <c r="AE17" s="11">
        <f>[13]Maio!$D$34</f>
        <v>20.8</v>
      </c>
      <c r="AF17" s="11">
        <f>[13]Maio!$D$35</f>
        <v>19</v>
      </c>
      <c r="AG17" s="15">
        <f t="shared" ref="AG17:AG23" si="11">MIN(B17:AF17)</f>
        <v>9.4</v>
      </c>
      <c r="AH17" s="94">
        <f t="shared" ref="AH17:AH22" si="12">AVERAGE(B17:AF17)</f>
        <v>18.22258064516129</v>
      </c>
      <c r="AJ17" s="12" t="s">
        <v>47</v>
      </c>
    </row>
    <row r="18" spans="1:39" x14ac:dyDescent="0.2">
      <c r="A18" s="58" t="s">
        <v>3</v>
      </c>
      <c r="B18" s="11">
        <f>[14]Maio!$D$5</f>
        <v>21.3</v>
      </c>
      <c r="C18" s="11">
        <f>[14]Maio!$D$6</f>
        <v>20</v>
      </c>
      <c r="D18" s="11">
        <f>[14]Maio!$D$7</f>
        <v>21.2</v>
      </c>
      <c r="E18" s="11">
        <f>[14]Maio!$D$8</f>
        <v>20.399999999999999</v>
      </c>
      <c r="F18" s="11">
        <f>[14]Maio!$D$9</f>
        <v>19.5</v>
      </c>
      <c r="G18" s="11">
        <f>[14]Maio!$D$10</f>
        <v>19.600000000000001</v>
      </c>
      <c r="H18" s="11">
        <f>[14]Maio!$D$11</f>
        <v>20.2</v>
      </c>
      <c r="I18" s="11">
        <f>[14]Maio!$D$12</f>
        <v>20.7</v>
      </c>
      <c r="J18" s="11">
        <f>[14]Maio!$D$13</f>
        <v>20.9</v>
      </c>
      <c r="K18" s="11">
        <f>[14]Maio!$D$14</f>
        <v>20.399999999999999</v>
      </c>
      <c r="L18" s="11">
        <f>[14]Maio!$D$15</f>
        <v>20.3</v>
      </c>
      <c r="M18" s="11">
        <f>[14]Maio!$D$16</f>
        <v>21.1</v>
      </c>
      <c r="N18" s="11">
        <f>[14]Maio!$D$17</f>
        <v>20.6</v>
      </c>
      <c r="O18" s="11">
        <f>[14]Maio!$D$18</f>
        <v>18.8</v>
      </c>
      <c r="P18" s="11">
        <f>[14]Maio!$D$19</f>
        <v>14</v>
      </c>
      <c r="Q18" s="11">
        <f>[14]Maio!$D$20</f>
        <v>13.9</v>
      </c>
      <c r="R18" s="11">
        <f>[14]Maio!$D$21</f>
        <v>16.399999999999999</v>
      </c>
      <c r="S18" s="11">
        <f>[14]Maio!$D$22</f>
        <v>14.6</v>
      </c>
      <c r="T18" s="11">
        <f>[14]Maio!$D$23</f>
        <v>15.2</v>
      </c>
      <c r="U18" s="11">
        <f>[14]Maio!$D$24</f>
        <v>12.8</v>
      </c>
      <c r="V18" s="11">
        <f>[14]Maio!$D$25</f>
        <v>11.1</v>
      </c>
      <c r="W18" s="11">
        <f>[14]Maio!$D$26</f>
        <v>12.7</v>
      </c>
      <c r="X18" s="11">
        <f>[14]Maio!$D$27</f>
        <v>13.9</v>
      </c>
      <c r="Y18" s="11">
        <f>[14]Maio!$D$28</f>
        <v>17.899999999999999</v>
      </c>
      <c r="Z18" s="11">
        <f>[14]Maio!$D$29</f>
        <v>11</v>
      </c>
      <c r="AA18" s="11">
        <f>[14]Maio!$D$30</f>
        <v>11.2</v>
      </c>
      <c r="AB18" s="11">
        <f>[14]Maio!$D$31</f>
        <v>14.6</v>
      </c>
      <c r="AC18" s="11">
        <f>[14]Maio!$D$32</f>
        <v>16.3</v>
      </c>
      <c r="AD18" s="11">
        <f>[14]Maio!$D$33</f>
        <v>19.600000000000001</v>
      </c>
      <c r="AE18" s="11">
        <f>[14]Maio!$D$34</f>
        <v>17.600000000000001</v>
      </c>
      <c r="AF18" s="11">
        <f>[14]Maio!$D$35</f>
        <v>16.7</v>
      </c>
      <c r="AG18" s="15">
        <f t="shared" si="11"/>
        <v>11</v>
      </c>
      <c r="AH18" s="94">
        <f>AVERAGE(B18:AF18)</f>
        <v>17.241935483870968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[15]Maio!$D$5</f>
        <v>19.3</v>
      </c>
      <c r="C19" s="11">
        <f>[15]Maio!$D$6</f>
        <v>18.3</v>
      </c>
      <c r="D19" s="11">
        <f>[15]Maio!$D$7</f>
        <v>19.7</v>
      </c>
      <c r="E19" s="11">
        <f>[15]Maio!$D$8</f>
        <v>18.3</v>
      </c>
      <c r="F19" s="11">
        <f>[15]Maio!$D$9</f>
        <v>18.8</v>
      </c>
      <c r="G19" s="11">
        <f>[15]Maio!$D$10</f>
        <v>19.100000000000001</v>
      </c>
      <c r="H19" s="11">
        <f>[15]Maio!$D$11</f>
        <v>19.600000000000001</v>
      </c>
      <c r="I19" s="11">
        <f>[15]Maio!$D$12</f>
        <v>20.8</v>
      </c>
      <c r="J19" s="11">
        <f>[15]Maio!$D$13</f>
        <v>19.899999999999999</v>
      </c>
      <c r="K19" s="11">
        <f>[15]Maio!$D$14</f>
        <v>20.6</v>
      </c>
      <c r="L19" s="11">
        <f>[15]Maio!$D$15</f>
        <v>20</v>
      </c>
      <c r="M19" s="11">
        <f>[15]Maio!$D$16</f>
        <v>19</v>
      </c>
      <c r="N19" s="11">
        <f>[15]Maio!$D$17</f>
        <v>19.3</v>
      </c>
      <c r="O19" s="11">
        <f>[15]Maio!$D$18</f>
        <v>15.3</v>
      </c>
      <c r="P19" s="11">
        <f>[15]Maio!$D$19</f>
        <v>11.9</v>
      </c>
      <c r="Q19" s="11">
        <f>[15]Maio!$D$20</f>
        <v>12.9</v>
      </c>
      <c r="R19" s="11">
        <f>[15]Maio!$D$21</f>
        <v>14.1</v>
      </c>
      <c r="S19" s="11">
        <f>[15]Maio!$D$22</f>
        <v>15.3</v>
      </c>
      <c r="T19" s="11">
        <f>[15]Maio!$D$23</f>
        <v>15.1</v>
      </c>
      <c r="U19" s="11">
        <f>[15]Maio!$D$24</f>
        <v>16.2</v>
      </c>
      <c r="V19" s="11">
        <f>[15]Maio!$D$25</f>
        <v>15.5</v>
      </c>
      <c r="W19" s="11">
        <f>[15]Maio!$D$26</f>
        <v>15.8</v>
      </c>
      <c r="X19" s="11">
        <f>[15]Maio!$D$27</f>
        <v>16.2</v>
      </c>
      <c r="Y19" s="11">
        <f>[15]Maio!$D$28</f>
        <v>14.6</v>
      </c>
      <c r="Z19" s="11">
        <f>[15]Maio!$D$29</f>
        <v>9.1</v>
      </c>
      <c r="AA19" s="11">
        <f>[15]Maio!$D$30</f>
        <v>12</v>
      </c>
      <c r="AB19" s="11">
        <f>[15]Maio!$D$31</f>
        <v>16.8</v>
      </c>
      <c r="AC19" s="11">
        <f>[15]Maio!$D$32</f>
        <v>18.7</v>
      </c>
      <c r="AD19" s="11">
        <f>[15]Maio!$D$33</f>
        <v>18.600000000000001</v>
      </c>
      <c r="AE19" s="11">
        <f>[15]Maio!$D$34</f>
        <v>18.600000000000001</v>
      </c>
      <c r="AF19" s="11">
        <f>[15]Maio!$D$35</f>
        <v>18.600000000000001</v>
      </c>
      <c r="AG19" s="15">
        <f t="shared" si="11"/>
        <v>9.1</v>
      </c>
      <c r="AH19" s="94">
        <f t="shared" si="12"/>
        <v>17.032258064516132</v>
      </c>
    </row>
    <row r="20" spans="1:39" x14ac:dyDescent="0.2">
      <c r="A20" s="58" t="s">
        <v>5</v>
      </c>
      <c r="B20" s="11">
        <f>[16]Maio!$D$5</f>
        <v>22.8</v>
      </c>
      <c r="C20" s="11">
        <f>[16]Maio!$D$6</f>
        <v>21.4</v>
      </c>
      <c r="D20" s="11">
        <f>[16]Maio!$D$7</f>
        <v>25.2</v>
      </c>
      <c r="E20" s="11">
        <f>[16]Maio!$D$8</f>
        <v>23.8</v>
      </c>
      <c r="F20" s="11">
        <f>[16]Maio!$D$9</f>
        <v>25.5</v>
      </c>
      <c r="G20" s="11">
        <f>[16]Maio!$D$10</f>
        <v>25.9</v>
      </c>
      <c r="H20" s="11">
        <f>[16]Maio!$D$11</f>
        <v>24.6</v>
      </c>
      <c r="I20" s="11">
        <f>[16]Maio!$D$12</f>
        <v>24.7</v>
      </c>
      <c r="J20" s="11">
        <f>[16]Maio!$D$13</f>
        <v>26.3</v>
      </c>
      <c r="K20" s="11">
        <f>[16]Maio!$D$14</f>
        <v>25.7</v>
      </c>
      <c r="L20" s="11">
        <f>[16]Maio!$D$15</f>
        <v>21.9</v>
      </c>
      <c r="M20" s="11">
        <f>[16]Maio!$D$16</f>
        <v>16.899999999999999</v>
      </c>
      <c r="N20" s="11">
        <f>[16]Maio!$D$17</f>
        <v>16.8</v>
      </c>
      <c r="O20" s="11">
        <f>[16]Maio!$D$18</f>
        <v>16.399999999999999</v>
      </c>
      <c r="P20" s="11">
        <f>[16]Maio!$D$19</f>
        <v>15.6</v>
      </c>
      <c r="Q20" s="11">
        <f>[16]Maio!$D$20</f>
        <v>15.5</v>
      </c>
      <c r="R20" s="11">
        <f>[16]Maio!$D$21</f>
        <v>16.100000000000001</v>
      </c>
      <c r="S20" s="11">
        <f>[16]Maio!$D$22</f>
        <v>20.5</v>
      </c>
      <c r="T20" s="11">
        <f>[16]Maio!$D$23</f>
        <v>21.3</v>
      </c>
      <c r="U20" s="11">
        <f>[16]Maio!$D$24</f>
        <v>21.4</v>
      </c>
      <c r="V20" s="11">
        <f>[16]Maio!$D$25</f>
        <v>23</v>
      </c>
      <c r="W20" s="11">
        <f>[16]Maio!$D$26</f>
        <v>19.8</v>
      </c>
      <c r="X20" s="11">
        <f>[16]Maio!$D$27</f>
        <v>14.2</v>
      </c>
      <c r="Y20" s="11">
        <f>[16]Maio!$D$28</f>
        <v>13.6</v>
      </c>
      <c r="Z20" s="11">
        <f>[16]Maio!$D$29</f>
        <v>12.6</v>
      </c>
      <c r="AA20" s="11">
        <f>[16]Maio!$D$30</f>
        <v>18.600000000000001</v>
      </c>
      <c r="AB20" s="11">
        <f>[16]Maio!$D$31</f>
        <v>23.7</v>
      </c>
      <c r="AC20" s="11">
        <f>[16]Maio!$D$32</f>
        <v>24.5</v>
      </c>
      <c r="AD20" s="11">
        <f>[16]Maio!$D$33</f>
        <v>22.5</v>
      </c>
      <c r="AE20" s="11">
        <f>[16]Maio!$D$34</f>
        <v>25.6</v>
      </c>
      <c r="AF20" s="11">
        <f>[16]Maio!$D$35</f>
        <v>24.2</v>
      </c>
      <c r="AG20" s="15">
        <f t="shared" si="11"/>
        <v>12.6</v>
      </c>
      <c r="AH20" s="94">
        <f>AVERAGE(B20:AF20)</f>
        <v>20.987096774193553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[17]Maio!$D$5</f>
        <v>19.8</v>
      </c>
      <c r="C21" s="11">
        <f>[17]Maio!$D$6</f>
        <v>18.5</v>
      </c>
      <c r="D21" s="11">
        <f>[17]Maio!$D$7</f>
        <v>20.2</v>
      </c>
      <c r="E21" s="11">
        <f>[17]Maio!$D$8</f>
        <v>18.8</v>
      </c>
      <c r="F21" s="11">
        <f>[17]Maio!$D$9</f>
        <v>19.600000000000001</v>
      </c>
      <c r="G21" s="11">
        <f>[17]Maio!$D$10</f>
        <v>18.5</v>
      </c>
      <c r="H21" s="11">
        <f>[17]Maio!$D$11</f>
        <v>19.399999999999999</v>
      </c>
      <c r="I21" s="11">
        <f>[17]Maio!$D$12</f>
        <v>19.5</v>
      </c>
      <c r="J21" s="11">
        <f>[17]Maio!$D$13</f>
        <v>19.8</v>
      </c>
      <c r="K21" s="11">
        <f>[17]Maio!$D$14</f>
        <v>19.5</v>
      </c>
      <c r="L21" s="11">
        <f>[17]Maio!$D$15</f>
        <v>19.399999999999999</v>
      </c>
      <c r="M21" s="11">
        <f>[17]Maio!$D$16</f>
        <v>18.8</v>
      </c>
      <c r="N21" s="11">
        <f>[17]Maio!$D$17</f>
        <v>19.100000000000001</v>
      </c>
      <c r="O21" s="11">
        <f>[17]Maio!$D$18</f>
        <v>16.7</v>
      </c>
      <c r="P21" s="11">
        <f>[17]Maio!$D$19</f>
        <v>12.1</v>
      </c>
      <c r="Q21" s="11">
        <f>[17]Maio!$D$20</f>
        <v>11.3</v>
      </c>
      <c r="R21" s="11">
        <f>[17]Maio!$D$21</f>
        <v>14.5</v>
      </c>
      <c r="S21" s="11">
        <f>[17]Maio!$D$22</f>
        <v>15.6</v>
      </c>
      <c r="T21" s="11">
        <f>[17]Maio!$D$23</f>
        <v>16.3</v>
      </c>
      <c r="U21" s="11">
        <f>[17]Maio!$D$24</f>
        <v>15</v>
      </c>
      <c r="V21" s="11">
        <f>[17]Maio!$D$25</f>
        <v>14</v>
      </c>
      <c r="W21" s="11">
        <f>[17]Maio!$D$26</f>
        <v>11.9</v>
      </c>
      <c r="X21" s="11">
        <f>[17]Maio!$D$27</f>
        <v>14.4</v>
      </c>
      <c r="Y21" s="11">
        <f>[17]Maio!$D$28</f>
        <v>15.4</v>
      </c>
      <c r="Z21" s="11">
        <f>[17]Maio!$D$29</f>
        <v>9.6999999999999993</v>
      </c>
      <c r="AA21" s="11">
        <f>[17]Maio!$D$30</f>
        <v>13.3</v>
      </c>
      <c r="AB21" s="11">
        <f>[17]Maio!$D$31</f>
        <v>16.3</v>
      </c>
      <c r="AC21" s="11">
        <f>[17]Maio!$D$32</f>
        <v>17.399999999999999</v>
      </c>
      <c r="AD21" s="11">
        <f>[17]Maio!$D$33</f>
        <v>18.600000000000001</v>
      </c>
      <c r="AE21" s="11">
        <f>[17]Maio!$D$34</f>
        <v>17.5</v>
      </c>
      <c r="AF21" s="11">
        <f>[17]Maio!$D$35</f>
        <v>17.100000000000001</v>
      </c>
      <c r="AG21" s="15">
        <f>MIN(B21:AF21)</f>
        <v>9.6999999999999993</v>
      </c>
      <c r="AH21" s="94">
        <f>AVERAGE(B21:AF21)</f>
        <v>16.70967741935484</v>
      </c>
      <c r="AJ21" t="s">
        <v>47</v>
      </c>
    </row>
    <row r="22" spans="1:39" x14ac:dyDescent="0.2">
      <c r="A22" s="58" t="s">
        <v>6</v>
      </c>
      <c r="B22" s="11">
        <f>[18]Maio!$D$5</f>
        <v>21.2</v>
      </c>
      <c r="C22" s="11">
        <f>[18]Maio!$D$6</f>
        <v>20.5</v>
      </c>
      <c r="D22" s="11">
        <f>[18]Maio!$D$7</f>
        <v>22.1</v>
      </c>
      <c r="E22" s="11">
        <f>[18]Maio!$D$8</f>
        <v>22.3</v>
      </c>
      <c r="F22" s="11">
        <f>[18]Maio!$D$9</f>
        <v>20.7</v>
      </c>
      <c r="G22" s="11">
        <f>[18]Maio!$D$10</f>
        <v>22.2</v>
      </c>
      <c r="H22" s="11">
        <f>[18]Maio!$D$11</f>
        <v>21.9</v>
      </c>
      <c r="I22" s="11">
        <f>[18]Maio!$D$12</f>
        <v>22</v>
      </c>
      <c r="J22" s="11">
        <f>[18]Maio!$D$13</f>
        <v>21.5</v>
      </c>
      <c r="K22" s="11">
        <f>[18]Maio!$D$14</f>
        <v>21.3</v>
      </c>
      <c r="L22" s="11">
        <f>[18]Maio!$D$15</f>
        <v>21.1</v>
      </c>
      <c r="M22" s="11">
        <f>[18]Maio!$D$16</f>
        <v>22.4</v>
      </c>
      <c r="N22" s="11">
        <f>[18]Maio!$D$17</f>
        <v>21</v>
      </c>
      <c r="O22" s="11">
        <f>[18]Maio!$D$18</f>
        <v>18.8</v>
      </c>
      <c r="P22" s="11">
        <f>[18]Maio!$D$19</f>
        <v>14.5</v>
      </c>
      <c r="Q22" s="11">
        <f>[18]Maio!$D$20</f>
        <v>11.9</v>
      </c>
      <c r="R22" s="11">
        <f>[18]Maio!$D$21</f>
        <v>15.2</v>
      </c>
      <c r="S22" s="11">
        <f>[18]Maio!$D$22</f>
        <v>17</v>
      </c>
      <c r="T22" s="11">
        <f>[18]Maio!$D$23</f>
        <v>18.100000000000001</v>
      </c>
      <c r="U22" s="11">
        <f>[18]Maio!$D$24</f>
        <v>16.600000000000001</v>
      </c>
      <c r="V22" s="11">
        <f>[18]Maio!$D$25</f>
        <v>15</v>
      </c>
      <c r="W22" s="11">
        <f>[18]Maio!$D$26</f>
        <v>15</v>
      </c>
      <c r="X22" s="11">
        <f>[18]Maio!$D$27</f>
        <v>17.100000000000001</v>
      </c>
      <c r="Y22" s="11">
        <f>[18]Maio!$D$28</f>
        <v>15.6</v>
      </c>
      <c r="Z22" s="11">
        <f>[18]Maio!$D$29</f>
        <v>9.9</v>
      </c>
      <c r="AA22" s="11">
        <f>[18]Maio!$D$30</f>
        <v>13.3</v>
      </c>
      <c r="AB22" s="11">
        <f>[18]Maio!$D$31</f>
        <v>17.7</v>
      </c>
      <c r="AC22" s="11">
        <f>[18]Maio!$D$32</f>
        <v>19.3</v>
      </c>
      <c r="AD22" s="11">
        <f>[18]Maio!$D$33</f>
        <v>20.100000000000001</v>
      </c>
      <c r="AE22" s="11">
        <f>[18]Maio!$D$34</f>
        <v>20.100000000000001</v>
      </c>
      <c r="AF22" s="11">
        <f>[18]Maio!$D$35</f>
        <v>17.8</v>
      </c>
      <c r="AG22" s="15">
        <f t="shared" si="11"/>
        <v>9.9</v>
      </c>
      <c r="AH22" s="94">
        <f t="shared" si="12"/>
        <v>18.490322580645163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[19]Maio!$D$5</f>
        <v>19.899999999999999</v>
      </c>
      <c r="C23" s="11">
        <f>[19]Maio!$D$6</f>
        <v>18.600000000000001</v>
      </c>
      <c r="D23" s="11">
        <f>[19]Maio!$D$7</f>
        <v>19.5</v>
      </c>
      <c r="E23" s="11">
        <f>[19]Maio!$D$8</f>
        <v>20.3</v>
      </c>
      <c r="F23" s="11">
        <f>[19]Maio!$D$9</f>
        <v>20.2</v>
      </c>
      <c r="G23" s="11">
        <f>[19]Maio!$D$10</f>
        <v>21.2</v>
      </c>
      <c r="H23" s="11">
        <f>[19]Maio!$D$11</f>
        <v>18.8</v>
      </c>
      <c r="I23" s="11">
        <f>[19]Maio!$D$12</f>
        <v>22</v>
      </c>
      <c r="J23" s="11">
        <f>[19]Maio!$D$13</f>
        <v>20.399999999999999</v>
      </c>
      <c r="K23" s="11">
        <f>[19]Maio!$D$14</f>
        <v>20.8</v>
      </c>
      <c r="L23" s="11">
        <f>[19]Maio!$D$15</f>
        <v>20.8</v>
      </c>
      <c r="M23" s="11">
        <f>[19]Maio!$D$16</f>
        <v>18.2</v>
      </c>
      <c r="N23" s="11">
        <f>[19]Maio!$D$17</f>
        <v>14.9</v>
      </c>
      <c r="O23" s="11">
        <f>[19]Maio!$D$18</f>
        <v>11.2</v>
      </c>
      <c r="P23" s="11">
        <f>[19]Maio!$D$19</f>
        <v>11.1</v>
      </c>
      <c r="Q23" s="11">
        <f>[19]Maio!$D$20</f>
        <v>15</v>
      </c>
      <c r="R23" s="11">
        <f>[19]Maio!$D$21</f>
        <v>16.7</v>
      </c>
      <c r="S23" s="11">
        <f>[19]Maio!$D$22</f>
        <v>16.399999999999999</v>
      </c>
      <c r="T23" s="11">
        <f>[19]Maio!$D$23</f>
        <v>17.2</v>
      </c>
      <c r="U23" s="11">
        <f>[19]Maio!$D$24</f>
        <v>17.8</v>
      </c>
      <c r="V23" s="11">
        <f>[19]Maio!$D$25</f>
        <v>17.600000000000001</v>
      </c>
      <c r="W23" s="11">
        <f>[19]Maio!$D$26</f>
        <v>21.1</v>
      </c>
      <c r="X23" s="11">
        <f>[19]Maio!$D$27</f>
        <v>17.399999999999999</v>
      </c>
      <c r="Y23" s="11">
        <f>[19]Maio!$D$28</f>
        <v>12.3</v>
      </c>
      <c r="Z23" s="11">
        <f>[19]Maio!$D$29</f>
        <v>9.3000000000000007</v>
      </c>
      <c r="AA23" s="11">
        <f>[19]Maio!$D$30</f>
        <v>12</v>
      </c>
      <c r="AB23" s="11">
        <f>[19]Maio!$D$31</f>
        <v>16.899999999999999</v>
      </c>
      <c r="AC23" s="11">
        <f>[19]Maio!$D$32</f>
        <v>19.2</v>
      </c>
      <c r="AD23" s="11">
        <f>[19]Maio!$D$33</f>
        <v>19.899999999999999</v>
      </c>
      <c r="AE23" s="11">
        <f>[19]Maio!$D$34</f>
        <v>20.5</v>
      </c>
      <c r="AF23" s="11">
        <f>[19]Maio!$D$35</f>
        <v>18.7</v>
      </c>
      <c r="AG23" s="15">
        <f t="shared" si="11"/>
        <v>9.3000000000000007</v>
      </c>
      <c r="AH23" s="94">
        <f>AVERAGE(B23:AF23)</f>
        <v>17.609677419354842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[20]Maio!$D$5</f>
        <v>*</v>
      </c>
      <c r="C24" s="11" t="str">
        <f>[20]Maio!$D$6</f>
        <v>*</v>
      </c>
      <c r="D24" s="11" t="str">
        <f>[20]Maio!$D$7</f>
        <v>*</v>
      </c>
      <c r="E24" s="11" t="str">
        <f>[20]Maio!$D$8</f>
        <v>*</v>
      </c>
      <c r="F24" s="11" t="str">
        <f>[20]Maio!$D$9</f>
        <v>*</v>
      </c>
      <c r="G24" s="11" t="str">
        <f>[20]Maio!$D$10</f>
        <v>*</v>
      </c>
      <c r="H24" s="11" t="str">
        <f>[20]Maio!$D$11</f>
        <v>*</v>
      </c>
      <c r="I24" s="11" t="str">
        <f>[20]Maio!$D$12</f>
        <v>*</v>
      </c>
      <c r="J24" s="11" t="str">
        <f>[20]Maio!$D$13</f>
        <v>*</v>
      </c>
      <c r="K24" s="11" t="str">
        <f>[20]Maio!$D$14</f>
        <v>*</v>
      </c>
      <c r="L24" s="11" t="str">
        <f>[20]Maio!$D$15</f>
        <v>*</v>
      </c>
      <c r="M24" s="11" t="str">
        <f>[20]Maio!$D$16</f>
        <v>*</v>
      </c>
      <c r="N24" s="11" t="str">
        <f>[20]Maio!$D$17</f>
        <v>*</v>
      </c>
      <c r="O24" s="11" t="str">
        <f>[20]Maio!$D$18</f>
        <v>*</v>
      </c>
      <c r="P24" s="11" t="str">
        <f>[20]Maio!$D$19</f>
        <v>*</v>
      </c>
      <c r="Q24" s="11" t="str">
        <f>[20]Maio!$D$20</f>
        <v>*</v>
      </c>
      <c r="R24" s="11" t="str">
        <f>[20]Maio!$D$21</f>
        <v>*</v>
      </c>
      <c r="S24" s="11" t="str">
        <f>[20]Maio!$D$22</f>
        <v>*</v>
      </c>
      <c r="T24" s="11" t="str">
        <f>[20]Maio!$D$23</f>
        <v>*</v>
      </c>
      <c r="U24" s="11" t="str">
        <f>[20]Maio!$D$24</f>
        <v>*</v>
      </c>
      <c r="V24" s="11" t="str">
        <f>[20]Maio!$D$25</f>
        <v>*</v>
      </c>
      <c r="W24" s="11" t="str">
        <f>[20]Maio!$D$26</f>
        <v>*</v>
      </c>
      <c r="X24" s="11" t="str">
        <f>[20]Maio!$D$27</f>
        <v>*</v>
      </c>
      <c r="Y24" s="11" t="str">
        <f>[20]Maio!$D$28</f>
        <v>*</v>
      </c>
      <c r="Z24" s="11" t="str">
        <f>[20]Maio!$D$29</f>
        <v>*</v>
      </c>
      <c r="AA24" s="11" t="str">
        <f>[20]Maio!$D$30</f>
        <v>*</v>
      </c>
      <c r="AB24" s="11" t="str">
        <f>[20]Maio!$D$31</f>
        <v>*</v>
      </c>
      <c r="AC24" s="11" t="str">
        <f>[20]Maio!$D$32</f>
        <v>*</v>
      </c>
      <c r="AD24" s="11" t="str">
        <f>[20]Maio!$D$33</f>
        <v>*</v>
      </c>
      <c r="AE24" s="11" t="str">
        <f>[20]Maio!$D$34</f>
        <v>*</v>
      </c>
      <c r="AF24" s="11" t="str">
        <f>[20]Maio!$D$35</f>
        <v>*</v>
      </c>
      <c r="AG24" s="15" t="s">
        <v>226</v>
      </c>
      <c r="AH24" s="94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[21]Maio!$D$5</f>
        <v>20.6</v>
      </c>
      <c r="C25" s="11">
        <f>[21]Maio!$D$6</f>
        <v>20.7</v>
      </c>
      <c r="D25" s="11">
        <f>[21]Maio!$D$7</f>
        <v>21.2</v>
      </c>
      <c r="E25" s="11">
        <f>[21]Maio!$D$8</f>
        <v>21</v>
      </c>
      <c r="F25" s="11">
        <f>[21]Maio!$D$9</f>
        <v>20</v>
      </c>
      <c r="G25" s="11">
        <f>[21]Maio!$D$10</f>
        <v>21.6</v>
      </c>
      <c r="H25" s="11">
        <f>[21]Maio!$D$11</f>
        <v>19.5</v>
      </c>
      <c r="I25" s="11">
        <f>[21]Maio!$D$12</f>
        <v>21.4</v>
      </c>
      <c r="J25" s="11">
        <f>[21]Maio!$D$13</f>
        <v>20.9</v>
      </c>
      <c r="K25" s="11">
        <f>[21]Maio!$D$14</f>
        <v>20.3</v>
      </c>
      <c r="L25" s="11">
        <f>[21]Maio!$D$15</f>
        <v>20.9</v>
      </c>
      <c r="M25" s="11">
        <f>[21]Maio!$D$16</f>
        <v>17.8</v>
      </c>
      <c r="N25" s="11">
        <f>[21]Maio!$D$17</f>
        <v>14.8</v>
      </c>
      <c r="O25" s="11">
        <f>[21]Maio!$D$18</f>
        <v>10.5</v>
      </c>
      <c r="P25" s="11">
        <f>[21]Maio!$D$19</f>
        <v>13.8</v>
      </c>
      <c r="Q25" s="11">
        <f>[21]Maio!$D$20</f>
        <v>16.5</v>
      </c>
      <c r="R25" s="11">
        <f>[21]Maio!$D$21</f>
        <v>15.9</v>
      </c>
      <c r="S25" s="11">
        <f>[21]Maio!$D$22</f>
        <v>15.6</v>
      </c>
      <c r="T25" s="11">
        <f>[21]Maio!$D$23</f>
        <v>15.1</v>
      </c>
      <c r="U25" s="11">
        <f>[21]Maio!$D$24</f>
        <v>17.399999999999999</v>
      </c>
      <c r="V25" s="11">
        <f>[21]Maio!$D$25</f>
        <v>15.1</v>
      </c>
      <c r="W25" s="11">
        <f>[21]Maio!$D$26</f>
        <v>19.2</v>
      </c>
      <c r="X25" s="11">
        <f>[21]Maio!$D$27</f>
        <v>18</v>
      </c>
      <c r="Y25" s="11">
        <f>[21]Maio!$D$28</f>
        <v>13.2</v>
      </c>
      <c r="Z25" s="11">
        <f>[21]Maio!$D$29</f>
        <v>13.5</v>
      </c>
      <c r="AA25" s="11">
        <f>[21]Maio!$D$30</f>
        <v>10.7</v>
      </c>
      <c r="AB25" s="11">
        <f>[21]Maio!$D$31</f>
        <v>16.7</v>
      </c>
      <c r="AC25" s="11">
        <f>[21]Maio!$D$32</f>
        <v>20.5</v>
      </c>
      <c r="AD25" s="11">
        <f>[21]Maio!$D$33</f>
        <v>20.5</v>
      </c>
      <c r="AE25" s="11">
        <f>[21]Maio!$D$34</f>
        <v>20.6</v>
      </c>
      <c r="AF25" s="11">
        <f>[21]Maio!$D$35</f>
        <v>19.7</v>
      </c>
      <c r="AG25" s="15">
        <f t="shared" ref="AG25:AG26" si="13">MIN(B25:AF25)</f>
        <v>10.5</v>
      </c>
      <c r="AH25" s="94">
        <f t="shared" ref="AH25:AH26" si="14">AVERAGE(B25:AF25)</f>
        <v>17.845161290322586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[22]Maio!$D$5</f>
        <v>20.6</v>
      </c>
      <c r="C26" s="11">
        <f>[22]Maio!$D$6</f>
        <v>18.899999999999999</v>
      </c>
      <c r="D26" s="11">
        <f>[22]Maio!$D$7</f>
        <v>20.3</v>
      </c>
      <c r="E26" s="11">
        <f>[22]Maio!$D$8</f>
        <v>19.7</v>
      </c>
      <c r="F26" s="11">
        <f>[22]Maio!$D$9</f>
        <v>19.8</v>
      </c>
      <c r="G26" s="11">
        <f>[22]Maio!$D$10</f>
        <v>21.3</v>
      </c>
      <c r="H26" s="11">
        <f>[22]Maio!$D$11</f>
        <v>19.8</v>
      </c>
      <c r="I26" s="11">
        <f>[22]Maio!$D$12</f>
        <v>20.9</v>
      </c>
      <c r="J26" s="11">
        <f>[22]Maio!$D$13</f>
        <v>20.5</v>
      </c>
      <c r="K26" s="11">
        <f>[22]Maio!$D$14</f>
        <v>20.9</v>
      </c>
      <c r="L26" s="11">
        <f>[22]Maio!$D$15</f>
        <v>21.1</v>
      </c>
      <c r="M26" s="11">
        <f>[22]Maio!$D$16</f>
        <v>19.100000000000001</v>
      </c>
      <c r="N26" s="11">
        <f>[22]Maio!$D$17</f>
        <v>16.3</v>
      </c>
      <c r="O26" s="11">
        <f>[22]Maio!$D$18</f>
        <v>10.4</v>
      </c>
      <c r="P26" s="11">
        <f>[22]Maio!$D$19</f>
        <v>10.9</v>
      </c>
      <c r="Q26" s="11">
        <f>[22]Maio!$D$20</f>
        <v>15.7</v>
      </c>
      <c r="R26" s="11">
        <f>[22]Maio!$D$21</f>
        <v>16.8</v>
      </c>
      <c r="S26" s="11">
        <f>[22]Maio!$D$22</f>
        <v>16.5</v>
      </c>
      <c r="T26" s="11">
        <f>[22]Maio!$D$23</f>
        <v>16.5</v>
      </c>
      <c r="U26" s="11">
        <f>[22]Maio!$D$24</f>
        <v>17</v>
      </c>
      <c r="V26" s="11">
        <f>[22]Maio!$D$25</f>
        <v>15.4</v>
      </c>
      <c r="W26" s="11">
        <f>[22]Maio!$D$26</f>
        <v>18.100000000000001</v>
      </c>
      <c r="X26" s="11">
        <f>[22]Maio!$D$27</f>
        <v>17.100000000000001</v>
      </c>
      <c r="Y26" s="11">
        <f>[22]Maio!$D$28</f>
        <v>13.6</v>
      </c>
      <c r="Z26" s="11">
        <f>[22]Maio!$D$29</f>
        <v>9.3000000000000007</v>
      </c>
      <c r="AA26" s="11">
        <f>[22]Maio!$D$30</f>
        <v>12</v>
      </c>
      <c r="AB26" s="11">
        <f>[22]Maio!$D$31</f>
        <v>16.7</v>
      </c>
      <c r="AC26" s="11">
        <f>[22]Maio!$D$32</f>
        <v>19.600000000000001</v>
      </c>
      <c r="AD26" s="11">
        <f>[22]Maio!$D$33</f>
        <v>20.8</v>
      </c>
      <c r="AE26" s="11">
        <f>[22]Maio!$D$34</f>
        <v>19.5</v>
      </c>
      <c r="AF26" s="11">
        <f>[22]Maio!$D$35</f>
        <v>19.3</v>
      </c>
      <c r="AG26" s="15">
        <f t="shared" si="13"/>
        <v>9.3000000000000007</v>
      </c>
      <c r="AH26" s="94">
        <f t="shared" si="14"/>
        <v>17.561290322580643</v>
      </c>
      <c r="AJ26" t="s">
        <v>47</v>
      </c>
      <c r="AM26" s="12" t="s">
        <v>47</v>
      </c>
    </row>
    <row r="27" spans="1:39" x14ac:dyDescent="0.2">
      <c r="A27" s="58" t="s">
        <v>8</v>
      </c>
      <c r="B27" s="11" t="str">
        <f>[23]Maio!$D$5</f>
        <v>*</v>
      </c>
      <c r="C27" s="11" t="str">
        <f>[23]Maio!$D$6</f>
        <v>*</v>
      </c>
      <c r="D27" s="11" t="str">
        <f>[23]Maio!$D$7</f>
        <v>*</v>
      </c>
      <c r="E27" s="11" t="str">
        <f>[23]Maio!$D$8</f>
        <v>*</v>
      </c>
      <c r="F27" s="11" t="str">
        <f>[23]Maio!$D$9</f>
        <v>*</v>
      </c>
      <c r="G27" s="11" t="str">
        <f>[23]Maio!$D$10</f>
        <v>*</v>
      </c>
      <c r="H27" s="11" t="str">
        <f>[23]Maio!$D$11</f>
        <v>*</v>
      </c>
      <c r="I27" s="11" t="str">
        <f>[23]Maio!$D$12</f>
        <v>*</v>
      </c>
      <c r="J27" s="11" t="str">
        <f>[23]Maio!$D$13</f>
        <v>*</v>
      </c>
      <c r="K27" s="11" t="str">
        <f>[23]Maio!$D$14</f>
        <v>*</v>
      </c>
      <c r="L27" s="11" t="str">
        <f>[23]Maio!$D$15</f>
        <v>*</v>
      </c>
      <c r="M27" s="11" t="str">
        <f>[23]Maio!$D$16</f>
        <v>*</v>
      </c>
      <c r="N27" s="11" t="str">
        <f>[23]Maio!$D$17</f>
        <v>*</v>
      </c>
      <c r="O27" s="11" t="str">
        <f>[23]Maio!$D$18</f>
        <v>*</v>
      </c>
      <c r="P27" s="11" t="str">
        <f>[23]Maio!$D$19</f>
        <v>*</v>
      </c>
      <c r="Q27" s="11" t="str">
        <f>[23]Maio!$D$20</f>
        <v>*</v>
      </c>
      <c r="R27" s="11" t="str">
        <f>[23]Maio!$D$21</f>
        <v>*</v>
      </c>
      <c r="S27" s="11" t="str">
        <f>[23]Maio!$D$22</f>
        <v>*</v>
      </c>
      <c r="T27" s="11" t="str">
        <f>[23]Maio!$D$23</f>
        <v>*</v>
      </c>
      <c r="U27" s="11" t="str">
        <f>[23]Maio!$D$24</f>
        <v>*</v>
      </c>
      <c r="V27" s="11" t="str">
        <f>[23]Maio!$D$25</f>
        <v>*</v>
      </c>
      <c r="W27" s="11" t="str">
        <f>[23]Maio!$D$26</f>
        <v>*</v>
      </c>
      <c r="X27" s="11" t="str">
        <f>[23]Maio!$D$27</f>
        <v>*</v>
      </c>
      <c r="Y27" s="11" t="str">
        <f>[23]Maio!$D$28</f>
        <v>*</v>
      </c>
      <c r="Z27" s="11" t="str">
        <f>[23]Maio!$D$29</f>
        <v>*</v>
      </c>
      <c r="AA27" s="11" t="str">
        <f>[23]Maio!$D$30</f>
        <v>*</v>
      </c>
      <c r="AB27" s="11" t="str">
        <f>[23]Maio!$D$31</f>
        <v>*</v>
      </c>
      <c r="AC27" s="11" t="str">
        <f>[23]Maio!$D$32</f>
        <v>*</v>
      </c>
      <c r="AD27" s="11" t="str">
        <f>[23]Maio!$D$33</f>
        <v>*</v>
      </c>
      <c r="AE27" s="11">
        <f>[23]Maio!$D$34</f>
        <v>24.8</v>
      </c>
      <c r="AF27" s="11">
        <f>[23]Maio!$D$35</f>
        <v>19.899999999999999</v>
      </c>
      <c r="AG27" s="15">
        <f>MIN(B27:AF27)</f>
        <v>19.899999999999999</v>
      </c>
      <c r="AH27" s="94">
        <f>AVERAGE(B27:AF27)</f>
        <v>22.35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[24]Maio!$D$5</f>
        <v>20.6</v>
      </c>
      <c r="C28" s="11">
        <f>[24]Maio!$D$6</f>
        <v>18.8</v>
      </c>
      <c r="D28" s="11">
        <f>[24]Maio!$D$7</f>
        <v>21.2</v>
      </c>
      <c r="E28" s="11">
        <f>[24]Maio!$D$8</f>
        <v>19.8</v>
      </c>
      <c r="F28" s="11">
        <f>[24]Maio!$D$9</f>
        <v>20.9</v>
      </c>
      <c r="G28" s="11">
        <f>[24]Maio!$D$10</f>
        <v>22.8</v>
      </c>
      <c r="H28" s="11">
        <f>[24]Maio!$D$11</f>
        <v>22.7</v>
      </c>
      <c r="I28" s="11">
        <f>[24]Maio!$D$12</f>
        <v>21.5</v>
      </c>
      <c r="J28" s="11">
        <f>[24]Maio!$D$13</f>
        <v>20.399999999999999</v>
      </c>
      <c r="K28" s="11">
        <f>[24]Maio!$D$14</f>
        <v>20.8</v>
      </c>
      <c r="L28" s="11">
        <f>[24]Maio!$D$15</f>
        <v>21.3</v>
      </c>
      <c r="M28" s="11">
        <f>[24]Maio!$D$16</f>
        <v>19.8</v>
      </c>
      <c r="N28" s="11">
        <f>[24]Maio!$D$17</f>
        <v>17.399999999999999</v>
      </c>
      <c r="O28" s="11">
        <f>[24]Maio!$D$18</f>
        <v>11.9</v>
      </c>
      <c r="P28" s="11">
        <f>[24]Maio!$D$19</f>
        <v>12.9</v>
      </c>
      <c r="Q28" s="11">
        <f>[24]Maio!$D$20</f>
        <v>16.8</v>
      </c>
      <c r="R28" s="11">
        <f>[24]Maio!$D$21</f>
        <v>17</v>
      </c>
      <c r="S28" s="11">
        <f>[24]Maio!$D$22</f>
        <v>16.600000000000001</v>
      </c>
      <c r="T28" s="11">
        <f>[24]Maio!$D$23</f>
        <v>16.8</v>
      </c>
      <c r="U28" s="11">
        <f>[24]Maio!$D$24</f>
        <v>16.8</v>
      </c>
      <c r="V28" s="11">
        <f>[24]Maio!$D$25</f>
        <v>16.899999999999999</v>
      </c>
      <c r="W28" s="11">
        <f>[24]Maio!$D$26</f>
        <v>17.7</v>
      </c>
      <c r="X28" s="11">
        <f>[24]Maio!$D$27</f>
        <v>18.8</v>
      </c>
      <c r="Y28" s="11">
        <f>[24]Maio!$D$28</f>
        <v>14.8</v>
      </c>
      <c r="Z28" s="11">
        <f>[24]Maio!$D$29</f>
        <v>11</v>
      </c>
      <c r="AA28" s="11">
        <f>[24]Maio!$D$30</f>
        <v>11.4</v>
      </c>
      <c r="AB28" s="11">
        <f>[24]Maio!$D$31</f>
        <v>16</v>
      </c>
      <c r="AC28" s="11">
        <f>[24]Maio!$D$32</f>
        <v>20.5</v>
      </c>
      <c r="AD28" s="11">
        <f>[24]Maio!$D$33</f>
        <v>20.6</v>
      </c>
      <c r="AE28" s="11">
        <f>[24]Maio!$D$34</f>
        <v>21.6</v>
      </c>
      <c r="AF28" s="11">
        <f>[24]Maio!$D$35</f>
        <v>19.8</v>
      </c>
      <c r="AG28" s="15">
        <f t="shared" ref="AG28:AG31" si="15">MIN(B28:AF28)</f>
        <v>11</v>
      </c>
      <c r="AH28" s="94">
        <f t="shared" ref="AH28:AH31" si="16">AVERAGE(B28:AF28)</f>
        <v>18.254838709677419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[25]Maio!$D$5</f>
        <v>20.100000000000001</v>
      </c>
      <c r="C29" s="11">
        <f>[25]Maio!$D$6</f>
        <v>21.3</v>
      </c>
      <c r="D29" s="11">
        <f>[25]Maio!$D$7</f>
        <v>21.9</v>
      </c>
      <c r="E29" s="11">
        <f>[25]Maio!$D$8</f>
        <v>21.4</v>
      </c>
      <c r="F29" s="11">
        <f>[25]Maio!$D$9</f>
        <v>20.7</v>
      </c>
      <c r="G29" s="11">
        <f>[25]Maio!$D$10</f>
        <v>19.8</v>
      </c>
      <c r="H29" s="11">
        <f>[25]Maio!$D$11</f>
        <v>19.8</v>
      </c>
      <c r="I29" s="11">
        <f>[25]Maio!$D$12</f>
        <v>21.2</v>
      </c>
      <c r="J29" s="11">
        <f>[25]Maio!$D$13</f>
        <v>22.9</v>
      </c>
      <c r="K29" s="11">
        <f>[25]Maio!$D$14</f>
        <v>22.3</v>
      </c>
      <c r="L29" s="11">
        <f>[25]Maio!$D$15</f>
        <v>23.9</v>
      </c>
      <c r="M29" s="11">
        <f>[25]Maio!$D$16</f>
        <v>17.7</v>
      </c>
      <c r="N29" s="11">
        <f>[25]Maio!$D$17</f>
        <v>15.1</v>
      </c>
      <c r="O29" s="11">
        <f>[25]Maio!$D$18</f>
        <v>11.3</v>
      </c>
      <c r="P29" s="11">
        <f>[25]Maio!$D$19</f>
        <v>13.7</v>
      </c>
      <c r="Q29" s="11">
        <f>[25]Maio!$D$20</f>
        <v>13.2</v>
      </c>
      <c r="R29" s="11">
        <f>[25]Maio!$D$21</f>
        <v>16.5</v>
      </c>
      <c r="S29" s="11">
        <f>[25]Maio!$D$22</f>
        <v>18.3</v>
      </c>
      <c r="T29" s="11">
        <f>[25]Maio!$D$23</f>
        <v>18.7</v>
      </c>
      <c r="U29" s="11">
        <f>[25]Maio!$D$24</f>
        <v>17.100000000000001</v>
      </c>
      <c r="V29" s="11">
        <f>[25]Maio!$D$25</f>
        <v>16.600000000000001</v>
      </c>
      <c r="W29" s="11">
        <f>[25]Maio!$D$26</f>
        <v>21</v>
      </c>
      <c r="X29" s="11">
        <f>[25]Maio!$D$27</f>
        <v>16.5</v>
      </c>
      <c r="Y29" s="11">
        <f>[25]Maio!$D$28</f>
        <v>14.2</v>
      </c>
      <c r="Z29" s="11">
        <f>[25]Maio!$D$29</f>
        <v>9.1999999999999993</v>
      </c>
      <c r="AA29" s="11" t="str">
        <f>[25]Maio!$D$30</f>
        <v>*</v>
      </c>
      <c r="AB29" s="11" t="str">
        <f>[25]Maio!$D$31</f>
        <v>*</v>
      </c>
      <c r="AC29" s="11" t="str">
        <f>[25]Maio!$D$32</f>
        <v>*</v>
      </c>
      <c r="AD29" s="11" t="str">
        <f>[25]Maio!$D$33</f>
        <v>*</v>
      </c>
      <c r="AE29" s="11" t="str">
        <f>[25]Maio!$D$34</f>
        <v>*</v>
      </c>
      <c r="AF29" s="11" t="str">
        <f>[25]Maio!$D$35</f>
        <v>*</v>
      </c>
      <c r="AG29" s="15">
        <f t="shared" si="15"/>
        <v>9.1999999999999993</v>
      </c>
      <c r="AH29" s="94">
        <f t="shared" si="16"/>
        <v>18.176000000000002</v>
      </c>
      <c r="AK29" t="s">
        <v>47</v>
      </c>
      <c r="AM29" t="s">
        <v>47</v>
      </c>
    </row>
    <row r="30" spans="1:39" x14ac:dyDescent="0.2">
      <c r="A30" s="58" t="s">
        <v>10</v>
      </c>
      <c r="B30" s="11">
        <f>[26]Maio!$D$5</f>
        <v>20.3</v>
      </c>
      <c r="C30" s="11">
        <f>[26]Maio!$D$6</f>
        <v>19.7</v>
      </c>
      <c r="D30" s="11">
        <f>[26]Maio!$D$7</f>
        <v>21.4</v>
      </c>
      <c r="E30" s="11">
        <f>[26]Maio!$D$8</f>
        <v>19.899999999999999</v>
      </c>
      <c r="F30" s="11">
        <f>[26]Maio!$D$9</f>
        <v>21.3</v>
      </c>
      <c r="G30" s="11">
        <f>[26]Maio!$D$10</f>
        <v>21.8</v>
      </c>
      <c r="H30" s="11">
        <f>[26]Maio!$D$11</f>
        <v>19.899999999999999</v>
      </c>
      <c r="I30" s="11">
        <f>[26]Maio!$D$12</f>
        <v>21.5</v>
      </c>
      <c r="J30" s="11">
        <f>[26]Maio!$D$13</f>
        <v>20.7</v>
      </c>
      <c r="K30" s="11">
        <f>[26]Maio!$D$14</f>
        <v>21.3</v>
      </c>
      <c r="L30" s="11">
        <f>[26]Maio!$D$15</f>
        <v>21</v>
      </c>
      <c r="M30" s="11">
        <f>[26]Maio!$D$16</f>
        <v>18.899999999999999</v>
      </c>
      <c r="N30" s="11">
        <f>[26]Maio!$D$17</f>
        <v>15.1</v>
      </c>
      <c r="O30" s="11">
        <f>[26]Maio!$D$18</f>
        <v>11.1</v>
      </c>
      <c r="P30" s="11">
        <f>[26]Maio!$D$19</f>
        <v>13</v>
      </c>
      <c r="Q30" s="11">
        <f>[26]Maio!$D$20</f>
        <v>15.9</v>
      </c>
      <c r="R30" s="11">
        <f>[26]Maio!$D$21</f>
        <v>15.9</v>
      </c>
      <c r="S30" s="11">
        <f>[26]Maio!$D$22</f>
        <v>16.5</v>
      </c>
      <c r="T30" s="11">
        <f>[26]Maio!$D$23</f>
        <v>15.5</v>
      </c>
      <c r="U30" s="11">
        <f>[26]Maio!$D$24</f>
        <v>17.600000000000001</v>
      </c>
      <c r="V30" s="11">
        <f>[26]Maio!$D$25</f>
        <v>15.9</v>
      </c>
      <c r="W30" s="11">
        <f>[26]Maio!$D$26</f>
        <v>19.8</v>
      </c>
      <c r="X30" s="11">
        <f>[26]Maio!$D$27</f>
        <v>16.899999999999999</v>
      </c>
      <c r="Y30" s="11">
        <f>[26]Maio!$D$28</f>
        <v>13.1</v>
      </c>
      <c r="Z30" s="11">
        <f>[26]Maio!$D$29</f>
        <v>11.1</v>
      </c>
      <c r="AA30" s="11">
        <f>[26]Maio!$D$30</f>
        <v>12.9</v>
      </c>
      <c r="AB30" s="11">
        <f>[26]Maio!$D$31</f>
        <v>16.399999999999999</v>
      </c>
      <c r="AC30" s="11">
        <f>[26]Maio!$D$32</f>
        <v>20.5</v>
      </c>
      <c r="AD30" s="11">
        <f>[26]Maio!$D$33</f>
        <v>20.7</v>
      </c>
      <c r="AE30" s="11">
        <f>[26]Maio!$D$34</f>
        <v>19.2</v>
      </c>
      <c r="AF30" s="11">
        <f>[26]Maio!$D$35</f>
        <v>21.1</v>
      </c>
      <c r="AG30" s="15">
        <f t="shared" si="15"/>
        <v>11.1</v>
      </c>
      <c r="AH30" s="94">
        <f t="shared" si="16"/>
        <v>17.93225806451613</v>
      </c>
      <c r="AL30" t="s">
        <v>47</v>
      </c>
    </row>
    <row r="31" spans="1:39" x14ac:dyDescent="0.2">
      <c r="A31" s="58" t="s">
        <v>172</v>
      </c>
      <c r="B31" s="11">
        <f>[27]Maio!$D$5</f>
        <v>20.100000000000001</v>
      </c>
      <c r="C31" s="11">
        <f>[27]Maio!$D$6</f>
        <v>19.3</v>
      </c>
      <c r="D31" s="11">
        <f>[27]Maio!$D$7</f>
        <v>19.399999999999999</v>
      </c>
      <c r="E31" s="11">
        <f>[27]Maio!$D$8</f>
        <v>19.3</v>
      </c>
      <c r="F31" s="11">
        <f>[27]Maio!$D$9</f>
        <v>18.8</v>
      </c>
      <c r="G31" s="11">
        <f>[27]Maio!$D$10</f>
        <v>20.7</v>
      </c>
      <c r="H31" s="11">
        <f>[27]Maio!$D$11</f>
        <v>18.399999999999999</v>
      </c>
      <c r="I31" s="11">
        <f>[27]Maio!$D$12</f>
        <v>20.9</v>
      </c>
      <c r="J31" s="11">
        <f>[27]Maio!$D$13</f>
        <v>19.8</v>
      </c>
      <c r="K31" s="11">
        <f>[27]Maio!$D$14</f>
        <v>20.6</v>
      </c>
      <c r="L31" s="11">
        <f>[27]Maio!$D$15</f>
        <v>20.100000000000001</v>
      </c>
      <c r="M31" s="11">
        <f>[27]Maio!$D$16</f>
        <v>17.2</v>
      </c>
      <c r="N31" s="11">
        <f>[27]Maio!$D$17</f>
        <v>13.4</v>
      </c>
      <c r="O31" s="11">
        <f>[27]Maio!$D$18</f>
        <v>10.7</v>
      </c>
      <c r="P31" s="11">
        <f>[27]Maio!$D$19</f>
        <v>12</v>
      </c>
      <c r="Q31" s="11">
        <f>[27]Maio!$D$20</f>
        <v>14.7</v>
      </c>
      <c r="R31" s="11">
        <f>[27]Maio!$D$21</f>
        <v>15.9</v>
      </c>
      <c r="S31" s="11">
        <f>[27]Maio!$D$22</f>
        <v>15.7</v>
      </c>
      <c r="T31" s="11">
        <f>[27]Maio!$D$23</f>
        <v>15.6</v>
      </c>
      <c r="U31" s="11">
        <f>[27]Maio!$D$24</f>
        <v>15.7</v>
      </c>
      <c r="V31" s="11">
        <f>[27]Maio!$D$25</f>
        <v>14.9</v>
      </c>
      <c r="W31" s="11">
        <f>[27]Maio!$D$26</f>
        <v>18.8</v>
      </c>
      <c r="X31" s="11">
        <f>[27]Maio!$D$27</f>
        <v>15.5</v>
      </c>
      <c r="Y31" s="11">
        <f>[27]Maio!$D$28</f>
        <v>12.8</v>
      </c>
      <c r="Z31" s="11">
        <f>[27]Maio!$D$29</f>
        <v>8.8000000000000007</v>
      </c>
      <c r="AA31" s="11">
        <f>[27]Maio!$D$30</f>
        <v>11.6</v>
      </c>
      <c r="AB31" s="11">
        <f>[27]Maio!$D$31</f>
        <v>14.9</v>
      </c>
      <c r="AC31" s="11">
        <f>[27]Maio!$D$32</f>
        <v>19</v>
      </c>
      <c r="AD31" s="11">
        <f>[27]Maio!$D$33</f>
        <v>19.899999999999999</v>
      </c>
      <c r="AE31" s="11">
        <f>[27]Maio!$D$34</f>
        <v>19.2</v>
      </c>
      <c r="AF31" s="11">
        <f>[27]Maio!$D$35</f>
        <v>19</v>
      </c>
      <c r="AG31" s="15">
        <f t="shared" si="15"/>
        <v>8.8000000000000007</v>
      </c>
      <c r="AH31" s="94">
        <f t="shared" si="16"/>
        <v>16.861290322580643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>
        <f>[28]Maio!$D$5</f>
        <v>19.899999999999999</v>
      </c>
      <c r="C32" s="11">
        <f>[28]Maio!$D$6</f>
        <v>19.3</v>
      </c>
      <c r="D32" s="11">
        <f>[28]Maio!$D$7</f>
        <v>19.2</v>
      </c>
      <c r="E32" s="11">
        <f>[28]Maio!$D$8</f>
        <v>19.399999999999999</v>
      </c>
      <c r="F32" s="11">
        <f>[28]Maio!$D$9</f>
        <v>18.2</v>
      </c>
      <c r="G32" s="11">
        <f>[28]Maio!$D$10</f>
        <v>19.7</v>
      </c>
      <c r="H32" s="11">
        <f>[28]Maio!$D$11</f>
        <v>18.399999999999999</v>
      </c>
      <c r="I32" s="11">
        <f>[28]Maio!$D$12</f>
        <v>19.600000000000001</v>
      </c>
      <c r="J32" s="11">
        <f>[28]Maio!$D$13</f>
        <v>20.6</v>
      </c>
      <c r="K32" s="11">
        <f>[28]Maio!$D$14</f>
        <v>19.7</v>
      </c>
      <c r="L32" s="11">
        <f>[28]Maio!$D$15</f>
        <v>20.7</v>
      </c>
      <c r="M32" s="11">
        <f>[28]Maio!$D$16</f>
        <v>18.2</v>
      </c>
      <c r="N32" s="11">
        <f>[28]Maio!$D$17</f>
        <v>16.8</v>
      </c>
      <c r="O32" s="11">
        <f>[28]Maio!$D$18</f>
        <v>11.8</v>
      </c>
      <c r="P32" s="11">
        <f>[28]Maio!$D$19</f>
        <v>12</v>
      </c>
      <c r="Q32" s="11">
        <f>[28]Maio!$D$20</f>
        <v>13.4</v>
      </c>
      <c r="R32" s="11">
        <f>[28]Maio!$D$21</f>
        <v>15.7</v>
      </c>
      <c r="S32" s="11">
        <f>[28]Maio!$D$22</f>
        <v>16.2</v>
      </c>
      <c r="T32" s="11">
        <f>[28]Maio!$D$23</f>
        <v>14.8</v>
      </c>
      <c r="U32" s="11">
        <f>[28]Maio!$D$24</f>
        <v>14.3</v>
      </c>
      <c r="V32" s="11">
        <f>[28]Maio!$D$25</f>
        <v>13.8</v>
      </c>
      <c r="W32" s="11">
        <f>[28]Maio!$D$26</f>
        <v>17.100000000000001</v>
      </c>
      <c r="X32" s="11">
        <f>[28]Maio!$D$27</f>
        <v>16.899999999999999</v>
      </c>
      <c r="Y32" s="11">
        <f>[28]Maio!$D$28</f>
        <v>12.9</v>
      </c>
      <c r="Z32" s="11">
        <f>[28]Maio!$D$29</f>
        <v>6.9</v>
      </c>
      <c r="AA32" s="11">
        <f>[28]Maio!$D$30</f>
        <v>8.5</v>
      </c>
      <c r="AB32" s="11">
        <f>[28]Maio!$D$31</f>
        <v>14.6</v>
      </c>
      <c r="AC32" s="11">
        <f>[28]Maio!$D$32</f>
        <v>18.5</v>
      </c>
      <c r="AD32" s="11">
        <f>[28]Maio!$D$33</f>
        <v>19.100000000000001</v>
      </c>
      <c r="AE32" s="11">
        <f>[28]Maio!$D$34</f>
        <v>18.399999999999999</v>
      </c>
      <c r="AF32" s="11">
        <f>[28]Maio!$D$35</f>
        <v>18.100000000000001</v>
      </c>
      <c r="AG32" s="15">
        <f t="shared" ref="AG32:AG35" si="17">MIN(B32:AF32)</f>
        <v>6.9</v>
      </c>
      <c r="AH32" s="94">
        <f t="shared" ref="AH32:AH35" si="18">AVERAGE(B32:AF32)</f>
        <v>16.538709677419352</v>
      </c>
    </row>
    <row r="33" spans="1:39" s="5" customFormat="1" x14ac:dyDescent="0.2">
      <c r="A33" s="58" t="s">
        <v>12</v>
      </c>
      <c r="B33" s="11">
        <f>[29]Maio!$D$5</f>
        <v>20.3</v>
      </c>
      <c r="C33" s="11">
        <f>[29]Maio!$D$6</f>
        <v>21.5</v>
      </c>
      <c r="D33" s="11">
        <f>[29]Maio!$D$7</f>
        <v>22.2</v>
      </c>
      <c r="E33" s="11">
        <f>[29]Maio!$D$8</f>
        <v>21.7</v>
      </c>
      <c r="F33" s="11">
        <f>[29]Maio!$D$9</f>
        <v>22.1</v>
      </c>
      <c r="G33" s="11">
        <f>[29]Maio!$D$10</f>
        <v>22.6</v>
      </c>
      <c r="H33" s="11">
        <f>[29]Maio!$D$11</f>
        <v>21.2</v>
      </c>
      <c r="I33" s="11">
        <f>[29]Maio!$D$12</f>
        <v>23</v>
      </c>
      <c r="J33" s="11">
        <f>[29]Maio!$D$13</f>
        <v>23.1</v>
      </c>
      <c r="K33" s="11">
        <f>[29]Maio!$D$14</f>
        <v>22</v>
      </c>
      <c r="L33" s="11">
        <f>[29]Maio!$D$15</f>
        <v>23.3</v>
      </c>
      <c r="M33" s="11">
        <f>[29]Maio!$D$16</f>
        <v>19.399999999999999</v>
      </c>
      <c r="N33" s="11">
        <f>[29]Maio!$D$17</f>
        <v>16.899999999999999</v>
      </c>
      <c r="O33" s="11">
        <f>[29]Maio!$D$18</f>
        <v>14.8</v>
      </c>
      <c r="P33" s="11">
        <f>[29]Maio!$D$19</f>
        <v>13.4</v>
      </c>
      <c r="Q33" s="11">
        <f>[29]Maio!$D$20</f>
        <v>11.5</v>
      </c>
      <c r="R33" s="11">
        <f>[29]Maio!$D$21</f>
        <v>16.3</v>
      </c>
      <c r="S33" s="11">
        <f>[29]Maio!$D$22</f>
        <v>17.8</v>
      </c>
      <c r="T33" s="11">
        <f>[29]Maio!$D$23</f>
        <v>19.600000000000001</v>
      </c>
      <c r="U33" s="11">
        <f>[29]Maio!$D$24</f>
        <v>19.399999999999999</v>
      </c>
      <c r="V33" s="11">
        <f>[29]Maio!$D$25</f>
        <v>17.100000000000001</v>
      </c>
      <c r="W33" s="11">
        <f>[29]Maio!$D$26</f>
        <v>19.8</v>
      </c>
      <c r="X33" s="11">
        <f>[29]Maio!$D$27</f>
        <v>17.399999999999999</v>
      </c>
      <c r="Y33" s="11">
        <f>[29]Maio!$D$28</f>
        <v>14.8</v>
      </c>
      <c r="Z33" s="11">
        <f>[29]Maio!$D$29</f>
        <v>9.3000000000000007</v>
      </c>
      <c r="AA33" s="11">
        <f>[29]Maio!$D$30</f>
        <v>13.3</v>
      </c>
      <c r="AB33" s="11">
        <f>[29]Maio!$D$31</f>
        <v>17.600000000000001</v>
      </c>
      <c r="AC33" s="11">
        <f>[29]Maio!$D$32</f>
        <v>19.899999999999999</v>
      </c>
      <c r="AD33" s="11">
        <f>[29]Maio!$D$33</f>
        <v>21.6</v>
      </c>
      <c r="AE33" s="11">
        <f>[29]Maio!$D$34</f>
        <v>20.6</v>
      </c>
      <c r="AF33" s="11">
        <f>[29]Maio!$D$35</f>
        <v>20.5</v>
      </c>
      <c r="AG33" s="15">
        <f t="shared" si="17"/>
        <v>9.3000000000000007</v>
      </c>
      <c r="AH33" s="94">
        <f t="shared" si="18"/>
        <v>18.838709677419359</v>
      </c>
      <c r="AL33" s="5" t="s">
        <v>47</v>
      </c>
    </row>
    <row r="34" spans="1:39" x14ac:dyDescent="0.2">
      <c r="A34" s="58" t="s">
        <v>13</v>
      </c>
      <c r="B34" s="11">
        <f>[30]Maio!$D$5</f>
        <v>21.1</v>
      </c>
      <c r="C34" s="11">
        <f>[30]Maio!$D$6</f>
        <v>21.3</v>
      </c>
      <c r="D34" s="11">
        <f>[30]Maio!$D$7</f>
        <v>23.6</v>
      </c>
      <c r="E34" s="11">
        <f>[30]Maio!$D$8</f>
        <v>22.8</v>
      </c>
      <c r="F34" s="11">
        <f>[30]Maio!$D$9</f>
        <v>22.1</v>
      </c>
      <c r="G34" s="11">
        <f>[30]Maio!$D$10</f>
        <v>23.5</v>
      </c>
      <c r="H34" s="11">
        <f>[30]Maio!$D$11</f>
        <v>22.8</v>
      </c>
      <c r="I34" s="11">
        <f>[30]Maio!$D$12</f>
        <v>23.4</v>
      </c>
      <c r="J34" s="11">
        <f>[30]Maio!$D$13</f>
        <v>24.2</v>
      </c>
      <c r="K34" s="11">
        <f>[30]Maio!$D$14</f>
        <v>24.2</v>
      </c>
      <c r="L34" s="11">
        <f>[30]Maio!$D$15</f>
        <v>23.5</v>
      </c>
      <c r="M34" s="11">
        <f>[30]Maio!$D$16</f>
        <v>17.8</v>
      </c>
      <c r="N34" s="11">
        <f>[30]Maio!$D$17</f>
        <v>17.7</v>
      </c>
      <c r="O34" s="11">
        <f>[30]Maio!$D$18</f>
        <v>16.7</v>
      </c>
      <c r="P34" s="11">
        <f>[30]Maio!$D$19</f>
        <v>13.6</v>
      </c>
      <c r="Q34" s="11">
        <f>[30]Maio!$D$20</f>
        <v>12.2</v>
      </c>
      <c r="R34" s="11">
        <f>[30]Maio!$D$21</f>
        <v>14</v>
      </c>
      <c r="S34" s="11">
        <f>[30]Maio!$D$22</f>
        <v>17.100000000000001</v>
      </c>
      <c r="T34" s="11">
        <f>[30]Maio!$D$23</f>
        <v>18.2</v>
      </c>
      <c r="U34" s="11">
        <f>[30]Maio!$D$24</f>
        <v>18.399999999999999</v>
      </c>
      <c r="V34" s="11">
        <f>[30]Maio!$D$25</f>
        <v>17.5</v>
      </c>
      <c r="W34" s="11">
        <f>[30]Maio!$D$26</f>
        <v>19.7</v>
      </c>
      <c r="X34" s="11">
        <f>[30]Maio!$D$27</f>
        <v>15.6</v>
      </c>
      <c r="Y34" s="11">
        <f>[30]Maio!$D$28</f>
        <v>13.6</v>
      </c>
      <c r="Z34" s="11">
        <f>[30]Maio!$D$29</f>
        <v>9.8000000000000007</v>
      </c>
      <c r="AA34" s="11">
        <f>[30]Maio!$D$30</f>
        <v>14.2</v>
      </c>
      <c r="AB34" s="11">
        <f>[30]Maio!$D$31</f>
        <v>21.5</v>
      </c>
      <c r="AC34" s="11">
        <f>[30]Maio!$D$32</f>
        <v>22.4</v>
      </c>
      <c r="AD34" s="11">
        <f>[30]Maio!$D$33</f>
        <v>21</v>
      </c>
      <c r="AE34" s="11">
        <f>[30]Maio!$D$34</f>
        <v>22.1</v>
      </c>
      <c r="AF34" s="11">
        <f>[30]Maio!$D$35</f>
        <v>20.399999999999999</v>
      </c>
      <c r="AG34" s="15">
        <f t="shared" si="17"/>
        <v>9.8000000000000007</v>
      </c>
      <c r="AH34" s="94">
        <f t="shared" si="18"/>
        <v>19.225806451612904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[31]Maio!$D$5</f>
        <v>20.6</v>
      </c>
      <c r="C35" s="11">
        <f>[31]Maio!$D$6</f>
        <v>19.7</v>
      </c>
      <c r="D35" s="11">
        <f>[31]Maio!$D$7</f>
        <v>20.6</v>
      </c>
      <c r="E35" s="11">
        <f>[31]Maio!$D$8</f>
        <v>20.6</v>
      </c>
      <c r="F35" s="11">
        <f>[31]Maio!$D$9</f>
        <v>21</v>
      </c>
      <c r="G35" s="11">
        <f>[31]Maio!$D$10</f>
        <v>20.7</v>
      </c>
      <c r="H35" s="11">
        <f>[31]Maio!$D$11</f>
        <v>20.3</v>
      </c>
      <c r="I35" s="11">
        <f>[31]Maio!$D$12</f>
        <v>22.5</v>
      </c>
      <c r="J35" s="11">
        <f>[31]Maio!$D$13</f>
        <v>21.3</v>
      </c>
      <c r="K35" s="11">
        <f>[31]Maio!$D$14</f>
        <v>22.2</v>
      </c>
      <c r="L35" s="11">
        <f>[31]Maio!$D$15</f>
        <v>21.6</v>
      </c>
      <c r="M35" s="11">
        <f>[31]Maio!$D$16</f>
        <v>19.899999999999999</v>
      </c>
      <c r="N35" s="11">
        <f>[31]Maio!$D$17</f>
        <v>17.5</v>
      </c>
      <c r="O35" s="11">
        <f>[31]Maio!$D$18</f>
        <v>12.5</v>
      </c>
      <c r="P35" s="11">
        <f>[31]Maio!$D$19</f>
        <v>13.7</v>
      </c>
      <c r="Q35" s="11">
        <f>[31]Maio!$D$20</f>
        <v>13.9</v>
      </c>
      <c r="R35" s="11">
        <f>[31]Maio!$D$21</f>
        <v>16.899999999999999</v>
      </c>
      <c r="S35" s="11">
        <f>[31]Maio!$D$22</f>
        <v>17.5</v>
      </c>
      <c r="T35" s="11">
        <f>[31]Maio!$D$23</f>
        <v>17.5</v>
      </c>
      <c r="U35" s="11">
        <f>[31]Maio!$D$24</f>
        <v>16.8</v>
      </c>
      <c r="V35" s="11">
        <f>[31]Maio!$D$25</f>
        <v>17.8</v>
      </c>
      <c r="W35" s="11">
        <f>[31]Maio!$D$26</f>
        <v>19.3</v>
      </c>
      <c r="X35" s="11">
        <f>[31]Maio!$D$27</f>
        <v>18.399999999999999</v>
      </c>
      <c r="Y35" s="11">
        <f>[31]Maio!$D$28</f>
        <v>15</v>
      </c>
      <c r="Z35" s="11">
        <f>[31]Maio!$D$29</f>
        <v>7.8</v>
      </c>
      <c r="AA35" s="11">
        <f>[31]Maio!$D$30</f>
        <v>11.5</v>
      </c>
      <c r="AB35" s="11">
        <f>[31]Maio!$D$31</f>
        <v>17.899999999999999</v>
      </c>
      <c r="AC35" s="11">
        <f>[31]Maio!$D$32</f>
        <v>21.7</v>
      </c>
      <c r="AD35" s="11">
        <f>[31]Maio!$D$33</f>
        <v>21.2</v>
      </c>
      <c r="AE35" s="11">
        <f>[31]Maio!$D$34</f>
        <v>21.9</v>
      </c>
      <c r="AF35" s="11">
        <f>[31]Maio!$D$35</f>
        <v>20.9</v>
      </c>
      <c r="AG35" s="15">
        <f t="shared" si="17"/>
        <v>7.8</v>
      </c>
      <c r="AH35" s="94">
        <f t="shared" si="18"/>
        <v>18.409677419354836</v>
      </c>
      <c r="AK35" t="s">
        <v>47</v>
      </c>
    </row>
    <row r="36" spans="1:39" x14ac:dyDescent="0.2">
      <c r="A36" s="58" t="s">
        <v>144</v>
      </c>
      <c r="B36" s="11" t="str">
        <f>[32]Maio!$D$5</f>
        <v>*</v>
      </c>
      <c r="C36" s="11" t="str">
        <f>[32]Maio!$D$6</f>
        <v>*</v>
      </c>
      <c r="D36" s="11" t="str">
        <f>[32]Maio!$D$7</f>
        <v>*</v>
      </c>
      <c r="E36" s="11" t="str">
        <f>[32]Maio!$D$8</f>
        <v>*</v>
      </c>
      <c r="F36" s="11" t="str">
        <f>[32]Maio!$D$9</f>
        <v>*</v>
      </c>
      <c r="G36" s="11" t="str">
        <f>[32]Maio!$D$10</f>
        <v>*</v>
      </c>
      <c r="H36" s="11" t="str">
        <f>[32]Maio!$D$11</f>
        <v>*</v>
      </c>
      <c r="I36" s="11" t="str">
        <f>[32]Maio!$D$12</f>
        <v>*</v>
      </c>
      <c r="J36" s="11" t="str">
        <f>[32]Maio!$D$13</f>
        <v>*</v>
      </c>
      <c r="K36" s="11" t="str">
        <f>[32]Maio!$D$14</f>
        <v>*</v>
      </c>
      <c r="L36" s="11" t="str">
        <f>[32]Maio!$D$15</f>
        <v>*</v>
      </c>
      <c r="M36" s="11" t="str">
        <f>[32]Maio!$D$16</f>
        <v>*</v>
      </c>
      <c r="N36" s="11" t="str">
        <f>[32]Maio!$D$17</f>
        <v>*</v>
      </c>
      <c r="O36" s="11" t="str">
        <f>[32]Maio!$D$18</f>
        <v>*</v>
      </c>
      <c r="P36" s="11" t="str">
        <f>[32]Maio!$D$19</f>
        <v>*</v>
      </c>
      <c r="Q36" s="11" t="str">
        <f>[32]Maio!$D$20</f>
        <v>*</v>
      </c>
      <c r="R36" s="11" t="str">
        <f>[32]Maio!$D$21</f>
        <v>*</v>
      </c>
      <c r="S36" s="11" t="str">
        <f>[32]Maio!$D$22</f>
        <v>*</v>
      </c>
      <c r="T36" s="11" t="str">
        <f>[32]Maio!$D$23</f>
        <v>*</v>
      </c>
      <c r="U36" s="11" t="str">
        <f>[32]Maio!$D$24</f>
        <v>*</v>
      </c>
      <c r="V36" s="11" t="str">
        <f>[32]Maio!$D$25</f>
        <v>*</v>
      </c>
      <c r="W36" s="11" t="str">
        <f>[32]Maio!$D$26</f>
        <v>*</v>
      </c>
      <c r="X36" s="11" t="str">
        <f>[32]Maio!$D$27</f>
        <v>*</v>
      </c>
      <c r="Y36" s="11" t="str">
        <f>[32]Maio!$D$28</f>
        <v>*</v>
      </c>
      <c r="Z36" s="11" t="str">
        <f>[32]Maio!$D$29</f>
        <v>*</v>
      </c>
      <c r="AA36" s="11" t="str">
        <f>[32]Maio!$D$30</f>
        <v>*</v>
      </c>
      <c r="AB36" s="11" t="str">
        <f>[32]Maio!$D$31</f>
        <v>*</v>
      </c>
      <c r="AC36" s="11" t="str">
        <f>[32]Maio!$D$32</f>
        <v>*</v>
      </c>
      <c r="AD36" s="11" t="str">
        <f>[32]Maio!$D$33</f>
        <v>*</v>
      </c>
      <c r="AE36" s="11" t="str">
        <f>[32]Maio!$D$34</f>
        <v>*</v>
      </c>
      <c r="AF36" s="11" t="str">
        <f>[32]Maio!$D$35</f>
        <v>*</v>
      </c>
      <c r="AG36" s="15" t="s">
        <v>226</v>
      </c>
      <c r="AH36" s="94" t="s">
        <v>226</v>
      </c>
      <c r="AJ36" t="s">
        <v>47</v>
      </c>
    </row>
    <row r="37" spans="1:39" x14ac:dyDescent="0.2">
      <c r="A37" s="58" t="s">
        <v>14</v>
      </c>
      <c r="B37" s="11">
        <f>[33]Maio!$D$5</f>
        <v>20.6</v>
      </c>
      <c r="C37" s="11">
        <f>[33]Maio!$D$6</f>
        <v>20.6</v>
      </c>
      <c r="D37" s="11">
        <f>[33]Maio!$D$7</f>
        <v>23.2</v>
      </c>
      <c r="E37" s="11">
        <f>[33]Maio!$D$8</f>
        <v>24</v>
      </c>
      <c r="F37" s="11">
        <f>[33]Maio!$D$9</f>
        <v>25.8</v>
      </c>
      <c r="G37" s="11">
        <f>[33]Maio!$D$10</f>
        <v>21.1</v>
      </c>
      <c r="H37" s="11">
        <f>[33]Maio!$D$11</f>
        <v>20.7</v>
      </c>
      <c r="I37" s="11">
        <f>[33]Maio!$D$12</f>
        <v>20.9</v>
      </c>
      <c r="J37" s="11">
        <f>[33]Maio!$D$13</f>
        <v>21.3</v>
      </c>
      <c r="K37" s="11">
        <f>[33]Maio!$D$14</f>
        <v>24.2</v>
      </c>
      <c r="L37" s="11">
        <f>[33]Maio!$D$15</f>
        <v>21.6</v>
      </c>
      <c r="M37" s="11">
        <f>[33]Maio!$D$16</f>
        <v>21.9</v>
      </c>
      <c r="N37" s="11">
        <f>[33]Maio!$D$17</f>
        <v>21.3</v>
      </c>
      <c r="O37" s="11">
        <f>[33]Maio!$D$18</f>
        <v>18.5</v>
      </c>
      <c r="P37" s="11">
        <f>[33]Maio!$D$19</f>
        <v>14</v>
      </c>
      <c r="Q37" s="11">
        <f>[33]Maio!$D$20</f>
        <v>15.2</v>
      </c>
      <c r="R37" s="11">
        <f>[33]Maio!$D$21</f>
        <v>17.100000000000001</v>
      </c>
      <c r="S37" s="11">
        <f>[33]Maio!$D$22</f>
        <v>17.600000000000001</v>
      </c>
      <c r="T37" s="11">
        <f>[33]Maio!$D$23</f>
        <v>14.7</v>
      </c>
      <c r="U37" s="11">
        <f>[33]Maio!$D$24</f>
        <v>13.2</v>
      </c>
      <c r="V37" s="11">
        <f>[33]Maio!$D$25</f>
        <v>11.5</v>
      </c>
      <c r="W37" s="11">
        <f>[33]Maio!$D$26</f>
        <v>12.7</v>
      </c>
      <c r="X37" s="11">
        <f>[33]Maio!$D$27</f>
        <v>14.4</v>
      </c>
      <c r="Y37" s="11">
        <f>[33]Maio!$D$28</f>
        <v>16.8</v>
      </c>
      <c r="Z37" s="11">
        <f>[33]Maio!$D$29</f>
        <v>9.6999999999999993</v>
      </c>
      <c r="AA37" s="11">
        <f>[33]Maio!$D$30</f>
        <v>8.5</v>
      </c>
      <c r="AB37" s="11">
        <f>[33]Maio!$D$31</f>
        <v>14.1</v>
      </c>
      <c r="AC37" s="11">
        <f>[33]Maio!$D$32</f>
        <v>16.8</v>
      </c>
      <c r="AD37" s="11">
        <f>[33]Maio!$D$33</f>
        <v>20.3</v>
      </c>
      <c r="AE37" s="11">
        <f>[33]Maio!$D$34</f>
        <v>19.100000000000001</v>
      </c>
      <c r="AF37" s="11">
        <f>[33]Maio!$D$35</f>
        <v>17.7</v>
      </c>
      <c r="AG37" s="15">
        <f t="shared" ref="AG37:AG38" si="19">MIN(B37:AF37)</f>
        <v>8.5</v>
      </c>
      <c r="AH37" s="94">
        <f t="shared" ref="AH37:AH38" si="20">AVERAGE(B37:AF37)</f>
        <v>18.035483870967742</v>
      </c>
    </row>
    <row r="38" spans="1:39" x14ac:dyDescent="0.2">
      <c r="A38" s="58" t="s">
        <v>174</v>
      </c>
      <c r="B38" s="11">
        <f>[34]Maio!$D$5</f>
        <v>22.2</v>
      </c>
      <c r="C38" s="11">
        <f>[34]Maio!$D$6</f>
        <v>21.2</v>
      </c>
      <c r="D38" s="11">
        <f>[34]Maio!$D$7</f>
        <v>23.4</v>
      </c>
      <c r="E38" s="11">
        <f>[34]Maio!$D$8</f>
        <v>22.6</v>
      </c>
      <c r="F38" s="11">
        <f>[34]Maio!$D$9</f>
        <v>20.8</v>
      </c>
      <c r="G38" s="11">
        <f>[34]Maio!$D$10</f>
        <v>22.2</v>
      </c>
      <c r="H38" s="11">
        <f>[34]Maio!$D$11</f>
        <v>21.8</v>
      </c>
      <c r="I38" s="11">
        <f>[34]Maio!$D$12</f>
        <v>21.1</v>
      </c>
      <c r="J38" s="11">
        <f>[34]Maio!$D$13</f>
        <v>21.8</v>
      </c>
      <c r="K38" s="11">
        <f>[34]Maio!$D$14</f>
        <v>21.6</v>
      </c>
      <c r="L38" s="11">
        <f>[34]Maio!$D$15</f>
        <v>20.8</v>
      </c>
      <c r="M38" s="11">
        <f>[34]Maio!$D$16</f>
        <v>22.2</v>
      </c>
      <c r="N38" s="11">
        <f>[34]Maio!$D$17</f>
        <v>21.5</v>
      </c>
      <c r="O38" s="11">
        <f>[34]Maio!$D$18</f>
        <v>20.5</v>
      </c>
      <c r="P38" s="11">
        <f>[34]Maio!$D$19</f>
        <v>16.3</v>
      </c>
      <c r="Q38" s="11">
        <f>[34]Maio!$D$20</f>
        <v>14.6</v>
      </c>
      <c r="R38" s="11">
        <f>[34]Maio!$D$21</f>
        <v>17.3</v>
      </c>
      <c r="S38" s="11">
        <f>[34]Maio!$D$22</f>
        <v>16.100000000000001</v>
      </c>
      <c r="T38" s="11">
        <f>[34]Maio!$D$23</f>
        <v>18.899999999999999</v>
      </c>
      <c r="U38" s="11">
        <f>[34]Maio!$D$24</f>
        <v>17</v>
      </c>
      <c r="V38" s="11">
        <f>[34]Maio!$D$25</f>
        <v>14.7</v>
      </c>
      <c r="W38" s="11">
        <f>[34]Maio!$D$26</f>
        <v>15.1</v>
      </c>
      <c r="X38" s="11">
        <f>[34]Maio!$D$27</f>
        <v>16</v>
      </c>
      <c r="Y38" s="11">
        <f>[34]Maio!$D$28</f>
        <v>16.899999999999999</v>
      </c>
      <c r="Z38" s="11">
        <f>[34]Maio!$D$29</f>
        <v>12.3</v>
      </c>
      <c r="AA38" s="11">
        <f>[34]Maio!$D$30</f>
        <v>14.5</v>
      </c>
      <c r="AB38" s="11">
        <f>[34]Maio!$D$31</f>
        <v>17.399999999999999</v>
      </c>
      <c r="AC38" s="11">
        <f>[34]Maio!$D$32</f>
        <v>18.8</v>
      </c>
      <c r="AD38" s="11">
        <f>[34]Maio!$D$33</f>
        <v>20.5</v>
      </c>
      <c r="AE38" s="11">
        <f>[34]Maio!$D$34</f>
        <v>18.7</v>
      </c>
      <c r="AF38" s="11">
        <f>[34]Maio!$D$35</f>
        <v>17.8</v>
      </c>
      <c r="AG38" s="15">
        <f t="shared" si="19"/>
        <v>12.3</v>
      </c>
      <c r="AH38" s="94">
        <f t="shared" si="20"/>
        <v>18.92258064516129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[35]Maio!$D$5</f>
        <v>19.100000000000001</v>
      </c>
      <c r="C39" s="11">
        <f>[35]Maio!$D$6</f>
        <v>19.3</v>
      </c>
      <c r="D39" s="11">
        <f>[35]Maio!$D$7</f>
        <v>19.399999999999999</v>
      </c>
      <c r="E39" s="11">
        <f>[35]Maio!$D$8</f>
        <v>18.600000000000001</v>
      </c>
      <c r="F39" s="11">
        <f>[35]Maio!$D$9</f>
        <v>19.3</v>
      </c>
      <c r="G39" s="11">
        <f>[35]Maio!$D$10</f>
        <v>19.2</v>
      </c>
      <c r="H39" s="11">
        <f>[35]Maio!$D$11</f>
        <v>18.5</v>
      </c>
      <c r="I39" s="11">
        <f>[35]Maio!$D$12</f>
        <v>19.899999999999999</v>
      </c>
      <c r="J39" s="11">
        <f>[35]Maio!$D$13</f>
        <v>19.3</v>
      </c>
      <c r="K39" s="11">
        <f>[35]Maio!$D$14</f>
        <v>20.100000000000001</v>
      </c>
      <c r="L39" s="11">
        <f>[35]Maio!$D$15</f>
        <v>17.8</v>
      </c>
      <c r="M39" s="11">
        <f>[35]Maio!$D$16</f>
        <v>13.8</v>
      </c>
      <c r="N39" s="11">
        <f>[35]Maio!$D$17</f>
        <v>11.7</v>
      </c>
      <c r="O39" s="11">
        <f>[35]Maio!$D$18</f>
        <v>9.8000000000000007</v>
      </c>
      <c r="P39" s="11">
        <f>[35]Maio!$D$19</f>
        <v>11.1</v>
      </c>
      <c r="Q39" s="11">
        <f>[35]Maio!$D$20</f>
        <v>14.4</v>
      </c>
      <c r="R39" s="11">
        <f>[35]Maio!$D$21</f>
        <v>14.9</v>
      </c>
      <c r="S39" s="11">
        <f>[35]Maio!$D$22</f>
        <v>15.9</v>
      </c>
      <c r="T39" s="11">
        <f>[35]Maio!$D$23</f>
        <v>15.7</v>
      </c>
      <c r="U39" s="11">
        <f>[35]Maio!$D$24</f>
        <v>15.8</v>
      </c>
      <c r="V39" s="11">
        <f>[35]Maio!$D$25</f>
        <v>16.600000000000001</v>
      </c>
      <c r="W39" s="11">
        <f>[35]Maio!$D$26</f>
        <v>17.8</v>
      </c>
      <c r="X39" s="11">
        <f>[35]Maio!$D$27</f>
        <v>13.8</v>
      </c>
      <c r="Y39" s="11">
        <f>[35]Maio!$D$28</f>
        <v>10.8</v>
      </c>
      <c r="Z39" s="11">
        <f>[35]Maio!$D$29</f>
        <v>10.8</v>
      </c>
      <c r="AA39" s="11">
        <f>[35]Maio!$D$30</f>
        <v>10.7</v>
      </c>
      <c r="AB39" s="11">
        <f>[35]Maio!$D$31</f>
        <v>15.2</v>
      </c>
      <c r="AC39" s="11">
        <f>[35]Maio!$D$32</f>
        <v>21.1</v>
      </c>
      <c r="AD39" s="11">
        <f>[35]Maio!$D$33</f>
        <v>19.5</v>
      </c>
      <c r="AE39" s="11">
        <f>[35]Maio!$D$34</f>
        <v>19.2</v>
      </c>
      <c r="AF39" s="11">
        <f>[35]Maio!$D$35</f>
        <v>20.399999999999999</v>
      </c>
      <c r="AG39" s="15">
        <f t="shared" ref="AG39:AG41" si="21">MIN(B39:AF39)</f>
        <v>9.8000000000000007</v>
      </c>
      <c r="AH39" s="94">
        <f t="shared" ref="AH39:AH41" si="22">AVERAGE(B39:AF39)</f>
        <v>16.43548387096774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[36]Maio!$D$5</f>
        <v>21</v>
      </c>
      <c r="C40" s="11">
        <f>[36]Maio!$D$6</f>
        <v>21.8</v>
      </c>
      <c r="D40" s="11">
        <f>[36]Maio!$D$7</f>
        <v>23.1</v>
      </c>
      <c r="E40" s="11">
        <f>[36]Maio!$D$8</f>
        <v>24.1</v>
      </c>
      <c r="F40" s="11">
        <f>[36]Maio!$D$9</f>
        <v>22.9</v>
      </c>
      <c r="G40" s="11">
        <f>[36]Maio!$D$10</f>
        <v>23.7</v>
      </c>
      <c r="H40" s="11">
        <f>[36]Maio!$D$11</f>
        <v>22.9</v>
      </c>
      <c r="I40" s="11">
        <f>[36]Maio!$D$12</f>
        <v>23</v>
      </c>
      <c r="J40" s="11">
        <f>[36]Maio!$D$13</f>
        <v>23.4</v>
      </c>
      <c r="K40" s="11">
        <f>[36]Maio!$D$14</f>
        <v>24.7</v>
      </c>
      <c r="L40" s="11">
        <f>[36]Maio!$D$15</f>
        <v>20.2</v>
      </c>
      <c r="M40" s="11">
        <f>[36]Maio!$D$16</f>
        <v>15.7</v>
      </c>
      <c r="N40" s="11">
        <f>[36]Maio!$D$17</f>
        <v>14.4</v>
      </c>
      <c r="O40" s="11">
        <f>[36]Maio!$D$18</f>
        <v>13.3</v>
      </c>
      <c r="P40" s="11">
        <f>[36]Maio!$D$19</f>
        <v>15.6</v>
      </c>
      <c r="Q40" s="11">
        <f>[36]Maio!$D$20</f>
        <v>14.3</v>
      </c>
      <c r="R40" s="11">
        <f>[36]Maio!$D$21</f>
        <v>15.5</v>
      </c>
      <c r="S40" s="11">
        <f>[36]Maio!$D$22</f>
        <v>16.5</v>
      </c>
      <c r="T40" s="11">
        <f>[36]Maio!$D$23</f>
        <v>20.8</v>
      </c>
      <c r="U40" s="11">
        <f>[36]Maio!$D$24</f>
        <v>20</v>
      </c>
      <c r="V40" s="11">
        <f>[36]Maio!$D$25</f>
        <v>20.7</v>
      </c>
      <c r="W40" s="11">
        <f>[36]Maio!$D$26</f>
        <v>17.7</v>
      </c>
      <c r="X40" s="11">
        <f>[36]Maio!$D$27</f>
        <v>15.3</v>
      </c>
      <c r="Y40" s="11">
        <f>[36]Maio!$D$28</f>
        <v>12.8</v>
      </c>
      <c r="Z40" s="11">
        <f>[36]Maio!$D$29</f>
        <v>10.4</v>
      </c>
      <c r="AA40" s="11">
        <f>[36]Maio!$D$30</f>
        <v>13.9</v>
      </c>
      <c r="AB40" s="11">
        <f>[36]Maio!$D$31</f>
        <v>21</v>
      </c>
      <c r="AC40" s="11">
        <f>[36]Maio!$D$32</f>
        <v>21.4</v>
      </c>
      <c r="AD40" s="11">
        <f>[36]Maio!$D$33</f>
        <v>20.8</v>
      </c>
      <c r="AE40" s="11">
        <f>[36]Maio!$D$34</f>
        <v>21.2</v>
      </c>
      <c r="AF40" s="11">
        <f>[36]Maio!$D$35</f>
        <v>19.7</v>
      </c>
      <c r="AG40" s="15">
        <f t="shared" si="21"/>
        <v>10.4</v>
      </c>
      <c r="AH40" s="94">
        <f t="shared" si="22"/>
        <v>19.090322580645164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[37]Maio!$D$5</f>
        <v>19.399999999999999</v>
      </c>
      <c r="C41" s="11">
        <f>[37]Maio!$D$6</f>
        <v>19.2</v>
      </c>
      <c r="D41" s="11">
        <f>[37]Maio!$D$7</f>
        <v>21</v>
      </c>
      <c r="E41" s="11">
        <f>[37]Maio!$D$8</f>
        <v>20.8</v>
      </c>
      <c r="F41" s="11">
        <f>[37]Maio!$D$9</f>
        <v>19.7</v>
      </c>
      <c r="G41" s="11">
        <f>[37]Maio!$D$10</f>
        <v>21.6</v>
      </c>
      <c r="H41" s="11">
        <f>[37]Maio!$D$11</f>
        <v>20.9</v>
      </c>
      <c r="I41" s="11">
        <f>[37]Maio!$D$12</f>
        <v>21.1</v>
      </c>
      <c r="J41" s="11">
        <f>[37]Maio!$D$13</f>
        <v>21.6</v>
      </c>
      <c r="K41" s="11">
        <f>[37]Maio!$D$14</f>
        <v>21.2</v>
      </c>
      <c r="L41" s="11">
        <f>[37]Maio!$D$15</f>
        <v>20.8</v>
      </c>
      <c r="M41" s="11">
        <f>[37]Maio!$D$16</f>
        <v>20.5</v>
      </c>
      <c r="N41" s="11">
        <f>[37]Maio!$D$17</f>
        <v>20.100000000000001</v>
      </c>
      <c r="O41" s="11">
        <f>[37]Maio!$D$18</f>
        <v>15.3</v>
      </c>
      <c r="P41" s="11">
        <f>[37]Maio!$D$19</f>
        <v>11.4</v>
      </c>
      <c r="Q41" s="11">
        <f>[37]Maio!$D$20</f>
        <v>11.6</v>
      </c>
      <c r="R41" s="11">
        <f>[37]Maio!$D$21</f>
        <v>15.8</v>
      </c>
      <c r="S41" s="11">
        <f>[37]Maio!$D$22</f>
        <v>15.7</v>
      </c>
      <c r="T41" s="11">
        <f>[37]Maio!$D$23</f>
        <v>15.4</v>
      </c>
      <c r="U41" s="11">
        <f>[37]Maio!$D$24</f>
        <v>15.1</v>
      </c>
      <c r="V41" s="11">
        <f>[37]Maio!$D$25</f>
        <v>13.7</v>
      </c>
      <c r="W41" s="11">
        <f>[37]Maio!$D$26</f>
        <v>15</v>
      </c>
      <c r="X41" s="11">
        <f>[37]Maio!$D$27</f>
        <v>19</v>
      </c>
      <c r="Y41" s="11">
        <f>[37]Maio!$D$28</f>
        <v>15.8</v>
      </c>
      <c r="Z41" s="11">
        <f>[37]Maio!$D$29</f>
        <v>8</v>
      </c>
      <c r="AA41" s="11">
        <f>[37]Maio!$D$30</f>
        <v>10.4</v>
      </c>
      <c r="AB41" s="11">
        <f>[37]Maio!$D$31</f>
        <v>15.7</v>
      </c>
      <c r="AC41" s="11">
        <f>[37]Maio!$D$32</f>
        <v>19.3</v>
      </c>
      <c r="AD41" s="11">
        <f>[37]Maio!$D$33</f>
        <v>20.2</v>
      </c>
      <c r="AE41" s="11">
        <f>[37]Maio!$D$34</f>
        <v>19.899999999999999</v>
      </c>
      <c r="AF41" s="11">
        <f>[37]Maio!$D$35</f>
        <v>18.600000000000001</v>
      </c>
      <c r="AG41" s="15">
        <f t="shared" si="21"/>
        <v>8</v>
      </c>
      <c r="AH41" s="94">
        <f t="shared" si="22"/>
        <v>17.541935483870965</v>
      </c>
      <c r="AL41" t="s">
        <v>47</v>
      </c>
    </row>
    <row r="42" spans="1:39" x14ac:dyDescent="0.2">
      <c r="A42" s="58" t="s">
        <v>17</v>
      </c>
      <c r="B42" s="11">
        <f>[38]Maio!$D$5</f>
        <v>20.6</v>
      </c>
      <c r="C42" s="11">
        <f>[38]Maio!$D$6</f>
        <v>18.3</v>
      </c>
      <c r="D42" s="11">
        <f>[38]Maio!$D$7</f>
        <v>20.8</v>
      </c>
      <c r="E42" s="11">
        <f>[38]Maio!$D$8</f>
        <v>19.600000000000001</v>
      </c>
      <c r="F42" s="11">
        <f>[38]Maio!$D$9</f>
        <v>20.7</v>
      </c>
      <c r="G42" s="11">
        <f>[38]Maio!$D$10</f>
        <v>20.2</v>
      </c>
      <c r="H42" s="11">
        <f>[38]Maio!$D$11</f>
        <v>19.8</v>
      </c>
      <c r="I42" s="11">
        <f>[38]Maio!$D$12</f>
        <v>20.2</v>
      </c>
      <c r="J42" s="11">
        <f>[38]Maio!$D$13</f>
        <v>21.2</v>
      </c>
      <c r="K42" s="11">
        <f>[38]Maio!$D$14</f>
        <v>21.4</v>
      </c>
      <c r="L42" s="11">
        <f>[38]Maio!$D$15</f>
        <v>21.1</v>
      </c>
      <c r="M42" s="11">
        <f>[38]Maio!$D$16</f>
        <v>19</v>
      </c>
      <c r="N42" s="11">
        <f>[38]Maio!$D$17</f>
        <v>17.399999999999999</v>
      </c>
      <c r="O42" s="11">
        <f>[38]Maio!$D$18</f>
        <v>12.1</v>
      </c>
      <c r="P42" s="11">
        <f>[38]Maio!$D$19</f>
        <v>10.5</v>
      </c>
      <c r="Q42" s="11">
        <f>[38]Maio!$D$20</f>
        <v>12.7</v>
      </c>
      <c r="R42" s="11">
        <f>[38]Maio!$D$21</f>
        <v>16.5</v>
      </c>
      <c r="S42" s="11">
        <f>[38]Maio!$D$22</f>
        <v>17.2</v>
      </c>
      <c r="T42" s="11">
        <f>[38]Maio!$D$23</f>
        <v>13.7</v>
      </c>
      <c r="U42" s="11">
        <f>[38]Maio!$D$24</f>
        <v>14.2</v>
      </c>
      <c r="V42" s="11">
        <f>[38]Maio!$D$25</f>
        <v>14.3</v>
      </c>
      <c r="W42" s="11">
        <f>[38]Maio!$D$26</f>
        <v>16.7</v>
      </c>
      <c r="X42" s="11">
        <f>[38]Maio!$D$27</f>
        <v>17.7</v>
      </c>
      <c r="Y42" s="11">
        <f>[38]Maio!$D$28</f>
        <v>14.5</v>
      </c>
      <c r="Z42" s="11">
        <f>[38]Maio!$D$29</f>
        <v>7.1</v>
      </c>
      <c r="AA42" s="11">
        <f>[38]Maio!$D$30</f>
        <v>10.5</v>
      </c>
      <c r="AB42" s="11">
        <f>[38]Maio!$D$31</f>
        <v>16.399999999999999</v>
      </c>
      <c r="AC42" s="11">
        <f>[38]Maio!$D$32</f>
        <v>19.399999999999999</v>
      </c>
      <c r="AD42" s="11">
        <f>[38]Maio!$D$33</f>
        <v>20.399999999999999</v>
      </c>
      <c r="AE42" s="11">
        <f>[38]Maio!$D$34</f>
        <v>19.5</v>
      </c>
      <c r="AF42" s="11">
        <f>[38]Maio!$D$35</f>
        <v>18.7</v>
      </c>
      <c r="AG42" s="15">
        <f t="shared" ref="AG42:AG43" si="23">MIN(B42:AF42)</f>
        <v>7.1</v>
      </c>
      <c r="AH42" s="94">
        <f t="shared" ref="AH42:AH43" si="24">AVERAGE(B42:AF42)</f>
        <v>17.174193548387095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[39]Maio!$D$5</f>
        <v>19.7</v>
      </c>
      <c r="C43" s="11">
        <f>[39]Maio!$D$6</f>
        <v>17.899999999999999</v>
      </c>
      <c r="D43" s="11">
        <f>[39]Maio!$D$7</f>
        <v>20.100000000000001</v>
      </c>
      <c r="E43" s="11">
        <f>[39]Maio!$D$8</f>
        <v>20.5</v>
      </c>
      <c r="F43" s="11">
        <f>[39]Maio!$D$9</f>
        <v>19</v>
      </c>
      <c r="G43" s="11">
        <f>[39]Maio!$D$10</f>
        <v>19.600000000000001</v>
      </c>
      <c r="H43" s="11">
        <f>[39]Maio!$D$11</f>
        <v>20.2</v>
      </c>
      <c r="I43" s="11">
        <f>[39]Maio!$D$12</f>
        <v>21.1</v>
      </c>
      <c r="J43" s="11">
        <f>[39]Maio!$D$13</f>
        <v>19.8</v>
      </c>
      <c r="K43" s="11">
        <f>[39]Maio!$D$14</f>
        <v>21.3</v>
      </c>
      <c r="L43" s="11">
        <f>[39]Maio!$D$15</f>
        <v>20.3</v>
      </c>
      <c r="M43" s="11">
        <f>[39]Maio!$D$16</f>
        <v>18.5</v>
      </c>
      <c r="N43" s="11">
        <f>[39]Maio!$D$17</f>
        <v>19.100000000000001</v>
      </c>
      <c r="O43" s="11">
        <f>[39]Maio!$D$18</f>
        <v>14.4</v>
      </c>
      <c r="P43" s="11">
        <f>[39]Maio!$D$19</f>
        <v>12.3</v>
      </c>
      <c r="Q43" s="11">
        <f>[39]Maio!$D$20</f>
        <v>13.7</v>
      </c>
      <c r="R43" s="11">
        <f>[39]Maio!$D$21</f>
        <v>16.7</v>
      </c>
      <c r="S43" s="11">
        <f>[39]Maio!$D$22</f>
        <v>16.600000000000001</v>
      </c>
      <c r="T43" s="11">
        <f>[39]Maio!$D$23</f>
        <v>12.6</v>
      </c>
      <c r="U43" s="11">
        <f>[39]Maio!$D$24</f>
        <v>15.4</v>
      </c>
      <c r="V43" s="11">
        <f>[39]Maio!$D$25</f>
        <v>12.6</v>
      </c>
      <c r="W43" s="11">
        <f>[39]Maio!$D$26</f>
        <v>12.3</v>
      </c>
      <c r="X43" s="11">
        <f>[39]Maio!$D$27</f>
        <v>16.2</v>
      </c>
      <c r="Y43" s="11">
        <f>[39]Maio!$D$28</f>
        <v>13</v>
      </c>
      <c r="Z43" s="11">
        <f>[39]Maio!$D$29</f>
        <v>5.4</v>
      </c>
      <c r="AA43" s="11">
        <f>[39]Maio!$D$30</f>
        <v>9.4</v>
      </c>
      <c r="AB43" s="11">
        <f>[39]Maio!$D$31</f>
        <v>15.1</v>
      </c>
      <c r="AC43" s="11">
        <f>[39]Maio!$D$32</f>
        <v>19.600000000000001</v>
      </c>
      <c r="AD43" s="11">
        <f>[39]Maio!$D$33</f>
        <v>20.100000000000001</v>
      </c>
      <c r="AE43" s="11">
        <f>[39]Maio!$D$34</f>
        <v>19.7</v>
      </c>
      <c r="AF43" s="11">
        <f>[39]Maio!$D$35</f>
        <v>18.399999999999999</v>
      </c>
      <c r="AG43" s="15">
        <f t="shared" si="23"/>
        <v>5.4</v>
      </c>
      <c r="AH43" s="94">
        <f t="shared" si="24"/>
        <v>16.793548387096774</v>
      </c>
      <c r="AJ43" t="s">
        <v>47</v>
      </c>
    </row>
    <row r="44" spans="1:39" x14ac:dyDescent="0.2">
      <c r="A44" s="58" t="s">
        <v>18</v>
      </c>
      <c r="B44" s="11">
        <f>[40]Maio!$D$5</f>
        <v>18.5</v>
      </c>
      <c r="C44" s="11">
        <f>[40]Maio!$D$6</f>
        <v>18</v>
      </c>
      <c r="D44" s="11">
        <f>[40]Maio!$D$7</f>
        <v>20.399999999999999</v>
      </c>
      <c r="E44" s="11">
        <f>[40]Maio!$D$8</f>
        <v>19.899999999999999</v>
      </c>
      <c r="F44" s="11">
        <f>[40]Maio!$D$9</f>
        <v>18.7</v>
      </c>
      <c r="G44" s="11">
        <f>[40]Maio!$D$10</f>
        <v>19.5</v>
      </c>
      <c r="H44" s="11">
        <f>[40]Maio!$D$11</f>
        <v>18.899999999999999</v>
      </c>
      <c r="I44" s="11">
        <f>[40]Maio!$D$12</f>
        <v>20.5</v>
      </c>
      <c r="J44" s="11">
        <f>[40]Maio!$D$13</f>
        <v>20.2</v>
      </c>
      <c r="K44" s="11">
        <f>[40]Maio!$D$14</f>
        <v>20.2</v>
      </c>
      <c r="L44" s="11">
        <f>[40]Maio!$D$15</f>
        <v>18.8</v>
      </c>
      <c r="M44" s="11">
        <f>[40]Maio!$D$16</f>
        <v>19.7</v>
      </c>
      <c r="N44" s="11">
        <f>[40]Maio!$D$17</f>
        <v>19</v>
      </c>
      <c r="O44" s="11">
        <f>[40]Maio!$D$18</f>
        <v>14.2</v>
      </c>
      <c r="P44" s="11">
        <f>[40]Maio!$D$19</f>
        <v>12.3</v>
      </c>
      <c r="Q44" s="11">
        <f>[40]Maio!$D$20</f>
        <v>9.9</v>
      </c>
      <c r="R44" s="11">
        <f>[40]Maio!$D$21</f>
        <v>15.4</v>
      </c>
      <c r="S44" s="11">
        <f>[40]Maio!$D$22</f>
        <v>16.3</v>
      </c>
      <c r="T44" s="11">
        <f>[40]Maio!$D$23</f>
        <v>17</v>
      </c>
      <c r="U44" s="11">
        <f>[40]Maio!$D$24</f>
        <v>15.6</v>
      </c>
      <c r="V44" s="11">
        <f>[40]Maio!$D$25</f>
        <v>15.1</v>
      </c>
      <c r="W44" s="11">
        <f>[40]Maio!$D$26</f>
        <v>13.5</v>
      </c>
      <c r="X44" s="11">
        <f>[40]Maio!$D$27</f>
        <v>16.3</v>
      </c>
      <c r="Y44" s="11">
        <f>[40]Maio!$D$28</f>
        <v>11.1</v>
      </c>
      <c r="Z44" s="11">
        <f>[40]Maio!$D$29</f>
        <v>7.9</v>
      </c>
      <c r="AA44" s="11">
        <f>[40]Maio!$D$30</f>
        <v>12.8</v>
      </c>
      <c r="AB44" s="11">
        <f>[40]Maio!$D$31</f>
        <v>17.5</v>
      </c>
      <c r="AC44" s="11">
        <f>[40]Maio!$D$32</f>
        <v>18.600000000000001</v>
      </c>
      <c r="AD44" s="11">
        <f>[40]Maio!$D$33</f>
        <v>18.2</v>
      </c>
      <c r="AE44" s="11">
        <f>[40]Maio!$D$34</f>
        <v>19.100000000000001</v>
      </c>
      <c r="AF44" s="11">
        <f>[40]Maio!$D$35</f>
        <v>16.600000000000001</v>
      </c>
      <c r="AG44" s="15">
        <f t="shared" ref="AG44:AG47" si="25">MIN(B44:AF44)</f>
        <v>7.9</v>
      </c>
      <c r="AH44" s="94">
        <f t="shared" ref="AH44:AH47" si="26">AVERAGE(B44:AF44)</f>
        <v>16.764516129032259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[41]Maio!$D$5</f>
        <v>20.5</v>
      </c>
      <c r="C45" s="11">
        <f>[41]Maio!$D$6</f>
        <v>19.2</v>
      </c>
      <c r="D45" s="11">
        <f>[41]Maio!$D$7</f>
        <v>21.6</v>
      </c>
      <c r="E45" s="11">
        <f>[41]Maio!$D$8</f>
        <v>21.4</v>
      </c>
      <c r="F45" s="11">
        <f>[41]Maio!$D$9</f>
        <v>21.3</v>
      </c>
      <c r="G45" s="11">
        <f>[41]Maio!$D$10</f>
        <v>22.2</v>
      </c>
      <c r="H45" s="11">
        <f>[41]Maio!$D$11</f>
        <v>21.8</v>
      </c>
      <c r="I45" s="11">
        <f>[41]Maio!$D$12</f>
        <v>23</v>
      </c>
      <c r="J45" s="11">
        <f>[41]Maio!$D$13</f>
        <v>21.6</v>
      </c>
      <c r="K45" s="11">
        <f>[41]Maio!$D$14</f>
        <v>22.4</v>
      </c>
      <c r="L45" s="11">
        <f>[41]Maio!$D$15</f>
        <v>20.399999999999999</v>
      </c>
      <c r="M45" s="11">
        <f>[41]Maio!$D$16</f>
        <v>22.1</v>
      </c>
      <c r="N45" s="11">
        <f>[41]Maio!$D$17</f>
        <v>22</v>
      </c>
      <c r="O45" s="11">
        <f>[41]Maio!$D$18</f>
        <v>17.399999999999999</v>
      </c>
      <c r="P45" s="11">
        <f>[41]Maio!$D$19</f>
        <v>13.7</v>
      </c>
      <c r="Q45" s="11">
        <f>[41]Maio!$D$20</f>
        <v>16.2</v>
      </c>
      <c r="R45" s="11">
        <f>[41]Maio!$D$21</f>
        <v>18.100000000000001</v>
      </c>
      <c r="S45" s="11">
        <f>[41]Maio!$D$22</f>
        <v>18.399999999999999</v>
      </c>
      <c r="T45" s="11">
        <f>[41]Maio!$D$23</f>
        <v>15.3</v>
      </c>
      <c r="U45" s="11">
        <f>[41]Maio!$D$24</f>
        <v>15.8</v>
      </c>
      <c r="V45" s="11">
        <f>[41]Maio!$D$25</f>
        <v>14.6</v>
      </c>
      <c r="W45" s="11">
        <f>[41]Maio!$D$26</f>
        <v>14.4</v>
      </c>
      <c r="X45" s="11">
        <f>[41]Maio!$D$27</f>
        <v>17.100000000000001</v>
      </c>
      <c r="Y45" s="11">
        <f>[41]Maio!$D$28</f>
        <v>16</v>
      </c>
      <c r="Z45" s="11">
        <f>[41]Maio!$D$29</f>
        <v>10.3</v>
      </c>
      <c r="AA45" s="11">
        <f>[41]Maio!$D$30</f>
        <v>12.4</v>
      </c>
      <c r="AB45" s="11">
        <f>[41]Maio!$D$31</f>
        <v>15.7</v>
      </c>
      <c r="AC45" s="11">
        <f>[41]Maio!$D$32</f>
        <v>17.600000000000001</v>
      </c>
      <c r="AD45" s="11">
        <f>[41]Maio!$D$33</f>
        <v>20.399999999999999</v>
      </c>
      <c r="AE45" s="11">
        <f>[41]Maio!$D$34</f>
        <v>20.5</v>
      </c>
      <c r="AF45" s="11">
        <f>[41]Maio!$D$35</f>
        <v>20.9</v>
      </c>
      <c r="AG45" s="15">
        <f t="shared" si="25"/>
        <v>10.3</v>
      </c>
      <c r="AH45" s="94">
        <f t="shared" si="26"/>
        <v>18.525806451612901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[42]Maio!$D$5</f>
        <v>19.7</v>
      </c>
      <c r="C46" s="11">
        <f>[42]Maio!$D$6</f>
        <v>19.5</v>
      </c>
      <c r="D46" s="11">
        <f>[42]Maio!$D$7</f>
        <v>20.399999999999999</v>
      </c>
      <c r="E46" s="11">
        <f>[42]Maio!$D$8</f>
        <v>19.7</v>
      </c>
      <c r="F46" s="11">
        <f>[42]Maio!$D$9</f>
        <v>20.6</v>
      </c>
      <c r="G46" s="11">
        <f>[42]Maio!$D$10</f>
        <v>21.5</v>
      </c>
      <c r="H46" s="11">
        <f>[42]Maio!$D$11</f>
        <v>19.8</v>
      </c>
      <c r="I46" s="11">
        <f>[42]Maio!$D$12</f>
        <v>20.8</v>
      </c>
      <c r="J46" s="11">
        <f>[42]Maio!$D$13</f>
        <v>19.899999999999999</v>
      </c>
      <c r="K46" s="11">
        <f>[42]Maio!$D$14</f>
        <v>19.3</v>
      </c>
      <c r="L46" s="11">
        <f>[42]Maio!$D$15</f>
        <v>19.7</v>
      </c>
      <c r="M46" s="11">
        <f>[42]Maio!$D$16</f>
        <v>15.9</v>
      </c>
      <c r="N46" s="11">
        <f>[42]Maio!$D$17</f>
        <v>13.3</v>
      </c>
      <c r="O46" s="11">
        <f>[42]Maio!$D$18</f>
        <v>10</v>
      </c>
      <c r="P46" s="11">
        <f>[42]Maio!$D$19</f>
        <v>11.9</v>
      </c>
      <c r="Q46" s="11">
        <f>[42]Maio!$D$20</f>
        <v>14.9</v>
      </c>
      <c r="R46" s="11">
        <f>[42]Maio!$D$21</f>
        <v>15.2</v>
      </c>
      <c r="S46" s="11">
        <f>[42]Maio!$D$22</f>
        <v>15.3</v>
      </c>
      <c r="T46" s="11">
        <f>[42]Maio!$D$23</f>
        <v>15.9</v>
      </c>
      <c r="U46" s="11">
        <f>[42]Maio!$D$24</f>
        <v>17.2</v>
      </c>
      <c r="V46" s="11">
        <f>[42]Maio!$D$25</f>
        <v>16.5</v>
      </c>
      <c r="W46" s="11">
        <f>[42]Maio!$D$26</f>
        <v>18.100000000000001</v>
      </c>
      <c r="X46" s="11">
        <f>[42]Maio!$D$27</f>
        <v>15.7</v>
      </c>
      <c r="Y46" s="11">
        <f>[42]Maio!$D$28</f>
        <v>11.4</v>
      </c>
      <c r="Z46" s="11">
        <f>[42]Maio!$D$29</f>
        <v>13.2</v>
      </c>
      <c r="AA46" s="11">
        <f>[42]Maio!$D$30</f>
        <v>11.7</v>
      </c>
      <c r="AB46" s="11">
        <f>[42]Maio!$D$31</f>
        <v>15.7</v>
      </c>
      <c r="AC46" s="11">
        <f>[42]Maio!$D$32</f>
        <v>19</v>
      </c>
      <c r="AD46" s="11">
        <f>[42]Maio!$D$33</f>
        <v>19.399999999999999</v>
      </c>
      <c r="AE46" s="11">
        <f>[42]Maio!$D$34</f>
        <v>19.7</v>
      </c>
      <c r="AF46" s="11">
        <f>[42]Maio!$D$35</f>
        <v>19.8</v>
      </c>
      <c r="AG46" s="15">
        <f t="shared" si="25"/>
        <v>10</v>
      </c>
      <c r="AH46" s="94">
        <f t="shared" si="26"/>
        <v>17.119354838709672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[43]Maio!$D$5</f>
        <v>19.600000000000001</v>
      </c>
      <c r="C47" s="11">
        <f>[43]Maio!$D$6</f>
        <v>19.399999999999999</v>
      </c>
      <c r="D47" s="11">
        <f>[43]Maio!$D$7</f>
        <v>19.399999999999999</v>
      </c>
      <c r="E47" s="11">
        <f>[43]Maio!$D$8</f>
        <v>19.600000000000001</v>
      </c>
      <c r="F47" s="11">
        <f>[43]Maio!$D$9</f>
        <v>20.399999999999999</v>
      </c>
      <c r="G47" s="11">
        <f>[43]Maio!$D$10</f>
        <v>21.2</v>
      </c>
      <c r="H47" s="11">
        <f>[43]Maio!$D$11</f>
        <v>18.899999999999999</v>
      </c>
      <c r="I47" s="11">
        <f>[43]Maio!$D$12</f>
        <v>20.5</v>
      </c>
      <c r="J47" s="11">
        <f>[43]Maio!$D$13</f>
        <v>21.8</v>
      </c>
      <c r="K47" s="11">
        <f>[43]Maio!$D$14</f>
        <v>21.7</v>
      </c>
      <c r="L47" s="11">
        <f>[43]Maio!$D$15</f>
        <v>22</v>
      </c>
      <c r="M47" s="11">
        <f>[43]Maio!$D$16</f>
        <v>18.3</v>
      </c>
      <c r="N47" s="11">
        <f>[43]Maio!$D$17</f>
        <v>17.399999999999999</v>
      </c>
      <c r="O47" s="11">
        <f>[43]Maio!$D$18</f>
        <v>12.4</v>
      </c>
      <c r="P47" s="11">
        <f>[43]Maio!$D$19</f>
        <v>10.5</v>
      </c>
      <c r="Q47" s="11">
        <f>[43]Maio!$D$20</f>
        <v>11.6</v>
      </c>
      <c r="R47" s="11">
        <f>[43]Maio!$D$21</f>
        <v>15.4</v>
      </c>
      <c r="S47" s="11">
        <f>[43]Maio!$D$22</f>
        <v>17</v>
      </c>
      <c r="T47" s="11">
        <f>[43]Maio!$D$23</f>
        <v>16.2</v>
      </c>
      <c r="U47" s="11">
        <f>[43]Maio!$D$24</f>
        <v>17</v>
      </c>
      <c r="V47" s="11">
        <f>[43]Maio!$D$25</f>
        <v>17.899999999999999</v>
      </c>
      <c r="W47" s="11" t="str">
        <f>[43]Maio!$D$26</f>
        <v>*</v>
      </c>
      <c r="X47" s="11" t="str">
        <f>[43]Maio!$D$27</f>
        <v>*</v>
      </c>
      <c r="Y47" s="11" t="str">
        <f>[43]Maio!$D$28</f>
        <v>*</v>
      </c>
      <c r="Z47" s="11" t="str">
        <f>[43]Maio!$D$29</f>
        <v>*</v>
      </c>
      <c r="AA47" s="11" t="str">
        <f>[43]Maio!$D$30</f>
        <v>*</v>
      </c>
      <c r="AB47" s="11" t="str">
        <f>[43]Maio!$D$31</f>
        <v>*</v>
      </c>
      <c r="AC47" s="11" t="str">
        <f>[43]Maio!$D$32</f>
        <v>*</v>
      </c>
      <c r="AD47" s="11" t="str">
        <f>[43]Maio!$D$33</f>
        <v>*</v>
      </c>
      <c r="AE47" s="11" t="str">
        <f>[43]Maio!$D$34</f>
        <v>*</v>
      </c>
      <c r="AF47" s="11" t="str">
        <f>[43]Maio!$D$35</f>
        <v>*</v>
      </c>
      <c r="AG47" s="15">
        <f t="shared" si="25"/>
        <v>10.5</v>
      </c>
      <c r="AH47" s="94">
        <f t="shared" si="26"/>
        <v>18.009523809523806</v>
      </c>
    </row>
    <row r="48" spans="1:39" x14ac:dyDescent="0.2">
      <c r="A48" s="58" t="s">
        <v>44</v>
      </c>
      <c r="B48" s="11">
        <f>[44]Maio!$D$5</f>
        <v>20.5</v>
      </c>
      <c r="C48" s="11">
        <f>[44]Maio!$D$6</f>
        <v>20.3</v>
      </c>
      <c r="D48" s="11">
        <f>[44]Maio!$D$7</f>
        <v>22.7</v>
      </c>
      <c r="E48" s="11">
        <f>[44]Maio!$D$8</f>
        <v>20.3</v>
      </c>
      <c r="F48" s="11">
        <f>[44]Maio!$D$9</f>
        <v>21.4</v>
      </c>
      <c r="G48" s="11">
        <f>[44]Maio!$D$10</f>
        <v>21</v>
      </c>
      <c r="H48" s="11">
        <f>[44]Maio!$D$11</f>
        <v>20.399999999999999</v>
      </c>
      <c r="I48" s="11">
        <f>[44]Maio!$D$12</f>
        <v>20.8</v>
      </c>
      <c r="J48" s="11">
        <f>[44]Maio!$D$13</f>
        <v>20.7</v>
      </c>
      <c r="K48" s="11">
        <f>[44]Maio!$D$14</f>
        <v>21.8</v>
      </c>
      <c r="L48" s="11">
        <f>[44]Maio!$D$15</f>
        <v>21.4</v>
      </c>
      <c r="M48" s="11">
        <f>[44]Maio!$D$16</f>
        <v>19.399999999999999</v>
      </c>
      <c r="N48" s="11">
        <f>[44]Maio!$D$17</f>
        <v>18.7</v>
      </c>
      <c r="O48" s="11">
        <f>[44]Maio!$D$18</f>
        <v>18.5</v>
      </c>
      <c r="P48" s="11">
        <f>[44]Maio!$D$19</f>
        <v>14</v>
      </c>
      <c r="Q48" s="11">
        <f>[44]Maio!$D$20</f>
        <v>12</v>
      </c>
      <c r="R48" s="11">
        <f>[44]Maio!$D$21</f>
        <v>14.6</v>
      </c>
      <c r="S48" s="11">
        <f>[44]Maio!$D$22</f>
        <v>16.899999999999999</v>
      </c>
      <c r="T48" s="11">
        <f>[44]Maio!$D$23</f>
        <v>17.3</v>
      </c>
      <c r="U48" s="11">
        <f>[44]Maio!$D$24</f>
        <v>18.2</v>
      </c>
      <c r="V48" s="11">
        <f>[44]Maio!$D$25</f>
        <v>16.600000000000001</v>
      </c>
      <c r="W48" s="11">
        <f>[44]Maio!$D$26</f>
        <v>16.8</v>
      </c>
      <c r="X48" s="11">
        <f>[44]Maio!$D$27</f>
        <v>16.2</v>
      </c>
      <c r="Y48" s="11">
        <f>[44]Maio!$D$28</f>
        <v>14.3</v>
      </c>
      <c r="Z48" s="11">
        <f>[44]Maio!$D$29</f>
        <v>12.4</v>
      </c>
      <c r="AA48" s="11">
        <f>[44]Maio!$D$30</f>
        <v>16.100000000000001</v>
      </c>
      <c r="AB48" s="11">
        <f>[44]Maio!$D$31</f>
        <v>19.3</v>
      </c>
      <c r="AC48" s="11">
        <f>[44]Maio!$D$32</f>
        <v>21</v>
      </c>
      <c r="AD48" s="11">
        <f>[44]Maio!$D$33</f>
        <v>21.3</v>
      </c>
      <c r="AE48" s="11">
        <f>[44]Maio!$D$34</f>
        <v>20.2</v>
      </c>
      <c r="AF48" s="11">
        <f>[44]Maio!$D$35</f>
        <v>19.2</v>
      </c>
      <c r="AG48" s="15">
        <f>MIN(B48:AF48)</f>
        <v>12</v>
      </c>
      <c r="AH48" s="94">
        <f>AVERAGE(B48:AF48)</f>
        <v>18.525806451612908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>
        <f>[45]Maio!$D$5</f>
        <v>20.399999999999999</v>
      </c>
      <c r="C49" s="11">
        <f>[45]Maio!$D$6</f>
        <v>19.399999999999999</v>
      </c>
      <c r="D49" s="11">
        <f>[45]Maio!$D$7</f>
        <v>21.5</v>
      </c>
      <c r="E49" s="11">
        <f>[45]Maio!$D$8</f>
        <v>20.8</v>
      </c>
      <c r="F49" s="11">
        <f>[45]Maio!$D$9</f>
        <v>21.6</v>
      </c>
      <c r="G49" s="11">
        <f>[45]Maio!$D$10</f>
        <v>22.8</v>
      </c>
      <c r="H49" s="11">
        <f>[45]Maio!$D$11</f>
        <v>22.5</v>
      </c>
      <c r="I49" s="11">
        <f>[45]Maio!$D$12</f>
        <v>21.1</v>
      </c>
      <c r="J49" s="11">
        <f>[45]Maio!$D$13</f>
        <v>20.8</v>
      </c>
      <c r="K49" s="11">
        <f>[45]Maio!$D$14</f>
        <v>23.3</v>
      </c>
      <c r="L49" s="11">
        <f>[45]Maio!$D$15</f>
        <v>23.2</v>
      </c>
      <c r="M49" s="11">
        <f>[45]Maio!$D$16</f>
        <v>22.2</v>
      </c>
      <c r="N49" s="11">
        <f>[45]Maio!$D$17</f>
        <v>22.4</v>
      </c>
      <c r="O49" s="11">
        <f>[45]Maio!$D$18</f>
        <v>17.100000000000001</v>
      </c>
      <c r="P49" s="11">
        <f>[45]Maio!$D$19</f>
        <v>14.1</v>
      </c>
      <c r="Q49" s="11">
        <f>[45]Maio!$D$20</f>
        <v>16.899999999999999</v>
      </c>
      <c r="R49" s="11">
        <f>[45]Maio!$D$21</f>
        <v>16.7</v>
      </c>
      <c r="S49" s="11">
        <f>[45]Maio!$D$22</f>
        <v>17.100000000000001</v>
      </c>
      <c r="T49" s="11">
        <f>[45]Maio!$D$23</f>
        <v>15.4</v>
      </c>
      <c r="U49" s="11">
        <f>[45]Maio!$D$24</f>
        <v>15.7</v>
      </c>
      <c r="V49" s="11">
        <f>[45]Maio!$D$25</f>
        <v>15.5</v>
      </c>
      <c r="W49" s="11">
        <f>[45]Maio!$D$26</f>
        <v>16</v>
      </c>
      <c r="X49" s="11">
        <f>[45]Maio!$D$27</f>
        <v>18.2</v>
      </c>
      <c r="Y49" s="11">
        <f>[45]Maio!$D$28</f>
        <v>17.5</v>
      </c>
      <c r="Z49" s="11">
        <f>[45]Maio!$D$29</f>
        <v>10.8</v>
      </c>
      <c r="AA49" s="11">
        <f>[45]Maio!$D$30</f>
        <v>11</v>
      </c>
      <c r="AB49" s="11">
        <f>[45]Maio!$D$31</f>
        <v>15.3</v>
      </c>
      <c r="AC49" s="11">
        <f>[45]Maio!$D$32</f>
        <v>19.399999999999999</v>
      </c>
      <c r="AD49" s="11">
        <f>[45]Maio!$D$33</f>
        <v>20.8</v>
      </c>
      <c r="AE49" s="11">
        <f>[45]Maio!$D$34</f>
        <v>21.6</v>
      </c>
      <c r="AF49" s="11">
        <f>[45]Maio!$D$35</f>
        <v>22.6</v>
      </c>
      <c r="AG49" s="15">
        <f>MIN(B49:AF49)</f>
        <v>10.8</v>
      </c>
      <c r="AH49" s="94">
        <f>AVERAGE(B49:AF49)</f>
        <v>18.829032258064519</v>
      </c>
    </row>
    <row r="50" spans="1:39" s="5" customFormat="1" ht="17.100000000000001" customHeight="1" x14ac:dyDescent="0.2">
      <c r="A50" s="59" t="s">
        <v>228</v>
      </c>
      <c r="B50" s="13">
        <f t="shared" ref="B50:AG50" si="27">MIN(B5:B49)</f>
        <v>18.5</v>
      </c>
      <c r="C50" s="13">
        <f t="shared" si="27"/>
        <v>17.7</v>
      </c>
      <c r="D50" s="13">
        <f t="shared" si="27"/>
        <v>19.2</v>
      </c>
      <c r="E50" s="13">
        <f t="shared" si="27"/>
        <v>18.3</v>
      </c>
      <c r="F50" s="13">
        <f t="shared" si="27"/>
        <v>18.2</v>
      </c>
      <c r="G50" s="13">
        <f t="shared" si="27"/>
        <v>18.5</v>
      </c>
      <c r="H50" s="13">
        <f t="shared" si="27"/>
        <v>18</v>
      </c>
      <c r="I50" s="13">
        <f t="shared" si="27"/>
        <v>19.3</v>
      </c>
      <c r="J50" s="13">
        <f t="shared" si="27"/>
        <v>19</v>
      </c>
      <c r="K50" s="13">
        <f t="shared" si="27"/>
        <v>19.3</v>
      </c>
      <c r="L50" s="13">
        <f t="shared" si="27"/>
        <v>17.8</v>
      </c>
      <c r="M50" s="13">
        <f t="shared" si="27"/>
        <v>13.8</v>
      </c>
      <c r="N50" s="13">
        <f t="shared" si="27"/>
        <v>11.7</v>
      </c>
      <c r="O50" s="13">
        <f t="shared" si="27"/>
        <v>9.8000000000000007</v>
      </c>
      <c r="P50" s="13">
        <f t="shared" si="27"/>
        <v>10.199999999999999</v>
      </c>
      <c r="Q50" s="13">
        <f t="shared" si="27"/>
        <v>9.9</v>
      </c>
      <c r="R50" s="13">
        <f t="shared" si="27"/>
        <v>13.3</v>
      </c>
      <c r="S50" s="13">
        <f t="shared" si="27"/>
        <v>14.6</v>
      </c>
      <c r="T50" s="13">
        <f t="shared" si="27"/>
        <v>12.6</v>
      </c>
      <c r="U50" s="13">
        <f t="shared" si="27"/>
        <v>12.8</v>
      </c>
      <c r="V50" s="13">
        <f t="shared" si="27"/>
        <v>11.1</v>
      </c>
      <c r="W50" s="13">
        <f t="shared" si="27"/>
        <v>11.9</v>
      </c>
      <c r="X50" s="13">
        <f t="shared" si="27"/>
        <v>13.8</v>
      </c>
      <c r="Y50" s="13">
        <f t="shared" si="27"/>
        <v>10.6</v>
      </c>
      <c r="Z50" s="13">
        <f t="shared" si="27"/>
        <v>5.4</v>
      </c>
      <c r="AA50" s="13">
        <f t="shared" si="27"/>
        <v>8.3000000000000007</v>
      </c>
      <c r="AB50" s="13">
        <f t="shared" si="27"/>
        <v>13.8</v>
      </c>
      <c r="AC50" s="13">
        <f t="shared" si="27"/>
        <v>16.3</v>
      </c>
      <c r="AD50" s="13">
        <f t="shared" si="27"/>
        <v>18.2</v>
      </c>
      <c r="AE50" s="13">
        <f t="shared" si="27"/>
        <v>17.5</v>
      </c>
      <c r="AF50" s="13">
        <f t="shared" si="27"/>
        <v>16.600000000000001</v>
      </c>
      <c r="AG50" s="15">
        <f t="shared" si="27"/>
        <v>5.4</v>
      </c>
      <c r="AH50" s="94">
        <f>AVERAGE(AH5:AH49)</f>
        <v>18.049857654889909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116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1" spans="1:39" x14ac:dyDescent="0.2">
      <c r="AL61" s="12" t="s">
        <v>47</v>
      </c>
    </row>
    <row r="62" spans="1:39" x14ac:dyDescent="0.2">
      <c r="AI62" s="12" t="s">
        <v>47</v>
      </c>
      <c r="AJ62" t="s">
        <v>47</v>
      </c>
    </row>
    <row r="65" spans="9:38" x14ac:dyDescent="0.2">
      <c r="I65" s="2" t="s">
        <v>47</v>
      </c>
      <c r="Y65" s="2" t="s">
        <v>47</v>
      </c>
      <c r="AB65" s="2" t="s">
        <v>47</v>
      </c>
      <c r="AI65" t="s">
        <v>47</v>
      </c>
      <c r="AL65" t="s">
        <v>47</v>
      </c>
    </row>
    <row r="72" spans="9:38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5" sqref="AK65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51" t="s">
        <v>25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7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0"/>
    </row>
    <row r="3" spans="1:37" s="5" customFormat="1" ht="20.100000000000001" customHeight="1" x14ac:dyDescent="0.2">
      <c r="A3" s="154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5">
        <v>30</v>
      </c>
      <c r="AF3" s="146">
        <v>31</v>
      </c>
      <c r="AG3" s="166" t="s">
        <v>36</v>
      </c>
    </row>
    <row r="4" spans="1:37" s="5" customFormat="1" ht="20.100000000000001" customHeigh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7"/>
      <c r="AG4" s="167"/>
    </row>
    <row r="5" spans="1:37" s="5" customFormat="1" x14ac:dyDescent="0.2">
      <c r="A5" s="58" t="s">
        <v>40</v>
      </c>
      <c r="B5" s="128">
        <f>[1]Maio!$E$5</f>
        <v>96.458333333333329</v>
      </c>
      <c r="C5" s="128">
        <f>[1]Maio!$E$6</f>
        <v>88.958333333333329</v>
      </c>
      <c r="D5" s="128">
        <f>[1]Maio!$E$7</f>
        <v>92.625</v>
      </c>
      <c r="E5" s="128">
        <f>[1]Maio!$E$8</f>
        <v>84.75</v>
      </c>
      <c r="F5" s="128">
        <f>[1]Maio!$E$9</f>
        <v>84.333333333333329</v>
      </c>
      <c r="G5" s="128">
        <f>[1]Maio!$E$10</f>
        <v>82.541666666666671</v>
      </c>
      <c r="H5" s="128">
        <f>[1]Maio!$E$11</f>
        <v>82.75</v>
      </c>
      <c r="I5" s="128">
        <f>[1]Maio!$E$12</f>
        <v>81.416666666666671</v>
      </c>
      <c r="J5" s="128">
        <f>[1]Maio!$E$13</f>
        <v>78.25</v>
      </c>
      <c r="K5" s="128">
        <f>[1]Maio!$E$14</f>
        <v>81.291666666666671</v>
      </c>
      <c r="L5" s="128">
        <f>[1]Maio!$E$15</f>
        <v>84.083333333333329</v>
      </c>
      <c r="M5" s="128">
        <f>[1]Maio!$E$16</f>
        <v>81.166666666666671</v>
      </c>
      <c r="N5" s="128">
        <f>[1]Maio!$E$17</f>
        <v>82.875</v>
      </c>
      <c r="O5" s="128">
        <f>[1]Maio!$E$18</f>
        <v>72.541666666666671</v>
      </c>
      <c r="P5" s="128">
        <f>[1]Maio!$E$19</f>
        <v>84.083333333333329</v>
      </c>
      <c r="Q5" s="128">
        <f>[1]Maio!$E$20</f>
        <v>83.875</v>
      </c>
      <c r="R5" s="128">
        <f>[1]Maio!$E$21</f>
        <v>82.25</v>
      </c>
      <c r="S5" s="128">
        <f>[1]Maio!$E$22</f>
        <v>84.083333333333329</v>
      </c>
      <c r="T5" s="128">
        <f>[1]Maio!$E$23</f>
        <v>85.125</v>
      </c>
      <c r="U5" s="128">
        <f>[1]Maio!$E$24</f>
        <v>77.625</v>
      </c>
      <c r="V5" s="128">
        <f>[1]Maio!$E$25</f>
        <v>73.833333333333329</v>
      </c>
      <c r="W5" s="128">
        <f>[1]Maio!$E$26</f>
        <v>74.25</v>
      </c>
      <c r="X5" s="128">
        <f>[1]Maio!$E$27</f>
        <v>74.25</v>
      </c>
      <c r="Y5" s="128">
        <f>[1]Maio!$E$28</f>
        <v>76.083333333333329</v>
      </c>
      <c r="Z5" s="128">
        <f>[1]Maio!$E$29</f>
        <v>77.791666666666671</v>
      </c>
      <c r="AA5" s="128">
        <f>[1]Maio!$E$30</f>
        <v>77.708333333333329</v>
      </c>
      <c r="AB5" s="128">
        <f>[1]Maio!$E$31</f>
        <v>73.666666666666671</v>
      </c>
      <c r="AC5" s="128">
        <f>[1]Maio!$E$32</f>
        <v>73.208333333333329</v>
      </c>
      <c r="AD5" s="128">
        <f>[1]Maio!$E$33</f>
        <v>81.291666666666671</v>
      </c>
      <c r="AE5" s="128">
        <f>[1]Maio!$E$34</f>
        <v>73.375</v>
      </c>
      <c r="AF5" s="128">
        <f>[1]Maio!$E$35</f>
        <v>68.875</v>
      </c>
      <c r="AG5" s="93">
        <f t="shared" ref="AG5:AG9" si="1">AVERAGE(B5:AF5)</f>
        <v>80.497311827956977</v>
      </c>
    </row>
    <row r="6" spans="1:37" x14ac:dyDescent="0.2">
      <c r="A6" s="58" t="s">
        <v>0</v>
      </c>
      <c r="B6" s="11">
        <f>[2]Maio!$E$5</f>
        <v>85.375</v>
      </c>
      <c r="C6" s="11">
        <f>[2]Maio!$E$6</f>
        <v>83.875</v>
      </c>
      <c r="D6" s="11">
        <f>[2]Maio!$E$7</f>
        <v>87.5</v>
      </c>
      <c r="E6" s="11">
        <f>[2]Maio!$E$8</f>
        <v>88.916666666666671</v>
      </c>
      <c r="F6" s="11">
        <f>[2]Maio!$E$9</f>
        <v>81.708333333333329</v>
      </c>
      <c r="G6" s="11">
        <f>[2]Maio!$E$10</f>
        <v>87.416666666666671</v>
      </c>
      <c r="H6" s="11">
        <f>[2]Maio!$E$11</f>
        <v>79.041666666666671</v>
      </c>
      <c r="I6" s="11">
        <f>[2]Maio!$E$12</f>
        <v>83.458333333333329</v>
      </c>
      <c r="J6" s="11">
        <f>[2]Maio!$E$13</f>
        <v>79.333333333333329</v>
      </c>
      <c r="K6" s="11">
        <f>[2]Maio!$E$14</f>
        <v>80.375</v>
      </c>
      <c r="L6" s="11">
        <f>[2]Maio!$E$15</f>
        <v>85.791666666666671</v>
      </c>
      <c r="M6" s="11">
        <f>[2]Maio!$E$16</f>
        <v>94.166666666666671</v>
      </c>
      <c r="N6" s="11">
        <f>[2]Maio!$E$17</f>
        <v>83.84615384615384</v>
      </c>
      <c r="O6" s="11">
        <f>[2]Maio!$E$18</f>
        <v>78.55</v>
      </c>
      <c r="P6" s="11">
        <f>[2]Maio!$E$19</f>
        <v>79.375</v>
      </c>
      <c r="Q6" s="11">
        <f>[2]Maio!$E$20</f>
        <v>80.625</v>
      </c>
      <c r="R6" s="11">
        <f>[2]Maio!$E$21</f>
        <v>83.416666666666671</v>
      </c>
      <c r="S6" s="11">
        <f>[2]Maio!$E$22</f>
        <v>83</v>
      </c>
      <c r="T6" s="11">
        <f>[2]Maio!$E$23</f>
        <v>84.708333333333329</v>
      </c>
      <c r="U6" s="11">
        <f>[2]Maio!$E$24</f>
        <v>77.416666666666671</v>
      </c>
      <c r="V6" s="11">
        <f>[2]Maio!$E$25</f>
        <v>73.875</v>
      </c>
      <c r="W6" s="11">
        <f>[2]Maio!$E$26</f>
        <v>81.5</v>
      </c>
      <c r="X6" s="11">
        <f>[2]Maio!$E$27</f>
        <v>98.5</v>
      </c>
      <c r="Y6" s="11">
        <f>[2]Maio!$E$28</f>
        <v>83.84210526315789</v>
      </c>
      <c r="Z6" s="11">
        <f>[2]Maio!$E$29</f>
        <v>83.5</v>
      </c>
      <c r="AA6" s="11">
        <f>[2]Maio!$E$30</f>
        <v>78.75</v>
      </c>
      <c r="AB6" s="11">
        <f>[2]Maio!$E$31</f>
        <v>79.583333333333329</v>
      </c>
      <c r="AC6" s="11">
        <f>[2]Maio!$E$32</f>
        <v>82.875</v>
      </c>
      <c r="AD6" s="11">
        <f>[2]Maio!$E$33</f>
        <v>92.625</v>
      </c>
      <c r="AE6" s="11">
        <f>[2]Maio!$E$34</f>
        <v>88.375</v>
      </c>
      <c r="AF6" s="11">
        <f>[2]Maio!$E$35</f>
        <v>81.958333333333329</v>
      </c>
      <c r="AG6" s="93">
        <f t="shared" si="1"/>
        <v>83.654191154063838</v>
      </c>
    </row>
    <row r="7" spans="1:37" x14ac:dyDescent="0.2">
      <c r="A7" s="58" t="s">
        <v>104</v>
      </c>
      <c r="B7" s="11">
        <f>[3]Maio!$E$5</f>
        <v>90.5</v>
      </c>
      <c r="C7" s="11">
        <f>[3]Maio!$E$6</f>
        <v>85.75</v>
      </c>
      <c r="D7" s="11">
        <f>[3]Maio!$E$7</f>
        <v>87.583333333333329</v>
      </c>
      <c r="E7" s="11">
        <f>[3]Maio!$E$8</f>
        <v>80.25</v>
      </c>
      <c r="F7" s="11">
        <f>[3]Maio!$E$9</f>
        <v>79.25</v>
      </c>
      <c r="G7" s="11">
        <f>[3]Maio!$E$10</f>
        <v>77.875</v>
      </c>
      <c r="H7" s="11">
        <f>[3]Maio!$E$11</f>
        <v>76.958333333333329</v>
      </c>
      <c r="I7" s="11">
        <f>[3]Maio!$E$12</f>
        <v>76.333333333333329</v>
      </c>
      <c r="J7" s="11">
        <f>[3]Maio!$E$13</f>
        <v>74.458333333333329</v>
      </c>
      <c r="K7" s="11">
        <f>[3]Maio!$E$14</f>
        <v>81.083333333333329</v>
      </c>
      <c r="L7" s="11">
        <f>[3]Maio!$E$15</f>
        <v>79.833333333333329</v>
      </c>
      <c r="M7" s="11">
        <f>[3]Maio!$E$16</f>
        <v>84.416666666666671</v>
      </c>
      <c r="N7" s="11">
        <f>[3]Maio!$E$17</f>
        <v>86.5</v>
      </c>
      <c r="O7" s="11">
        <f>[3]Maio!$E$18</f>
        <v>74.291666666666671</v>
      </c>
      <c r="P7" s="11">
        <f>[3]Maio!$E$19</f>
        <v>78.125</v>
      </c>
      <c r="Q7" s="11">
        <f>[3]Maio!$E$20</f>
        <v>75.25</v>
      </c>
      <c r="R7" s="11">
        <f>[3]Maio!$E$21</f>
        <v>75.666666666666671</v>
      </c>
      <c r="S7" s="11">
        <f>[3]Maio!$E$22</f>
        <v>75.958333333333329</v>
      </c>
      <c r="T7" s="11">
        <f>[3]Maio!$E$23</f>
        <v>74.25</v>
      </c>
      <c r="U7" s="11">
        <f>[3]Maio!$E$24</f>
        <v>67.666666666666671</v>
      </c>
      <c r="V7" s="11">
        <f>[3]Maio!$E$25</f>
        <v>63.791666666666664</v>
      </c>
      <c r="W7" s="11">
        <f>[3]Maio!$E$26</f>
        <v>66.125</v>
      </c>
      <c r="X7" s="11">
        <f>[3]Maio!$E$27</f>
        <v>88.291666666666671</v>
      </c>
      <c r="Y7" s="11">
        <f>[3]Maio!$E$28</f>
        <v>77.291666666666671</v>
      </c>
      <c r="Z7" s="11">
        <f>[3]Maio!$E$29</f>
        <v>75.791666666666671</v>
      </c>
      <c r="AA7" s="11">
        <f>[3]Maio!$E$30</f>
        <v>70.958333333333329</v>
      </c>
      <c r="AB7" s="11">
        <f>[3]Maio!$E$31</f>
        <v>65.666666666666671</v>
      </c>
      <c r="AC7" s="11">
        <f>[3]Maio!$E$32</f>
        <v>78.333333333333329</v>
      </c>
      <c r="AD7" s="11">
        <f>[3]Maio!$E$33</f>
        <v>83.666666666666671</v>
      </c>
      <c r="AE7" s="11">
        <f>[3]Maio!$E$34</f>
        <v>74.083333333333329</v>
      </c>
      <c r="AF7" s="11">
        <f>[3]Maio!$E$35</f>
        <v>70.875</v>
      </c>
      <c r="AG7" s="93">
        <f t="shared" si="1"/>
        <v>77.318548387096783</v>
      </c>
    </row>
    <row r="8" spans="1:37" x14ac:dyDescent="0.2">
      <c r="A8" s="58" t="s">
        <v>1</v>
      </c>
      <c r="B8" s="11">
        <f>[4]Maio!$E$5</f>
        <v>89.818181818181813</v>
      </c>
      <c r="C8" s="11">
        <f>[4]Maio!$E$6</f>
        <v>75.769230769230774</v>
      </c>
      <c r="D8" s="11">
        <f>[4]Maio!$E$7</f>
        <v>90.571428571428569</v>
      </c>
      <c r="E8" s="11">
        <f>[4]Maio!$E$8</f>
        <v>82.07692307692308</v>
      </c>
      <c r="F8" s="11">
        <f>[4]Maio!$E$9</f>
        <v>67.285714285714292</v>
      </c>
      <c r="G8" s="11">
        <f>[4]Maio!$E$10</f>
        <v>81.875</v>
      </c>
      <c r="H8" s="11">
        <f>[4]Maio!$E$11</f>
        <v>74.285714285714292</v>
      </c>
      <c r="I8" s="11">
        <f>[4]Maio!$E$12</f>
        <v>69.400000000000006</v>
      </c>
      <c r="J8" s="11">
        <f>[4]Maio!$E$13</f>
        <v>67.75</v>
      </c>
      <c r="K8" s="11">
        <f>[4]Maio!$E$14</f>
        <v>70.4375</v>
      </c>
      <c r="L8" s="11">
        <f>[4]Maio!$E$15</f>
        <v>71.705882352941174</v>
      </c>
      <c r="M8" s="11">
        <f>[4]Maio!$E$16</f>
        <v>81.230769230769226</v>
      </c>
      <c r="N8" s="11">
        <f>[4]Maio!$E$17</f>
        <v>81.909090909090907</v>
      </c>
      <c r="O8" s="11">
        <f>[4]Maio!$E$18</f>
        <v>70.857142857142861</v>
      </c>
      <c r="P8" s="11">
        <f>[4]Maio!$E$19</f>
        <v>81.142857142857139</v>
      </c>
      <c r="Q8" s="11">
        <f>[4]Maio!$E$20</f>
        <v>75.117647058823536</v>
      </c>
      <c r="R8" s="11">
        <f>[4]Maio!$E$21</f>
        <v>76.285714285714292</v>
      </c>
      <c r="S8" s="11">
        <f>[4]Maio!$E$22</f>
        <v>71.315789473684205</v>
      </c>
      <c r="T8" s="11">
        <f>[4]Maio!$E$23</f>
        <v>67.117647058823536</v>
      </c>
      <c r="U8" s="11">
        <f>[4]Maio!$E$24</f>
        <v>59.4</v>
      </c>
      <c r="V8" s="11">
        <f>[4]Maio!$E$25</f>
        <v>60.6</v>
      </c>
      <c r="W8" s="11">
        <f>[4]Maio!$E$26</f>
        <v>69.375</v>
      </c>
      <c r="X8" s="11">
        <f>[4]Maio!$E$27</f>
        <v>83.333333333333329</v>
      </c>
      <c r="Y8" s="11">
        <f>[4]Maio!$E$28</f>
        <v>58.166666666666664</v>
      </c>
      <c r="Z8" s="11">
        <f>[4]Maio!$E$29</f>
        <v>66.4375</v>
      </c>
      <c r="AA8" s="11">
        <f>[4]Maio!$E$30</f>
        <v>63.352941176470587</v>
      </c>
      <c r="AB8" s="11">
        <f>[4]Maio!$E$31</f>
        <v>63.142857142857146</v>
      </c>
      <c r="AC8" s="11">
        <f>[4]Maio!$E$32</f>
        <v>64.166666666666671</v>
      </c>
      <c r="AD8" s="11">
        <f>[4]Maio!$E$33</f>
        <v>67.571428571428569</v>
      </c>
      <c r="AE8" s="11">
        <f>[4]Maio!$E$34</f>
        <v>63.857142857142854</v>
      </c>
      <c r="AF8" s="11">
        <f>[4]Maio!$E$35</f>
        <v>72.599999999999994</v>
      </c>
      <c r="AG8" s="93">
        <f t="shared" ref="AG8" si="2">AVERAGE(B8:AF8)</f>
        <v>72.192121599729191</v>
      </c>
    </row>
    <row r="9" spans="1:37" x14ac:dyDescent="0.2">
      <c r="A9" s="58" t="s">
        <v>167</v>
      </c>
      <c r="B9" s="11">
        <f>[5]Maio!$E$5</f>
        <v>87.75</v>
      </c>
      <c r="C9" s="11">
        <f>[5]Maio!$E$6</f>
        <v>86.916666666666671</v>
      </c>
      <c r="D9" s="11">
        <f>[5]Maio!$E$7</f>
        <v>88.625</v>
      </c>
      <c r="E9" s="11">
        <f>[5]Maio!$E$8</f>
        <v>89.5</v>
      </c>
      <c r="F9" s="11">
        <f>[5]Maio!$E$9</f>
        <v>82.166666666666671</v>
      </c>
      <c r="G9" s="11">
        <f>[5]Maio!$E$10</f>
        <v>84.041666666666671</v>
      </c>
      <c r="H9" s="11">
        <f>[5]Maio!$E$11</f>
        <v>77</v>
      </c>
      <c r="I9" s="11">
        <f>[5]Maio!$E$12</f>
        <v>80.291666666666671</v>
      </c>
      <c r="J9" s="11">
        <f>[5]Maio!$E$13</f>
        <v>83.333333333333329</v>
      </c>
      <c r="K9" s="11">
        <f>[5]Maio!$E$14</f>
        <v>82.166666666666671</v>
      </c>
      <c r="L9" s="11">
        <f>[5]Maio!$E$15</f>
        <v>90.666666666666671</v>
      </c>
      <c r="M9" s="11">
        <f>[5]Maio!$E$16</f>
        <v>98.458333333333329</v>
      </c>
      <c r="N9" s="11">
        <f>[5]Maio!$E$17</f>
        <v>95.375</v>
      </c>
      <c r="O9" s="11">
        <f>[5]Maio!$E$18</f>
        <v>84.5</v>
      </c>
      <c r="P9" s="11">
        <f>[5]Maio!$E$19</f>
        <v>88.875</v>
      </c>
      <c r="Q9" s="11">
        <f>[5]Maio!$E$20</f>
        <v>87.25</v>
      </c>
      <c r="R9" s="11">
        <f>[5]Maio!$E$21</f>
        <v>86.291666666666671</v>
      </c>
      <c r="S9" s="11">
        <f>[5]Maio!$E$22</f>
        <v>86.416666666666671</v>
      </c>
      <c r="T9" s="11">
        <f>[5]Maio!$E$23</f>
        <v>85.291666666666671</v>
      </c>
      <c r="U9" s="11">
        <f>[5]Maio!$E$24</f>
        <v>75.416666666666671</v>
      </c>
      <c r="V9" s="11">
        <f>[5]Maio!$E$25</f>
        <v>66.833333333333329</v>
      </c>
      <c r="W9" s="11">
        <f>[5]Maio!$E$26</f>
        <v>88.291666666666671</v>
      </c>
      <c r="X9" s="11">
        <f>[5]Maio!$E$27</f>
        <v>99</v>
      </c>
      <c r="Y9" s="11">
        <f>[5]Maio!$E$28</f>
        <v>91.458333333333329</v>
      </c>
      <c r="Z9" s="11">
        <f>[5]Maio!$E$29</f>
        <v>84.541666666666671</v>
      </c>
      <c r="AA9" s="11">
        <f>[5]Maio!$E$30</f>
        <v>78.208333333333329</v>
      </c>
      <c r="AB9" s="11">
        <f>[5]Maio!$E$31</f>
        <v>75.875</v>
      </c>
      <c r="AC9" s="11">
        <f>[5]Maio!$E$32</f>
        <v>85</v>
      </c>
      <c r="AD9" s="11">
        <f>[5]Maio!$E$33</f>
        <v>92.791666666666671</v>
      </c>
      <c r="AE9" s="11">
        <f>[5]Maio!$E$34</f>
        <v>84.708333333333329</v>
      </c>
      <c r="AF9" s="11">
        <f>[5]Maio!$E$35</f>
        <v>80.291666666666671</v>
      </c>
      <c r="AG9" s="93">
        <f t="shared" si="1"/>
        <v>85.397849462365599</v>
      </c>
    </row>
    <row r="10" spans="1:37" x14ac:dyDescent="0.2">
      <c r="A10" s="58" t="s">
        <v>111</v>
      </c>
      <c r="B10" s="11" t="str">
        <f>[6]Maio!$E$5</f>
        <v>*</v>
      </c>
      <c r="C10" s="11" t="str">
        <f>[6]Maio!$E$6</f>
        <v>*</v>
      </c>
      <c r="D10" s="11" t="str">
        <f>[6]Maio!$E$7</f>
        <v>*</v>
      </c>
      <c r="E10" s="11" t="str">
        <f>[6]Maio!$E$8</f>
        <v>*</v>
      </c>
      <c r="F10" s="11" t="str">
        <f>[6]Maio!$E$9</f>
        <v>*</v>
      </c>
      <c r="G10" s="11" t="str">
        <f>[6]Maio!$E$10</f>
        <v>*</v>
      </c>
      <c r="H10" s="11" t="str">
        <f>[6]Maio!$E$11</f>
        <v>*</v>
      </c>
      <c r="I10" s="11" t="str">
        <f>[6]Maio!$E$12</f>
        <v>*</v>
      </c>
      <c r="J10" s="11" t="str">
        <f>[6]Maio!$E$13</f>
        <v>*</v>
      </c>
      <c r="K10" s="11" t="str">
        <f>[6]Maio!$E$14</f>
        <v>*</v>
      </c>
      <c r="L10" s="11" t="str">
        <f>[6]Maio!$E$15</f>
        <v>*</v>
      </c>
      <c r="M10" s="11" t="str">
        <f>[6]Maio!$E$16</f>
        <v>*</v>
      </c>
      <c r="N10" s="11" t="str">
        <f>[6]Maio!$E$17</f>
        <v>*</v>
      </c>
      <c r="O10" s="11" t="str">
        <f>[6]Maio!$E$18</f>
        <v>*</v>
      </c>
      <c r="P10" s="11" t="str">
        <f>[6]Maio!$E$19</f>
        <v>*</v>
      </c>
      <c r="Q10" s="11" t="str">
        <f>[6]Maio!$E$20</f>
        <v>*</v>
      </c>
      <c r="R10" s="11" t="str">
        <f>[6]Maio!$E$21</f>
        <v>*</v>
      </c>
      <c r="S10" s="11" t="str">
        <f>[6]Maio!$E$22</f>
        <v>*</v>
      </c>
      <c r="T10" s="11" t="str">
        <f>[6]Maio!$E$23</f>
        <v>*</v>
      </c>
      <c r="U10" s="11" t="str">
        <f>[6]Maio!$E$24</f>
        <v>*</v>
      </c>
      <c r="V10" s="11" t="str">
        <f>[6]Maio!$E$25</f>
        <v>*</v>
      </c>
      <c r="W10" s="11" t="str">
        <f>[6]Maio!$E$26</f>
        <v>*</v>
      </c>
      <c r="X10" s="11" t="str">
        <f>[6]Maio!$E$27</f>
        <v>*</v>
      </c>
      <c r="Y10" s="11" t="str">
        <f>[6]Maio!$E$28</f>
        <v>*</v>
      </c>
      <c r="Z10" s="11" t="str">
        <f>[6]Maio!$E$29</f>
        <v>*</v>
      </c>
      <c r="AA10" s="11" t="str">
        <f>[6]Maio!$E$30</f>
        <v>*</v>
      </c>
      <c r="AB10" s="11" t="str">
        <f>[6]Maio!$E$31</f>
        <v>*</v>
      </c>
      <c r="AC10" s="11" t="str">
        <f>[6]Maio!$E$32</f>
        <v>*</v>
      </c>
      <c r="AD10" s="11" t="str">
        <f>[6]Maio!$E$33</f>
        <v>*</v>
      </c>
      <c r="AE10" s="11" t="str">
        <f>[6]Maio!$E$34</f>
        <v>*</v>
      </c>
      <c r="AF10" s="11" t="str">
        <f>[6]Maio!$E$35</f>
        <v>*</v>
      </c>
      <c r="AG10" s="93" t="s">
        <v>226</v>
      </c>
    </row>
    <row r="11" spans="1:37" x14ac:dyDescent="0.2">
      <c r="A11" s="58" t="s">
        <v>64</v>
      </c>
      <c r="B11" s="11">
        <f>[7]Maio!$E$5</f>
        <v>84.928571428571431</v>
      </c>
      <c r="C11" s="11">
        <f>[7]Maio!$E$6</f>
        <v>72.416666666666671</v>
      </c>
      <c r="D11" s="11">
        <f>[7]Maio!$E$7</f>
        <v>77.761904761904759</v>
      </c>
      <c r="E11" s="11">
        <f>[7]Maio!$E$8</f>
        <v>78.428571428571431</v>
      </c>
      <c r="F11" s="11">
        <f>[7]Maio!$E$9</f>
        <v>69.882352941176464</v>
      </c>
      <c r="G11" s="11">
        <f>[7]Maio!$E$10</f>
        <v>73.333333333333329</v>
      </c>
      <c r="H11" s="11">
        <f>[7]Maio!$E$11</f>
        <v>72.238095238095241</v>
      </c>
      <c r="I11" s="11">
        <f>[7]Maio!$E$12</f>
        <v>75.045454545454547</v>
      </c>
      <c r="J11" s="11">
        <f>[7]Maio!$E$13</f>
        <v>71.708333333333329</v>
      </c>
      <c r="K11" s="11">
        <f>[7]Maio!$E$14</f>
        <v>74.043478260869563</v>
      </c>
      <c r="L11" s="11">
        <f>[7]Maio!$E$15</f>
        <v>74.086956521739125</v>
      </c>
      <c r="M11" s="11">
        <f>[7]Maio!$E$16</f>
        <v>73.17647058823529</v>
      </c>
      <c r="N11" s="11">
        <f>[7]Maio!$E$17</f>
        <v>84.7</v>
      </c>
      <c r="O11" s="11">
        <f>[7]Maio!$E$18</f>
        <v>71.333333333333329</v>
      </c>
      <c r="P11" s="11">
        <f>[7]Maio!$E$19</f>
        <v>73.388888888888886</v>
      </c>
      <c r="Q11" s="11">
        <f>[7]Maio!$E$20</f>
        <v>69.375</v>
      </c>
      <c r="R11" s="11">
        <f>[7]Maio!$E$21</f>
        <v>71.666666666666671</v>
      </c>
      <c r="S11" s="11">
        <f>[7]Maio!$E$22</f>
        <v>75.952380952380949</v>
      </c>
      <c r="T11" s="11">
        <f>[7]Maio!$E$23</f>
        <v>74.5</v>
      </c>
      <c r="U11" s="11">
        <f>[7]Maio!$E$24</f>
        <v>65.869565217391298</v>
      </c>
      <c r="V11" s="11">
        <f>[7]Maio!$E$25</f>
        <v>64.25</v>
      </c>
      <c r="W11" s="11">
        <f>[7]Maio!$E$26</f>
        <v>53.833333333333336</v>
      </c>
      <c r="X11" s="11">
        <f>[7]Maio!$E$27</f>
        <v>61.94736842105263</v>
      </c>
      <c r="Y11" s="11">
        <f>[7]Maio!$E$28</f>
        <v>63.846153846153847</v>
      </c>
      <c r="Z11" s="11">
        <f>[7]Maio!$E$29</f>
        <v>75.521739130434781</v>
      </c>
      <c r="AA11" s="11">
        <f>[7]Maio!$E$30</f>
        <v>69.045454545454547</v>
      </c>
      <c r="AB11" s="11">
        <f>[7]Maio!$E$31</f>
        <v>56.208333333333336</v>
      </c>
      <c r="AC11" s="11">
        <f>[7]Maio!$E$32</f>
        <v>61.333333333333336</v>
      </c>
      <c r="AD11" s="11">
        <f>[7]Maio!$E$33</f>
        <v>68.2</v>
      </c>
      <c r="AE11" s="11">
        <f>[7]Maio!$E$34</f>
        <v>68.090909090909093</v>
      </c>
      <c r="AF11" s="11">
        <f>[7]Maio!$E$35</f>
        <v>60</v>
      </c>
      <c r="AG11" s="93">
        <f t="shared" ref="AG11:AG15" si="3">AVERAGE(B11:AF11)</f>
        <v>70.519762875503758</v>
      </c>
    </row>
    <row r="12" spans="1:37" x14ac:dyDescent="0.2">
      <c r="A12" s="58" t="s">
        <v>41</v>
      </c>
      <c r="B12" s="11">
        <f>[8]Maio!$E$5</f>
        <v>77.333333333333329</v>
      </c>
      <c r="C12" s="11">
        <f>[8]Maio!$E$6</f>
        <v>74.5</v>
      </c>
      <c r="D12" s="11">
        <f>[8]Maio!$E$7</f>
        <v>83.428571428571431</v>
      </c>
      <c r="E12" s="11">
        <f>[8]Maio!$E$8</f>
        <v>87.8</v>
      </c>
      <c r="F12" s="11">
        <f>[8]Maio!$E$9</f>
        <v>72.642857142857139</v>
      </c>
      <c r="G12" s="11">
        <f>[8]Maio!$E$10</f>
        <v>85.181818181818187</v>
      </c>
      <c r="H12" s="11">
        <f>[8]Maio!$E$11</f>
        <v>66.454545454545453</v>
      </c>
      <c r="I12" s="11">
        <f>[8]Maio!$E$12</f>
        <v>71.583333333333329</v>
      </c>
      <c r="J12" s="11">
        <f>[8]Maio!$E$13</f>
        <v>73.555555555555557</v>
      </c>
      <c r="K12" s="11">
        <f>[8]Maio!$E$14</f>
        <v>78.409090909090907</v>
      </c>
      <c r="L12" s="11">
        <f>[8]Maio!$E$15</f>
        <v>85.78947368421052</v>
      </c>
      <c r="M12" s="11">
        <f>[8]Maio!$E$16</f>
        <v>97</v>
      </c>
      <c r="N12" s="11">
        <f>[8]Maio!$E$17</f>
        <v>84</v>
      </c>
      <c r="O12" s="11">
        <f>[8]Maio!$E$18</f>
        <v>71.400000000000006</v>
      </c>
      <c r="P12" s="11">
        <f>[8]Maio!$E$19</f>
        <v>83.238095238095241</v>
      </c>
      <c r="Q12" s="11">
        <f>[8]Maio!$E$20</f>
        <v>69.400000000000006</v>
      </c>
      <c r="R12" s="11">
        <f>[8]Maio!$E$21</f>
        <v>66.272727272727266</v>
      </c>
      <c r="S12" s="11">
        <f>[8]Maio!$E$22</f>
        <v>68.5</v>
      </c>
      <c r="T12" s="11">
        <f>[8]Maio!$E$23</f>
        <v>78.5</v>
      </c>
      <c r="U12" s="11">
        <f>[8]Maio!$E$24</f>
        <v>58.727272727272727</v>
      </c>
      <c r="V12" s="11">
        <f>[8]Maio!$E$25</f>
        <v>72.090909090909093</v>
      </c>
      <c r="W12" s="11">
        <f>[8]Maio!$E$26</f>
        <v>85.25</v>
      </c>
      <c r="X12" s="11" t="str">
        <f>[8]Maio!$E$27</f>
        <v>*</v>
      </c>
      <c r="Y12" s="11">
        <f>[8]Maio!$E$28</f>
        <v>69.727272727272734</v>
      </c>
      <c r="Z12" s="11">
        <f>[8]Maio!$E$29</f>
        <v>70.928571428571431</v>
      </c>
      <c r="AA12" s="11">
        <f>[8]Maio!$E$30</f>
        <v>67.25</v>
      </c>
      <c r="AB12" s="11">
        <f>[8]Maio!$E$31</f>
        <v>75.875</v>
      </c>
      <c r="AC12" s="11">
        <f>[8]Maio!$E$32</f>
        <v>75.9375</v>
      </c>
      <c r="AD12" s="11">
        <f>[8]Maio!$E$33</f>
        <v>72.222222222222229</v>
      </c>
      <c r="AE12" s="11">
        <f>[8]Maio!$E$34</f>
        <v>65.36363636363636</v>
      </c>
      <c r="AF12" s="11">
        <f>[8]Maio!$E$35</f>
        <v>79.291666666666671</v>
      </c>
      <c r="AG12" s="93">
        <f t="shared" si="3"/>
        <v>75.588448425356319</v>
      </c>
    </row>
    <row r="13" spans="1:37" x14ac:dyDescent="0.2">
      <c r="A13" s="58" t="s">
        <v>114</v>
      </c>
      <c r="B13" s="11" t="str">
        <f>[9]Maio!$E$5</f>
        <v>*</v>
      </c>
      <c r="C13" s="11" t="str">
        <f>[9]Maio!$E$6</f>
        <v>*</v>
      </c>
      <c r="D13" s="11" t="str">
        <f>[9]Maio!$E$7</f>
        <v>*</v>
      </c>
      <c r="E13" s="11" t="str">
        <f>[9]Maio!$E$8</f>
        <v>*</v>
      </c>
      <c r="F13" s="11" t="str">
        <f>[9]Maio!$E$9</f>
        <v>*</v>
      </c>
      <c r="G13" s="11" t="str">
        <f>[9]Maio!$E$10</f>
        <v>*</v>
      </c>
      <c r="H13" s="11" t="str">
        <f>[9]Maio!$E$11</f>
        <v>*</v>
      </c>
      <c r="I13" s="11" t="str">
        <f>[9]Maio!$E$12</f>
        <v>*</v>
      </c>
      <c r="J13" s="11" t="str">
        <f>[9]Maio!$E$13</f>
        <v>*</v>
      </c>
      <c r="K13" s="11" t="str">
        <f>[9]Maio!$E$14</f>
        <v>*</v>
      </c>
      <c r="L13" s="11" t="str">
        <f>[9]Maio!$E$15</f>
        <v>*</v>
      </c>
      <c r="M13" s="11" t="str">
        <f>[9]Maio!$E$16</f>
        <v>*</v>
      </c>
      <c r="N13" s="11" t="str">
        <f>[9]Maio!$E$17</f>
        <v>*</v>
      </c>
      <c r="O13" s="11" t="str">
        <f>[9]Maio!$E$18</f>
        <v>*</v>
      </c>
      <c r="P13" s="11" t="str">
        <f>[9]Maio!$E$19</f>
        <v>*</v>
      </c>
      <c r="Q13" s="11" t="str">
        <f>[9]Maio!$E$20</f>
        <v>*</v>
      </c>
      <c r="R13" s="11" t="str">
        <f>[9]Maio!$E$21</f>
        <v>*</v>
      </c>
      <c r="S13" s="11" t="str">
        <f>[9]Maio!$E$22</f>
        <v>*</v>
      </c>
      <c r="T13" s="11" t="str">
        <f>[9]Maio!$E$23</f>
        <v>*</v>
      </c>
      <c r="U13" s="11" t="str">
        <f>[9]Maio!$E$24</f>
        <v>*</v>
      </c>
      <c r="V13" s="11" t="str">
        <f>[9]Maio!$E$25</f>
        <v>*</v>
      </c>
      <c r="W13" s="11" t="str">
        <f>[9]Maio!$E$26</f>
        <v>*</v>
      </c>
      <c r="X13" s="11" t="str">
        <f>[9]Maio!$E$27</f>
        <v>*</v>
      </c>
      <c r="Y13" s="11" t="str">
        <f>[9]Maio!$E$28</f>
        <v>*</v>
      </c>
      <c r="Z13" s="11" t="str">
        <f>[9]Maio!$E$29</f>
        <v>*</v>
      </c>
      <c r="AA13" s="11" t="str">
        <f>[9]Maio!$E$30</f>
        <v>*</v>
      </c>
      <c r="AB13" s="11" t="str">
        <f>[9]Maio!$E$31</f>
        <v>*</v>
      </c>
      <c r="AC13" s="11" t="str">
        <f>[9]Maio!$E$32</f>
        <v>*</v>
      </c>
      <c r="AD13" s="11" t="str">
        <f>[9]Maio!$E$33</f>
        <v>*</v>
      </c>
      <c r="AE13" s="11" t="str">
        <f>[9]Maio!$E$34</f>
        <v>*</v>
      </c>
      <c r="AF13" s="11" t="str">
        <f>[9]Maio!$E$35</f>
        <v>*</v>
      </c>
      <c r="AG13" s="93" t="s">
        <v>226</v>
      </c>
    </row>
    <row r="14" spans="1:37" x14ac:dyDescent="0.2">
      <c r="A14" s="58" t="s">
        <v>118</v>
      </c>
      <c r="B14" s="11">
        <f>[10]Maio!$E$5</f>
        <v>87.916666666666671</v>
      </c>
      <c r="C14" s="11">
        <f>[10]Maio!$E$6</f>
        <v>87.041666666666671</v>
      </c>
      <c r="D14" s="11">
        <f>[10]Maio!$E$7</f>
        <v>84</v>
      </c>
      <c r="E14" s="11">
        <f>[10]Maio!$E$8</f>
        <v>83.458333333333329</v>
      </c>
      <c r="F14" s="11">
        <f>[10]Maio!$E$9</f>
        <v>81.958333333333329</v>
      </c>
      <c r="G14" s="11">
        <f>[10]Maio!$E$10</f>
        <v>80.625</v>
      </c>
      <c r="H14" s="11">
        <f>[10]Maio!$E$11</f>
        <v>80.375</v>
      </c>
      <c r="I14" s="11">
        <f>[10]Maio!$E$12</f>
        <v>79.166666666666671</v>
      </c>
      <c r="J14" s="11">
        <f>[10]Maio!$E$13</f>
        <v>76</v>
      </c>
      <c r="K14" s="11">
        <f>[10]Maio!$E$14</f>
        <v>76.708333333333329</v>
      </c>
      <c r="L14" s="11">
        <f>[10]Maio!$E$15</f>
        <v>77.791666666666671</v>
      </c>
      <c r="M14" s="11">
        <f>[10]Maio!$E$16</f>
        <v>79.708333333333329</v>
      </c>
      <c r="N14" s="11">
        <f>[10]Maio!$E$17</f>
        <v>86.083333333333329</v>
      </c>
      <c r="O14" s="11">
        <f>[10]Maio!$E$18</f>
        <v>71.208333333333329</v>
      </c>
      <c r="P14" s="11">
        <f>[10]Maio!$E$19</f>
        <v>79.875</v>
      </c>
      <c r="Q14" s="11">
        <f>[10]Maio!$E$20</f>
        <v>74.666666666666671</v>
      </c>
      <c r="R14" s="11">
        <f>[10]Maio!$E$21</f>
        <v>74.375</v>
      </c>
      <c r="S14" s="11">
        <f>[10]Maio!$E$22</f>
        <v>83.125</v>
      </c>
      <c r="T14" s="11">
        <f>[10]Maio!$E$23</f>
        <v>78.166666666666671</v>
      </c>
      <c r="U14" s="11">
        <f>[10]Maio!$E$24</f>
        <v>71.833333333333329</v>
      </c>
      <c r="V14" s="11">
        <f>[10]Maio!$E$25</f>
        <v>69</v>
      </c>
      <c r="W14" s="11">
        <f>[10]Maio!$E$26</f>
        <v>67.625</v>
      </c>
      <c r="X14" s="11">
        <f>[10]Maio!$E$27</f>
        <v>67</v>
      </c>
      <c r="Y14" s="11">
        <f>[10]Maio!$E$28</f>
        <v>79.625</v>
      </c>
      <c r="Z14" s="11">
        <f>[10]Maio!$E$29</f>
        <v>80.541666666666671</v>
      </c>
      <c r="AA14" s="11">
        <f>[10]Maio!$E$30</f>
        <v>73.833333333333329</v>
      </c>
      <c r="AB14" s="11">
        <f>[10]Maio!$E$31</f>
        <v>62.125</v>
      </c>
      <c r="AC14" s="11">
        <f>[10]Maio!$E$32</f>
        <v>64.083333333333329</v>
      </c>
      <c r="AD14" s="11">
        <f>[10]Maio!$E$33</f>
        <v>82.666666666666671</v>
      </c>
      <c r="AE14" s="11">
        <f>[10]Maio!$E$34</f>
        <v>72.708333333333329</v>
      </c>
      <c r="AF14" s="11">
        <f>[10]Maio!$E$35</f>
        <v>60.916666666666664</v>
      </c>
      <c r="AG14" s="93">
        <f t="shared" si="3"/>
        <v>76.587365591397841</v>
      </c>
      <c r="AK14" t="s">
        <v>47</v>
      </c>
    </row>
    <row r="15" spans="1:37" x14ac:dyDescent="0.2">
      <c r="A15" s="58" t="s">
        <v>121</v>
      </c>
      <c r="B15" s="11">
        <f>[11]Maio!$E$5</f>
        <v>81.454545454545453</v>
      </c>
      <c r="C15" s="11">
        <f>[11]Maio!$E$6</f>
        <v>76.444444444444443</v>
      </c>
      <c r="D15" s="11">
        <f>[11]Maio!$E$7</f>
        <v>88.285714285714292</v>
      </c>
      <c r="E15" s="11">
        <f>[11]Maio!$E$8</f>
        <v>75.75</v>
      </c>
      <c r="F15" s="11">
        <f>[11]Maio!$E$9</f>
        <v>69.416666666666671</v>
      </c>
      <c r="G15" s="11">
        <f>[11]Maio!$E$10</f>
        <v>72.545454545454547</v>
      </c>
      <c r="H15" s="11">
        <f>[11]Maio!$E$11</f>
        <v>69</v>
      </c>
      <c r="I15" s="11">
        <f>[11]Maio!$E$12</f>
        <v>70.166666666666671</v>
      </c>
      <c r="J15" s="11">
        <f>[11]Maio!$E$13</f>
        <v>70</v>
      </c>
      <c r="K15" s="11">
        <f>[11]Maio!$E$14</f>
        <v>66.416666666666671</v>
      </c>
      <c r="L15" s="11">
        <f>[11]Maio!$E$15</f>
        <v>78.5</v>
      </c>
      <c r="M15" s="11">
        <f>[11]Maio!$E$16</f>
        <v>86.166666666666671</v>
      </c>
      <c r="N15" s="11">
        <f>[11]Maio!$E$17</f>
        <v>87.230769230769226</v>
      </c>
      <c r="O15" s="11">
        <f>[11]Maio!$E$18</f>
        <v>72.916666666666671</v>
      </c>
      <c r="P15" s="11">
        <f>[11]Maio!$E$19</f>
        <v>73.181818181818187</v>
      </c>
      <c r="Q15" s="11">
        <f>[11]Maio!$E$20</f>
        <v>74.083333333333329</v>
      </c>
      <c r="R15" s="11">
        <f>[11]Maio!$E$21</f>
        <v>71.25</v>
      </c>
      <c r="S15" s="11">
        <f>[11]Maio!$E$22</f>
        <v>71.416666666666671</v>
      </c>
      <c r="T15" s="11">
        <f>[11]Maio!$E$23</f>
        <v>68.916666666666671</v>
      </c>
      <c r="U15" s="11">
        <f>[11]Maio!$E$24</f>
        <v>58</v>
      </c>
      <c r="V15" s="11">
        <f>[11]Maio!$E$25</f>
        <v>54.444444444444443</v>
      </c>
      <c r="W15" s="11">
        <f>[11]Maio!$E$26</f>
        <v>75</v>
      </c>
      <c r="X15" s="11" t="str">
        <f>[11]Maio!$E$27</f>
        <v>*</v>
      </c>
      <c r="Y15" s="11">
        <f>[11]Maio!$E$28</f>
        <v>68.454545454545453</v>
      </c>
      <c r="Z15" s="11">
        <f>[11]Maio!$E$29</f>
        <v>73.666666666666671</v>
      </c>
      <c r="AA15" s="11">
        <f>[11]Maio!$E$30</f>
        <v>62.416666666666664</v>
      </c>
      <c r="AB15" s="11">
        <f>[11]Maio!$E$31</f>
        <v>65.5</v>
      </c>
      <c r="AC15" s="11">
        <f>[11]Maio!$E$32</f>
        <v>71.5</v>
      </c>
      <c r="AD15" s="11">
        <f>[11]Maio!$E$33</f>
        <v>79.833333333333329</v>
      </c>
      <c r="AE15" s="11">
        <f>[11]Maio!$E$34</f>
        <v>68.75</v>
      </c>
      <c r="AF15" s="11">
        <f>[11]Maio!$E$35</f>
        <v>70.083333333333329</v>
      </c>
      <c r="AG15" s="93">
        <f t="shared" si="3"/>
        <v>72.359724534724549</v>
      </c>
      <c r="AK15" t="s">
        <v>47</v>
      </c>
    </row>
    <row r="16" spans="1:37" x14ac:dyDescent="0.2">
      <c r="A16" s="58" t="s">
        <v>168</v>
      </c>
      <c r="B16" s="11" t="str">
        <f>[12]Maio!$E$5</f>
        <v>*</v>
      </c>
      <c r="C16" s="11" t="str">
        <f>[12]Maio!$E$6</f>
        <v>*</v>
      </c>
      <c r="D16" s="11" t="str">
        <f>[12]Maio!$E$7</f>
        <v>*</v>
      </c>
      <c r="E16" s="11" t="str">
        <f>[12]Maio!$E$8</f>
        <v>*</v>
      </c>
      <c r="F16" s="11" t="str">
        <f>[12]Maio!$E$9</f>
        <v>*</v>
      </c>
      <c r="G16" s="11" t="str">
        <f>[12]Maio!$E$10</f>
        <v>*</v>
      </c>
      <c r="H16" s="11" t="str">
        <f>[12]Maio!$E$11</f>
        <v>*</v>
      </c>
      <c r="I16" s="11" t="str">
        <f>[12]Maio!$E$12</f>
        <v>*</v>
      </c>
      <c r="J16" s="11" t="str">
        <f>[12]Maio!$E$13</f>
        <v>*</v>
      </c>
      <c r="K16" s="11" t="str">
        <f>[12]Maio!$E$14</f>
        <v>*</v>
      </c>
      <c r="L16" s="11" t="str">
        <f>[12]Maio!$E$15</f>
        <v>*</v>
      </c>
      <c r="M16" s="11" t="str">
        <f>[12]Maio!$E$16</f>
        <v>*</v>
      </c>
      <c r="N16" s="11" t="str">
        <f>[12]Maio!$E$17</f>
        <v>*</v>
      </c>
      <c r="O16" s="11" t="str">
        <f>[12]Maio!$E$18</f>
        <v>*</v>
      </c>
      <c r="P16" s="11" t="str">
        <f>[12]Maio!$E$19</f>
        <v>*</v>
      </c>
      <c r="Q16" s="11" t="str">
        <f>[12]Maio!$E$20</f>
        <v>*</v>
      </c>
      <c r="R16" s="11" t="str">
        <f>[12]Maio!$E$21</f>
        <v>*</v>
      </c>
      <c r="S16" s="11" t="str">
        <f>[12]Maio!$E$22</f>
        <v>*</v>
      </c>
      <c r="T16" s="11" t="str">
        <f>[12]Maio!$E$23</f>
        <v>*</v>
      </c>
      <c r="U16" s="11" t="str">
        <f>[12]Maio!$E$24</f>
        <v>*</v>
      </c>
      <c r="V16" s="11" t="str">
        <f>[12]Maio!$E$25</f>
        <v>*</v>
      </c>
      <c r="W16" s="11" t="str">
        <f>[12]Maio!$E$26</f>
        <v>*</v>
      </c>
      <c r="X16" s="11" t="str">
        <f>[12]Maio!$E$27</f>
        <v>*</v>
      </c>
      <c r="Y16" s="11" t="str">
        <f>[12]Maio!$E$28</f>
        <v>*</v>
      </c>
      <c r="Z16" s="11" t="str">
        <f>[12]Maio!$E$29</f>
        <v>*</v>
      </c>
      <c r="AA16" s="11" t="str">
        <f>[12]Maio!$E$30</f>
        <v>*</v>
      </c>
      <c r="AB16" s="11" t="str">
        <f>[12]Maio!$E$31</f>
        <v>*</v>
      </c>
      <c r="AC16" s="11" t="str">
        <f>[12]Maio!$E$32</f>
        <v>*</v>
      </c>
      <c r="AD16" s="11" t="str">
        <f>[12]Maio!$E$33</f>
        <v>*</v>
      </c>
      <c r="AE16" s="11" t="str">
        <f>[12]Maio!$E$34</f>
        <v>*</v>
      </c>
      <c r="AF16" s="11" t="str">
        <f>[12]Maio!$E$35</f>
        <v>*</v>
      </c>
      <c r="AG16" s="93" t="s">
        <v>226</v>
      </c>
    </row>
    <row r="17" spans="1:37" x14ac:dyDescent="0.2">
      <c r="A17" s="58" t="s">
        <v>2</v>
      </c>
      <c r="B17" s="11">
        <f>[13]Maio!$E$5</f>
        <v>93.583333333333329</v>
      </c>
      <c r="C17" s="11">
        <f>[13]Maio!$E$6</f>
        <v>84.875</v>
      </c>
      <c r="D17" s="11">
        <f>[13]Maio!$E$7</f>
        <v>84.833333333333329</v>
      </c>
      <c r="E17" s="11">
        <f>[13]Maio!$E$8</f>
        <v>83.291666666666671</v>
      </c>
      <c r="F17" s="11">
        <f>[13]Maio!$E$9</f>
        <v>76.541666666666671</v>
      </c>
      <c r="G17" s="11">
        <f>[13]Maio!$E$10</f>
        <v>77.333333333333329</v>
      </c>
      <c r="H17" s="11">
        <f>[13]Maio!$E$11</f>
        <v>76.625</v>
      </c>
      <c r="I17" s="11">
        <f>[13]Maio!$E$12</f>
        <v>76.416666666666671</v>
      </c>
      <c r="J17" s="11">
        <f>[13]Maio!$E$13</f>
        <v>72.541666666666671</v>
      </c>
      <c r="K17" s="11">
        <f>[13]Maio!$E$14</f>
        <v>74.583333333333329</v>
      </c>
      <c r="L17" s="11">
        <f>[13]Maio!$E$15</f>
        <v>74.291666666666671</v>
      </c>
      <c r="M17" s="11">
        <f>[13]Maio!$E$16</f>
        <v>88.375</v>
      </c>
      <c r="N17" s="11">
        <f>[13]Maio!$E$17</f>
        <v>95.125</v>
      </c>
      <c r="O17" s="11">
        <f>[13]Maio!$E$18</f>
        <v>78.25</v>
      </c>
      <c r="P17" s="11">
        <f>[13]Maio!$E$19</f>
        <v>86.125</v>
      </c>
      <c r="Q17" s="11">
        <f>[13]Maio!$E$20</f>
        <v>80.25</v>
      </c>
      <c r="R17" s="11">
        <f>[13]Maio!$E$21</f>
        <v>72.833333333333329</v>
      </c>
      <c r="S17" s="11">
        <f>[13]Maio!$E$22</f>
        <v>68</v>
      </c>
      <c r="T17" s="11">
        <f>[13]Maio!$E$23</f>
        <v>68.333333333333329</v>
      </c>
      <c r="U17" s="11">
        <f>[13]Maio!$E$24</f>
        <v>63.583333333333336</v>
      </c>
      <c r="V17" s="11">
        <f>[13]Maio!$E$25</f>
        <v>53.708333333333336</v>
      </c>
      <c r="W17" s="11">
        <f>[13]Maio!$E$26</f>
        <v>60.416666666666664</v>
      </c>
      <c r="X17" s="11">
        <f>[13]Maio!$E$27</f>
        <v>86.125</v>
      </c>
      <c r="Y17" s="11">
        <f>[13]Maio!$E$28</f>
        <v>84.583333333333329</v>
      </c>
      <c r="Z17" s="11">
        <f>[13]Maio!$E$29</f>
        <v>70.875</v>
      </c>
      <c r="AA17" s="11">
        <f>[13]Maio!$E$30</f>
        <v>62.25</v>
      </c>
      <c r="AB17" s="11">
        <f>[13]Maio!$E$31</f>
        <v>67.5</v>
      </c>
      <c r="AC17" s="11">
        <f>[13]Maio!$E$32</f>
        <v>72.666666666666671</v>
      </c>
      <c r="AD17" s="11">
        <f>[13]Maio!$E$33</f>
        <v>77.5</v>
      </c>
      <c r="AE17" s="11">
        <f>[13]Maio!$E$34</f>
        <v>69.166666666666671</v>
      </c>
      <c r="AF17" s="11">
        <f>[13]Maio!$E$35</f>
        <v>66.791666666666671</v>
      </c>
      <c r="AG17" s="93">
        <f t="shared" ref="AG17:AG23" si="4">AVERAGE(B17:AF17)</f>
        <v>75.721774193548356</v>
      </c>
      <c r="AI17" s="12" t="s">
        <v>47</v>
      </c>
    </row>
    <row r="18" spans="1:37" x14ac:dyDescent="0.2">
      <c r="A18" s="58" t="s">
        <v>3</v>
      </c>
      <c r="B18" s="11">
        <f>[14]Maio!$E$5</f>
        <v>79.958333333333329</v>
      </c>
      <c r="C18" s="11">
        <f>[14]Maio!$E$6</f>
        <v>86.125</v>
      </c>
      <c r="D18" s="11">
        <f>[14]Maio!$E$7</f>
        <v>78.541666666666671</v>
      </c>
      <c r="E18" s="11">
        <f>[14]Maio!$E$8</f>
        <v>90.583333333333329</v>
      </c>
      <c r="F18" s="11">
        <f>[14]Maio!$E$9</f>
        <v>82.791666666666671</v>
      </c>
      <c r="G18" s="11">
        <f>[14]Maio!$E$10</f>
        <v>73.708333333333329</v>
      </c>
      <c r="H18" s="11">
        <f>[14]Maio!$E$11</f>
        <v>75.041666666666671</v>
      </c>
      <c r="I18" s="11">
        <f>[14]Maio!$E$12</f>
        <v>75.458333333333329</v>
      </c>
      <c r="J18" s="11">
        <f>[14]Maio!$E$13</f>
        <v>72.458333333333329</v>
      </c>
      <c r="K18" s="11">
        <f>[14]Maio!$E$14</f>
        <v>73.625</v>
      </c>
      <c r="L18" s="11">
        <f>[14]Maio!$E$15</f>
        <v>72.875</v>
      </c>
      <c r="M18" s="11">
        <f>[14]Maio!$E$16</f>
        <v>73.583333333333329</v>
      </c>
      <c r="N18" s="11">
        <f>[14]Maio!$E$17</f>
        <v>78.583333333333329</v>
      </c>
      <c r="O18" s="11">
        <f>[14]Maio!$E$18</f>
        <v>70.625</v>
      </c>
      <c r="P18" s="11">
        <f>[14]Maio!$E$19</f>
        <v>71.583333333333329</v>
      </c>
      <c r="Q18" s="11">
        <f>[14]Maio!$E$20</f>
        <v>75.625</v>
      </c>
      <c r="R18" s="11">
        <f>[14]Maio!$E$21</f>
        <v>75.75</v>
      </c>
      <c r="S18" s="11">
        <f>[14]Maio!$E$22</f>
        <v>76.291666666666671</v>
      </c>
      <c r="T18" s="11">
        <f>[14]Maio!$E$23</f>
        <v>73.083333333333329</v>
      </c>
      <c r="U18" s="11">
        <f>[14]Maio!$E$24</f>
        <v>67.208333333333329</v>
      </c>
      <c r="V18" s="11">
        <f>[14]Maio!$E$25</f>
        <v>65.583333333333329</v>
      </c>
      <c r="W18" s="11">
        <f>[14]Maio!$E$26</f>
        <v>65.375</v>
      </c>
      <c r="X18" s="11">
        <f>[14]Maio!$E$27</f>
        <v>67.375</v>
      </c>
      <c r="Y18" s="11">
        <f>[14]Maio!$E$28</f>
        <v>75.916666666666671</v>
      </c>
      <c r="Z18" s="11">
        <f>[14]Maio!$E$29</f>
        <v>72.625</v>
      </c>
      <c r="AA18" s="11">
        <f>[14]Maio!$E$30</f>
        <v>69.583333333333329</v>
      </c>
      <c r="AB18" s="11">
        <f>[14]Maio!$E$31</f>
        <v>67.125</v>
      </c>
      <c r="AC18" s="11">
        <f>[14]Maio!$E$32</f>
        <v>67.208333333333329</v>
      </c>
      <c r="AD18" s="11">
        <f>[14]Maio!$E$33</f>
        <v>68.875</v>
      </c>
      <c r="AE18" s="11">
        <f>[14]Maio!$E$34</f>
        <v>68.166666666666671</v>
      </c>
      <c r="AF18" s="11">
        <f>[14]Maio!$E$35</f>
        <v>63.666666666666664</v>
      </c>
      <c r="AG18" s="93">
        <f t="shared" si="4"/>
        <v>73.387096774193537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[15]Maio!$E$5</f>
        <v>81.375</v>
      </c>
      <c r="C19" s="11">
        <f>[15]Maio!$E$6</f>
        <v>78.958333333333329</v>
      </c>
      <c r="D19" s="11">
        <f>[15]Maio!$E$7</f>
        <v>80.458333333333329</v>
      </c>
      <c r="E19" s="11">
        <f>[15]Maio!$E$8</f>
        <v>87.666666666666671</v>
      </c>
      <c r="F19" s="11">
        <f>[15]Maio!$E$9</f>
        <v>82.916666666666671</v>
      </c>
      <c r="G19" s="11">
        <f>[15]Maio!$E$10</f>
        <v>75.375</v>
      </c>
      <c r="H19" s="11">
        <f>[15]Maio!$E$11</f>
        <v>74.833333333333329</v>
      </c>
      <c r="I19" s="11">
        <f>[15]Maio!$E$12</f>
        <v>72.416666666666671</v>
      </c>
      <c r="J19" s="11">
        <f>[15]Maio!$E$13</f>
        <v>73.291666666666671</v>
      </c>
      <c r="K19" s="11">
        <f>[15]Maio!$E$14</f>
        <v>69.666666666666671</v>
      </c>
      <c r="L19" s="11">
        <f>[15]Maio!$E$15</f>
        <v>72.5</v>
      </c>
      <c r="M19" s="11">
        <f>[15]Maio!$E$16</f>
        <v>79.458333333333329</v>
      </c>
      <c r="N19" s="11">
        <f>[15]Maio!$E$17</f>
        <v>85.625</v>
      </c>
      <c r="O19" s="11">
        <f>[15]Maio!$E$18</f>
        <v>81.5</v>
      </c>
      <c r="P19" s="11">
        <f>[15]Maio!$E$19</f>
        <v>83.541666666666671</v>
      </c>
      <c r="Q19" s="11">
        <f>[15]Maio!$E$20</f>
        <v>78.708333333333329</v>
      </c>
      <c r="R19" s="11">
        <f>[15]Maio!$E$21</f>
        <v>71.666666666666671</v>
      </c>
      <c r="S19" s="11">
        <f>[15]Maio!$E$22</f>
        <v>74.375</v>
      </c>
      <c r="T19" s="11">
        <f>[15]Maio!$E$23</f>
        <v>68.625</v>
      </c>
      <c r="U19" s="11">
        <f>[15]Maio!$E$24</f>
        <v>57.625</v>
      </c>
      <c r="V19" s="11">
        <f>[15]Maio!$E$25</f>
        <v>50.708333333333336</v>
      </c>
      <c r="W19" s="11">
        <f>[15]Maio!$E$26</f>
        <v>56.25</v>
      </c>
      <c r="X19" s="11">
        <f>[15]Maio!$E$27</f>
        <v>58.583333333333336</v>
      </c>
      <c r="Y19" s="11">
        <f>[15]Maio!$E$28</f>
        <v>82.958333333333329</v>
      </c>
      <c r="Z19" s="11">
        <f>[15]Maio!$E$29</f>
        <v>73.5</v>
      </c>
      <c r="AA19" s="11">
        <f>[15]Maio!$E$30</f>
        <v>68.791666666666671</v>
      </c>
      <c r="AB19" s="11">
        <f>[15]Maio!$E$31</f>
        <v>65.041666666666671</v>
      </c>
      <c r="AC19" s="11">
        <f>[15]Maio!$E$32</f>
        <v>60.541666666666664</v>
      </c>
      <c r="AD19" s="11">
        <f>[15]Maio!$E$33</f>
        <v>67.958333333333329</v>
      </c>
      <c r="AE19" s="11">
        <f>[15]Maio!$E$34</f>
        <v>62.166666666666664</v>
      </c>
      <c r="AF19" s="11">
        <f>[15]Maio!$E$35</f>
        <v>57.541666666666664</v>
      </c>
      <c r="AG19" s="93">
        <f t="shared" si="4"/>
        <v>72.084677419354819</v>
      </c>
      <c r="AI19" t="s">
        <v>47</v>
      </c>
    </row>
    <row r="20" spans="1:37" x14ac:dyDescent="0.2">
      <c r="A20" s="58" t="s">
        <v>5</v>
      </c>
      <c r="B20" s="11">
        <f>[16]Maio!$E$5</f>
        <v>87.458333333333329</v>
      </c>
      <c r="C20" s="11">
        <f>[16]Maio!$E$6</f>
        <v>86.625</v>
      </c>
      <c r="D20" s="11">
        <f>[16]Maio!$E$7</f>
        <v>80.416666666666671</v>
      </c>
      <c r="E20" s="11">
        <f>[16]Maio!$E$8</f>
        <v>79.666666666666671</v>
      </c>
      <c r="F20" s="11">
        <f>[16]Maio!$E$9</f>
        <v>73.625</v>
      </c>
      <c r="G20" s="11">
        <f>[16]Maio!$E$10</f>
        <v>69.333333333333329</v>
      </c>
      <c r="H20" s="11">
        <f>[16]Maio!$E$11</f>
        <v>78.375</v>
      </c>
      <c r="I20" s="11">
        <f>[16]Maio!$E$12</f>
        <v>76.958333333333329</v>
      </c>
      <c r="J20" s="11">
        <f>[16]Maio!$E$13</f>
        <v>72.083333333333329</v>
      </c>
      <c r="K20" s="11">
        <f>[16]Maio!$E$14</f>
        <v>73.583333333333329</v>
      </c>
      <c r="L20" s="11">
        <f>[16]Maio!$E$15</f>
        <v>76.083333333333329</v>
      </c>
      <c r="M20" s="11">
        <f>[16]Maio!$E$16</f>
        <v>80.833333333333329</v>
      </c>
      <c r="N20" s="11">
        <f>[16]Maio!$E$17</f>
        <v>83.416666666666671</v>
      </c>
      <c r="O20" s="11">
        <f>[16]Maio!$E$18</f>
        <v>71.958333333333329</v>
      </c>
      <c r="P20" s="11">
        <f>[16]Maio!$E$19</f>
        <v>63.041666666666664</v>
      </c>
      <c r="Q20" s="11">
        <f>[16]Maio!$E$20</f>
        <v>67.416666666666671</v>
      </c>
      <c r="R20" s="11">
        <f>[16]Maio!$E$21</f>
        <v>71.875</v>
      </c>
      <c r="S20" s="11">
        <f>[16]Maio!$E$22</f>
        <v>69.041666666666671</v>
      </c>
      <c r="T20" s="11">
        <f>[16]Maio!$E$23</f>
        <v>70</v>
      </c>
      <c r="U20" s="11">
        <f>[16]Maio!$E$24</f>
        <v>68.041666666666671</v>
      </c>
      <c r="V20" s="11">
        <f>[16]Maio!$E$25</f>
        <v>65.583333333333329</v>
      </c>
      <c r="W20" s="11">
        <f>[16]Maio!$E$26</f>
        <v>78</v>
      </c>
      <c r="X20" s="11">
        <f>[16]Maio!$E$27</f>
        <v>83.375</v>
      </c>
      <c r="Y20" s="11">
        <f>[16]Maio!$E$28</f>
        <v>76.041666666666671</v>
      </c>
      <c r="Z20" s="11">
        <f>[16]Maio!$E$29</f>
        <v>65.75</v>
      </c>
      <c r="AA20" s="11">
        <f>[16]Maio!$E$30</f>
        <v>61.875</v>
      </c>
      <c r="AB20" s="11">
        <f>[16]Maio!$E$31</f>
        <v>72.541666666666671</v>
      </c>
      <c r="AC20" s="11">
        <f>[16]Maio!$E$32</f>
        <v>68.041666666666671</v>
      </c>
      <c r="AD20" s="11">
        <f>[16]Maio!$E$33</f>
        <v>73.416666666666671</v>
      </c>
      <c r="AE20" s="11">
        <f>[16]Maio!$E$34</f>
        <v>73.291666666666671</v>
      </c>
      <c r="AF20" s="11">
        <f>[16]Maio!$E$35</f>
        <v>66.333333333333329</v>
      </c>
      <c r="AG20" s="93">
        <f t="shared" si="4"/>
        <v>73.680107526881727</v>
      </c>
      <c r="AH20" s="12" t="s">
        <v>47</v>
      </c>
    </row>
    <row r="21" spans="1:37" x14ac:dyDescent="0.2">
      <c r="A21" s="58" t="s">
        <v>43</v>
      </c>
      <c r="B21" s="11">
        <f>[17]Maio!$E$5</f>
        <v>88.916666666666671</v>
      </c>
      <c r="C21" s="11">
        <f>[17]Maio!$E$6</f>
        <v>80.75</v>
      </c>
      <c r="D21" s="11">
        <f>[17]Maio!$E$7</f>
        <v>87.791666666666671</v>
      </c>
      <c r="E21" s="11">
        <f>[17]Maio!$E$8</f>
        <v>87.958333333333329</v>
      </c>
      <c r="F21" s="11">
        <f>[17]Maio!$E$9</f>
        <v>85.208333333333329</v>
      </c>
      <c r="G21" s="11">
        <f>[17]Maio!$E$10</f>
        <v>76.791666666666671</v>
      </c>
      <c r="H21" s="11">
        <f>[17]Maio!$E$11</f>
        <v>78.125</v>
      </c>
      <c r="I21" s="11">
        <f>[17]Maio!$E$12</f>
        <v>73.333333333333329</v>
      </c>
      <c r="J21" s="11">
        <f>[17]Maio!$E$13</f>
        <v>73.666666666666671</v>
      </c>
      <c r="K21" s="11">
        <f>[17]Maio!$E$14</f>
        <v>74.458333333333329</v>
      </c>
      <c r="L21" s="11">
        <f>[17]Maio!$E$15</f>
        <v>72.5</v>
      </c>
      <c r="M21" s="11">
        <f>[17]Maio!$E$16</f>
        <v>78.708333333333329</v>
      </c>
      <c r="N21" s="11">
        <f>[17]Maio!$E$17</f>
        <v>86.25</v>
      </c>
      <c r="O21" s="11">
        <f>[17]Maio!$E$18</f>
        <v>79.791666666666671</v>
      </c>
      <c r="P21" s="11">
        <f>[17]Maio!$E$19</f>
        <v>77.166666666666671</v>
      </c>
      <c r="Q21" s="11">
        <f>[17]Maio!$E$20</f>
        <v>75.666666666666671</v>
      </c>
      <c r="R21" s="11">
        <f>[17]Maio!$E$21</f>
        <v>72.25</v>
      </c>
      <c r="S21" s="11">
        <f>[17]Maio!$E$22</f>
        <v>72.041666666666671</v>
      </c>
      <c r="T21" s="11">
        <f>[17]Maio!$E$23</f>
        <v>68.541666666666671</v>
      </c>
      <c r="U21" s="11">
        <f>[17]Maio!$E$24</f>
        <v>61.625</v>
      </c>
      <c r="V21" s="11">
        <f>[17]Maio!$E$25</f>
        <v>56.833333333333336</v>
      </c>
      <c r="W21" s="11">
        <f>[17]Maio!$E$26</f>
        <v>62.083333333333336</v>
      </c>
      <c r="X21" s="11">
        <f>[17]Maio!$E$27</f>
        <v>64.875</v>
      </c>
      <c r="Y21" s="11">
        <f>[17]Maio!$E$28</f>
        <v>94.5</v>
      </c>
      <c r="Z21" s="11">
        <f>[17]Maio!$E$29</f>
        <v>72.25</v>
      </c>
      <c r="AA21" s="11">
        <f>[17]Maio!$E$30</f>
        <v>67.166666666666671</v>
      </c>
      <c r="AB21" s="11">
        <f>[17]Maio!$E$31</f>
        <v>67.916666666666671</v>
      </c>
      <c r="AC21" s="11">
        <f>[17]Maio!$E$32</f>
        <v>68.083333333333329</v>
      </c>
      <c r="AD21" s="11">
        <f>[17]Maio!$E$33</f>
        <v>72.869565217391298</v>
      </c>
      <c r="AE21" s="11">
        <f>[17]Maio!$E$34</f>
        <v>67.333333333333329</v>
      </c>
      <c r="AF21" s="11">
        <f>[17]Maio!$E$35</f>
        <v>61.541666666666664</v>
      </c>
      <c r="AG21" s="93">
        <f>AVERAGE(B21:AF21)</f>
        <v>74.419179523141679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[18]Maio!$E$5</f>
        <v>85.791666666666671</v>
      </c>
      <c r="C22" s="11">
        <f>[18]Maio!$E$6</f>
        <v>82.625</v>
      </c>
      <c r="D22" s="11">
        <f>[18]Maio!$E$7</f>
        <v>82.375</v>
      </c>
      <c r="E22" s="11">
        <f>[18]Maio!$E$8</f>
        <v>81.916666666666671</v>
      </c>
      <c r="F22" s="11">
        <f>[18]Maio!$E$9</f>
        <v>79.041666666666671</v>
      </c>
      <c r="G22" s="11">
        <f>[18]Maio!$E$10</f>
        <v>77.583333333333329</v>
      </c>
      <c r="H22" s="11">
        <f>[18]Maio!$E$11</f>
        <v>78.416666666666671</v>
      </c>
      <c r="I22" s="11">
        <f>[18]Maio!$E$12</f>
        <v>76.791666666666671</v>
      </c>
      <c r="J22" s="11">
        <f>[18]Maio!$E$13</f>
        <v>76.166666666666671</v>
      </c>
      <c r="K22" s="11">
        <f>[18]Maio!$E$14</f>
        <v>77.666666666666671</v>
      </c>
      <c r="L22" s="11">
        <f>[18]Maio!$E$15</f>
        <v>77.333333333333329</v>
      </c>
      <c r="M22" s="11">
        <f>[18]Maio!$E$16</f>
        <v>82.333333333333329</v>
      </c>
      <c r="N22" s="11">
        <f>[18]Maio!$E$17</f>
        <v>85</v>
      </c>
      <c r="O22" s="11">
        <f>[18]Maio!$E$18</f>
        <v>74.375</v>
      </c>
      <c r="P22" s="11">
        <f>[18]Maio!$E$19</f>
        <v>70.5</v>
      </c>
      <c r="Q22" s="11">
        <f>[18]Maio!$E$20</f>
        <v>70.791666666666671</v>
      </c>
      <c r="R22" s="11">
        <f>[18]Maio!$E$21</f>
        <v>69.708333333333329</v>
      </c>
      <c r="S22" s="11">
        <f>[18]Maio!$E$22</f>
        <v>72.458333333333329</v>
      </c>
      <c r="T22" s="11">
        <f>[18]Maio!$E$23</f>
        <v>71.208333333333329</v>
      </c>
      <c r="U22" s="11">
        <f>[18]Maio!$E$24</f>
        <v>69.625</v>
      </c>
      <c r="V22" s="11">
        <f>[18]Maio!$E$25</f>
        <v>67.333333333333329</v>
      </c>
      <c r="W22" s="11">
        <f>[18]Maio!$E$26</f>
        <v>69.458333333333329</v>
      </c>
      <c r="X22" s="11">
        <f>[18]Maio!$E$27</f>
        <v>79.166666666666671</v>
      </c>
      <c r="Y22" s="11">
        <f>[18]Maio!$E$28</f>
        <v>81.041666666666671</v>
      </c>
      <c r="Z22" s="11">
        <f>[18]Maio!$E$29</f>
        <v>74.208333333333329</v>
      </c>
      <c r="AA22" s="11">
        <f>[18]Maio!$E$30</f>
        <v>66.833333333333329</v>
      </c>
      <c r="AB22" s="11">
        <f>[18]Maio!$E$31</f>
        <v>72.625</v>
      </c>
      <c r="AC22" s="11">
        <f>[18]Maio!$E$32</f>
        <v>74.333333333333329</v>
      </c>
      <c r="AD22" s="11">
        <f>[18]Maio!$E$33</f>
        <v>72.708333333333329</v>
      </c>
      <c r="AE22" s="11">
        <f>[18]Maio!$E$34</f>
        <v>69.791666666666671</v>
      </c>
      <c r="AF22" s="11">
        <f>[18]Maio!$E$35</f>
        <v>66.875</v>
      </c>
      <c r="AG22" s="93">
        <f t="shared" si="4"/>
        <v>75.357526881720418</v>
      </c>
      <c r="AK22" t="s">
        <v>47</v>
      </c>
    </row>
    <row r="23" spans="1:37" x14ac:dyDescent="0.2">
      <c r="A23" s="58" t="s">
        <v>7</v>
      </c>
      <c r="B23" s="11">
        <f>[19]Maio!$E$5</f>
        <v>90.833333333333329</v>
      </c>
      <c r="C23" s="11">
        <f>[19]Maio!$E$6</f>
        <v>85.571428571428569</v>
      </c>
      <c r="D23" s="11">
        <f>[19]Maio!$E$7</f>
        <v>91.86363636363636</v>
      </c>
      <c r="E23" s="11">
        <f>[19]Maio!$E$8</f>
        <v>72.833333333333329</v>
      </c>
      <c r="F23" s="11">
        <f>[19]Maio!$E$9</f>
        <v>76.875</v>
      </c>
      <c r="G23" s="11">
        <f>[19]Maio!$E$10</f>
        <v>79.541666666666671</v>
      </c>
      <c r="H23" s="11">
        <f>[19]Maio!$E$11</f>
        <v>78.25</v>
      </c>
      <c r="I23" s="11">
        <f>[19]Maio!$E$12</f>
        <v>74.458333333333329</v>
      </c>
      <c r="J23" s="11">
        <f>[19]Maio!$E$13</f>
        <v>76.5</v>
      </c>
      <c r="K23" s="11">
        <f>[19]Maio!$E$14</f>
        <v>78.833333333333329</v>
      </c>
      <c r="L23" s="11">
        <f>[19]Maio!$E$15</f>
        <v>80.916666666666671</v>
      </c>
      <c r="M23" s="11">
        <f>[19]Maio!$E$16</f>
        <v>86.333333333333329</v>
      </c>
      <c r="N23" s="11">
        <f>[19]Maio!$E$17</f>
        <v>88.416666666666671</v>
      </c>
      <c r="O23" s="11">
        <f>[19]Maio!$E$18</f>
        <v>74.6875</v>
      </c>
      <c r="P23" s="11">
        <f>[19]Maio!$E$19</f>
        <v>82.541666666666671</v>
      </c>
      <c r="Q23" s="11">
        <f>[19]Maio!$E$20</f>
        <v>81.458333333333329</v>
      </c>
      <c r="R23" s="11">
        <f>[19]Maio!$E$21</f>
        <v>75.333333333333329</v>
      </c>
      <c r="S23" s="11">
        <f>[19]Maio!$E$22</f>
        <v>79.166666666666671</v>
      </c>
      <c r="T23" s="11">
        <f>[19]Maio!$E$23</f>
        <v>76.666666666666671</v>
      </c>
      <c r="U23" s="11">
        <f>[19]Maio!$E$24</f>
        <v>69.375</v>
      </c>
      <c r="V23" s="11">
        <f>[19]Maio!$E$25</f>
        <v>63.391304347826086</v>
      </c>
      <c r="W23" s="11">
        <f>[19]Maio!$E$26</f>
        <v>72.727272727272734</v>
      </c>
      <c r="X23" s="11">
        <f>[19]Maio!$E$27</f>
        <v>94.36363636363636</v>
      </c>
      <c r="Y23" s="11">
        <f>[19]Maio!$E$28</f>
        <v>72.214285714285708</v>
      </c>
      <c r="Z23" s="11">
        <f>[19]Maio!$E$29</f>
        <v>79.791666666666671</v>
      </c>
      <c r="AA23" s="11">
        <f>[19]Maio!$E$30</f>
        <v>72.208333333333329</v>
      </c>
      <c r="AB23" s="11">
        <f>[19]Maio!$E$31</f>
        <v>71.375</v>
      </c>
      <c r="AC23" s="11">
        <f>[19]Maio!$E$32</f>
        <v>83.208333333333329</v>
      </c>
      <c r="AD23" s="11">
        <f>[19]Maio!$E$33</f>
        <v>83.458333333333329</v>
      </c>
      <c r="AE23" s="11">
        <f>[19]Maio!$E$34</f>
        <v>76.666666666666671</v>
      </c>
      <c r="AF23" s="11">
        <f>[19]Maio!$E$35</f>
        <v>78.291666666666671</v>
      </c>
      <c r="AG23" s="93">
        <f t="shared" si="4"/>
        <v>78.972657981336098</v>
      </c>
      <c r="AK23" s="12" t="s">
        <v>47</v>
      </c>
    </row>
    <row r="24" spans="1:37" x14ac:dyDescent="0.2">
      <c r="A24" s="58" t="s">
        <v>169</v>
      </c>
      <c r="B24" s="11" t="str">
        <f>[20]Maio!$E$5</f>
        <v>*</v>
      </c>
      <c r="C24" s="11" t="str">
        <f>[20]Maio!$E$6</f>
        <v>*</v>
      </c>
      <c r="D24" s="11" t="str">
        <f>[20]Maio!$E$7</f>
        <v>*</v>
      </c>
      <c r="E24" s="11" t="str">
        <f>[20]Maio!$E$8</f>
        <v>*</v>
      </c>
      <c r="F24" s="11" t="str">
        <f>[20]Maio!$E$9</f>
        <v>*</v>
      </c>
      <c r="G24" s="11" t="str">
        <f>[20]Maio!$E$10</f>
        <v>*</v>
      </c>
      <c r="H24" s="11" t="str">
        <f>[20]Maio!$E$11</f>
        <v>*</v>
      </c>
      <c r="I24" s="11" t="str">
        <f>[20]Maio!$E$12</f>
        <v>*</v>
      </c>
      <c r="J24" s="11" t="str">
        <f>[20]Maio!$E$13</f>
        <v>*</v>
      </c>
      <c r="K24" s="11" t="str">
        <f>[20]Maio!$E$14</f>
        <v>*</v>
      </c>
      <c r="L24" s="11" t="str">
        <f>[20]Maio!$E$15</f>
        <v>*</v>
      </c>
      <c r="M24" s="11" t="str">
        <f>[20]Maio!$E$16</f>
        <v>*</v>
      </c>
      <c r="N24" s="11" t="str">
        <f>[20]Maio!$E$17</f>
        <v>*</v>
      </c>
      <c r="O24" s="11" t="str">
        <f>[20]Maio!$E$18</f>
        <v>*</v>
      </c>
      <c r="P24" s="11" t="str">
        <f>[20]Maio!$E$19</f>
        <v>*</v>
      </c>
      <c r="Q24" s="11" t="str">
        <f>[20]Maio!$E$20</f>
        <v>*</v>
      </c>
      <c r="R24" s="11" t="str">
        <f>[20]Maio!$E$21</f>
        <v>*</v>
      </c>
      <c r="S24" s="11" t="str">
        <f>[20]Maio!$E$22</f>
        <v>*</v>
      </c>
      <c r="T24" s="11" t="str">
        <f>[20]Maio!$E$23</f>
        <v>*</v>
      </c>
      <c r="U24" s="11" t="str">
        <f>[20]Maio!$E$24</f>
        <v>*</v>
      </c>
      <c r="V24" s="11" t="str">
        <f>[20]Maio!$E$25</f>
        <v>*</v>
      </c>
      <c r="W24" s="11" t="str">
        <f>[20]Maio!$E$26</f>
        <v>*</v>
      </c>
      <c r="X24" s="11" t="str">
        <f>[20]Maio!$E$27</f>
        <v>*</v>
      </c>
      <c r="Y24" s="11" t="str">
        <f>[20]Maio!$E$28</f>
        <v>*</v>
      </c>
      <c r="Z24" s="11" t="str">
        <f>[20]Maio!$E$29</f>
        <v>*</v>
      </c>
      <c r="AA24" s="11" t="str">
        <f>[20]Maio!$E$30</f>
        <v>*</v>
      </c>
      <c r="AB24" s="11" t="str">
        <f>[20]Maio!$E$31</f>
        <v>*</v>
      </c>
      <c r="AC24" s="11" t="str">
        <f>[20]Maio!$E$32</f>
        <v>*</v>
      </c>
      <c r="AD24" s="11" t="str">
        <f>[20]Maio!$E$33</f>
        <v>*</v>
      </c>
      <c r="AE24" s="11" t="str">
        <f>[20]Maio!$E$34</f>
        <v>*</v>
      </c>
      <c r="AF24" s="11" t="str">
        <f>[20]Maio!$E$35</f>
        <v>*</v>
      </c>
      <c r="AG24" s="93" t="s">
        <v>226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[21]Maio!$E$5</f>
        <v>89.529411764705884</v>
      </c>
      <c r="C25" s="11">
        <f>[21]Maio!$E$6</f>
        <v>84.647058823529406</v>
      </c>
      <c r="D25" s="11">
        <f>[21]Maio!$E$7</f>
        <v>87</v>
      </c>
      <c r="E25" s="11">
        <f>[21]Maio!$E$8</f>
        <v>78.733333333333334</v>
      </c>
      <c r="F25" s="11">
        <f>[21]Maio!$E$9</f>
        <v>71.882352941176464</v>
      </c>
      <c r="G25" s="11">
        <f>[21]Maio!$E$10</f>
        <v>79.222222222222229</v>
      </c>
      <c r="H25" s="11">
        <f>[21]Maio!$E$11</f>
        <v>73.058823529411768</v>
      </c>
      <c r="I25" s="11">
        <f>[21]Maio!$E$12</f>
        <v>74.529411764705884</v>
      </c>
      <c r="J25" s="11">
        <f>[21]Maio!$E$13</f>
        <v>72.266666666666666</v>
      </c>
      <c r="K25" s="11">
        <f>[21]Maio!$E$14</f>
        <v>71.0625</v>
      </c>
      <c r="L25" s="11">
        <f>[21]Maio!$E$15</f>
        <v>89.333333333333329</v>
      </c>
      <c r="M25" s="11">
        <f>[21]Maio!$E$16</f>
        <v>93.15384615384616</v>
      </c>
      <c r="N25" s="11">
        <f>[21]Maio!$E$17</f>
        <v>85.8125</v>
      </c>
      <c r="O25" s="11">
        <f>[21]Maio!$E$18</f>
        <v>82.3125</v>
      </c>
      <c r="P25" s="11">
        <f>[21]Maio!$E$19</f>
        <v>74.13333333333334</v>
      </c>
      <c r="Q25" s="11">
        <f>[21]Maio!$E$20</f>
        <v>68.142857142857139</v>
      </c>
      <c r="R25" s="11" t="s">
        <v>226</v>
      </c>
      <c r="S25" s="11">
        <f>[21]Maio!$E$22</f>
        <v>71.733333333333334</v>
      </c>
      <c r="T25" s="11">
        <f>[21]Maio!$E$23</f>
        <v>73.4375</v>
      </c>
      <c r="U25" s="11">
        <f>[21]Maio!$E$24</f>
        <v>65.8</v>
      </c>
      <c r="V25" s="11">
        <f>[21]Maio!$E$25</f>
        <v>62.93333333333333</v>
      </c>
      <c r="W25" s="11">
        <f>[21]Maio!$E$26</f>
        <v>79.8125</v>
      </c>
      <c r="X25" s="11">
        <f>[21]Maio!$E$27</f>
        <v>95.333333333333329</v>
      </c>
      <c r="Y25" s="11">
        <f>[21]Maio!$E$28</f>
        <v>76.692307692307693</v>
      </c>
      <c r="Z25" s="11">
        <f>[21]Maio!$E$29</f>
        <v>75.25</v>
      </c>
      <c r="AA25" s="11">
        <f>[21]Maio!$E$30</f>
        <v>69.5</v>
      </c>
      <c r="AB25" s="11">
        <f>[21]Maio!$E$31</f>
        <v>63.875</v>
      </c>
      <c r="AC25" s="11">
        <f>[21]Maio!$E$32</f>
        <v>86.75</v>
      </c>
      <c r="AD25" s="11">
        <f>[21]Maio!$E$33</f>
        <v>89.733333333333334</v>
      </c>
      <c r="AE25" s="11">
        <f>[21]Maio!$E$34</f>
        <v>81.9375</v>
      </c>
      <c r="AF25" s="11">
        <f>[21]Maio!$E$35</f>
        <v>79.941176470588232</v>
      </c>
      <c r="AG25" s="93">
        <f t="shared" ref="AG25:AG26" si="5">AVERAGE(B25:AF25)</f>
        <v>78.25164895017835</v>
      </c>
      <c r="AH25" s="12" t="s">
        <v>47</v>
      </c>
      <c r="AK25" t="s">
        <v>47</v>
      </c>
    </row>
    <row r="26" spans="1:37" x14ac:dyDescent="0.2">
      <c r="A26" s="58" t="s">
        <v>171</v>
      </c>
      <c r="B26" s="11">
        <f>[22]Maio!$E$5</f>
        <v>90.875</v>
      </c>
      <c r="C26" s="11">
        <f>[22]Maio!$E$6</f>
        <v>86.375</v>
      </c>
      <c r="D26" s="11">
        <f>[22]Maio!$E$7</f>
        <v>91.75</v>
      </c>
      <c r="E26" s="11">
        <f>[22]Maio!$E$8</f>
        <v>83.916666666666671</v>
      </c>
      <c r="F26" s="11">
        <f>[22]Maio!$E$9</f>
        <v>78.791666666666671</v>
      </c>
      <c r="G26" s="11">
        <f>[22]Maio!$E$10</f>
        <v>83.333333333333329</v>
      </c>
      <c r="H26" s="11">
        <f>[22]Maio!$E$11</f>
        <v>78.708333333333329</v>
      </c>
      <c r="I26" s="11">
        <f>[22]Maio!$E$12</f>
        <v>79.375</v>
      </c>
      <c r="J26" s="11">
        <f>[22]Maio!$E$13</f>
        <v>78.5</v>
      </c>
      <c r="K26" s="11">
        <f>[22]Maio!$E$14</f>
        <v>77.958333333333329</v>
      </c>
      <c r="L26" s="11">
        <f>[22]Maio!$E$15</f>
        <v>79.208333333333329</v>
      </c>
      <c r="M26" s="11">
        <f>[22]Maio!$E$16</f>
        <v>84.708333333333329</v>
      </c>
      <c r="N26" s="11">
        <f>[22]Maio!$E$17</f>
        <v>83.5</v>
      </c>
      <c r="O26" s="11">
        <f>[22]Maio!$E$18</f>
        <v>75.166666666666671</v>
      </c>
      <c r="P26" s="11">
        <f>[22]Maio!$E$19</f>
        <v>77.416666666666671</v>
      </c>
      <c r="Q26" s="11">
        <f>[22]Maio!$E$20</f>
        <v>77.25</v>
      </c>
      <c r="R26" s="11">
        <f>[22]Maio!$E$21</f>
        <v>77.041666666666671</v>
      </c>
      <c r="S26" s="11">
        <f>[22]Maio!$E$22</f>
        <v>78.409090909090907</v>
      </c>
      <c r="T26" s="11">
        <f>[22]Maio!$E$23</f>
        <v>76.13636363636364</v>
      </c>
      <c r="U26" s="11">
        <f>[22]Maio!$E$24</f>
        <v>66.38095238095238</v>
      </c>
      <c r="V26" s="11">
        <f>[22]Maio!$E$25</f>
        <v>62.857142857142854</v>
      </c>
      <c r="W26" s="11">
        <f>[22]Maio!$E$26</f>
        <v>77.849999999999994</v>
      </c>
      <c r="X26" s="11">
        <f>[22]Maio!$E$27</f>
        <v>92.647058823529406</v>
      </c>
      <c r="Y26" s="11">
        <f>[22]Maio!$E$28</f>
        <v>68</v>
      </c>
      <c r="Z26" s="11">
        <f>[22]Maio!$E$29</f>
        <v>74.94736842105263</v>
      </c>
      <c r="AA26" s="11">
        <f>[22]Maio!$E$30</f>
        <v>68.055555555555557</v>
      </c>
      <c r="AB26" s="11">
        <f>[22]Maio!$E$31</f>
        <v>66.352941176470594</v>
      </c>
      <c r="AC26" s="11">
        <f>[22]Maio!$E$32</f>
        <v>78</v>
      </c>
      <c r="AD26" s="11">
        <f>[22]Maio!$E$33</f>
        <v>77.625</v>
      </c>
      <c r="AE26" s="11">
        <f>[22]Maio!$E$34</f>
        <v>68.1875</v>
      </c>
      <c r="AF26" s="11">
        <f>[22]Maio!$E$35</f>
        <v>71.375</v>
      </c>
      <c r="AG26" s="93">
        <f t="shared" si="5"/>
        <v>77.764483024521255</v>
      </c>
      <c r="AJ26" t="s">
        <v>47</v>
      </c>
      <c r="AK26" t="s">
        <v>47</v>
      </c>
    </row>
    <row r="27" spans="1:37" x14ac:dyDescent="0.2">
      <c r="A27" s="58" t="s">
        <v>8</v>
      </c>
      <c r="B27" s="11" t="str">
        <f>[23]Maio!$E$5</f>
        <v>*</v>
      </c>
      <c r="C27" s="11" t="str">
        <f>[23]Maio!$E$6</f>
        <v>*</v>
      </c>
      <c r="D27" s="11" t="str">
        <f>[23]Maio!$E$7</f>
        <v>*</v>
      </c>
      <c r="E27" s="11" t="str">
        <f>[23]Maio!$E$8</f>
        <v>*</v>
      </c>
      <c r="F27" s="11" t="str">
        <f>[23]Maio!$E$9</f>
        <v>*</v>
      </c>
      <c r="G27" s="11" t="str">
        <f>[23]Maio!$E$10</f>
        <v>*</v>
      </c>
      <c r="H27" s="11" t="str">
        <f>[23]Maio!$E$11</f>
        <v>*</v>
      </c>
      <c r="I27" s="11" t="str">
        <f>[23]Maio!$E$12</f>
        <v>*</v>
      </c>
      <c r="J27" s="11" t="str">
        <f>[23]Maio!$E$13</f>
        <v>*</v>
      </c>
      <c r="K27" s="11" t="str">
        <f>[23]Maio!$E$14</f>
        <v>*</v>
      </c>
      <c r="L27" s="11" t="str">
        <f>[23]Maio!$E$15</f>
        <v>*</v>
      </c>
      <c r="M27" s="11" t="str">
        <f>[23]Maio!$E$16</f>
        <v>*</v>
      </c>
      <c r="N27" s="11" t="str">
        <f>[23]Maio!$E$17</f>
        <v>*</v>
      </c>
      <c r="O27" s="11" t="str">
        <f>[23]Maio!$E$18</f>
        <v>*</v>
      </c>
      <c r="P27" s="11" t="str">
        <f>[23]Maio!$E$19</f>
        <v>*</v>
      </c>
      <c r="Q27" s="11" t="str">
        <f>[23]Maio!$E$20</f>
        <v>*</v>
      </c>
      <c r="R27" s="11" t="str">
        <f>[23]Maio!$E$21</f>
        <v>*</v>
      </c>
      <c r="S27" s="11" t="str">
        <f>[23]Maio!$E$22</f>
        <v>*</v>
      </c>
      <c r="T27" s="11" t="str">
        <f>[23]Maio!$E$23</f>
        <v>*</v>
      </c>
      <c r="U27" s="11" t="str">
        <f>[23]Maio!$E$24</f>
        <v>*</v>
      </c>
      <c r="V27" s="11" t="str">
        <f>[23]Maio!$E$25</f>
        <v>*</v>
      </c>
      <c r="W27" s="11" t="str">
        <f>[23]Maio!$E$26</f>
        <v>*</v>
      </c>
      <c r="X27" s="11" t="str">
        <f>[23]Maio!$E$27</f>
        <v>*</v>
      </c>
      <c r="Y27" s="11" t="str">
        <f>[23]Maio!$E$28</f>
        <v>*</v>
      </c>
      <c r="Z27" s="11" t="str">
        <f>[23]Maio!$E$29</f>
        <v>*</v>
      </c>
      <c r="AA27" s="11" t="str">
        <f>[23]Maio!$E$30</f>
        <v>*</v>
      </c>
      <c r="AB27" s="11" t="str">
        <f>[23]Maio!$E$31</f>
        <v>*</v>
      </c>
      <c r="AC27" s="11" t="str">
        <f>[23]Maio!$E$32</f>
        <v>*</v>
      </c>
      <c r="AD27" s="11" t="str">
        <f>[23]Maio!$E$33</f>
        <v>*</v>
      </c>
      <c r="AE27" s="11">
        <f>[23]Maio!$E$34</f>
        <v>67.666666666666671</v>
      </c>
      <c r="AF27" s="11">
        <f>[23]Maio!$E$35</f>
        <v>82.416666666666671</v>
      </c>
      <c r="AG27" s="93">
        <f t="shared" ref="AG27:AG31" si="6">AVERAGE(B27:AF27)</f>
        <v>75.041666666666671</v>
      </c>
    </row>
    <row r="28" spans="1:37" x14ac:dyDescent="0.2">
      <c r="A28" s="58" t="s">
        <v>9</v>
      </c>
      <c r="B28" s="11">
        <f>[24]Maio!$E$5</f>
        <v>87.958333333333329</v>
      </c>
      <c r="C28" s="11">
        <f>[24]Maio!$E$6</f>
        <v>84.25</v>
      </c>
      <c r="D28" s="11">
        <f>[24]Maio!$E$7</f>
        <v>84.791666666666671</v>
      </c>
      <c r="E28" s="11">
        <f>[24]Maio!$E$8</f>
        <v>77.833333333333329</v>
      </c>
      <c r="F28" s="11">
        <f>[24]Maio!$E$9</f>
        <v>74.708333333333329</v>
      </c>
      <c r="G28" s="11">
        <f>[24]Maio!$E$10</f>
        <v>70.958333333333329</v>
      </c>
      <c r="H28" s="11">
        <f>[24]Maio!$E$11</f>
        <v>72.083333333333329</v>
      </c>
      <c r="I28" s="11">
        <f>[24]Maio!$E$12</f>
        <v>72.458333333333329</v>
      </c>
      <c r="J28" s="11">
        <f>[24]Maio!$E$13</f>
        <v>71.541666666666671</v>
      </c>
      <c r="K28" s="11">
        <f>[24]Maio!$E$14</f>
        <v>75.541666666666671</v>
      </c>
      <c r="L28" s="11">
        <f>[24]Maio!$E$15</f>
        <v>75.75</v>
      </c>
      <c r="M28" s="11">
        <f>[24]Maio!$E$16</f>
        <v>81.666666666666671</v>
      </c>
      <c r="N28" s="11">
        <f>[24]Maio!$E$17</f>
        <v>85.5</v>
      </c>
      <c r="O28" s="11">
        <f>[24]Maio!$E$18</f>
        <v>75.25</v>
      </c>
      <c r="P28" s="11">
        <f>[24]Maio!$E$19</f>
        <v>77</v>
      </c>
      <c r="Q28" s="11">
        <f>[24]Maio!$E$20</f>
        <v>72.416666666666671</v>
      </c>
      <c r="R28" s="11">
        <f>[24]Maio!$E$21</f>
        <v>74.25</v>
      </c>
      <c r="S28" s="11">
        <f>[24]Maio!$E$22</f>
        <v>74.833333333333329</v>
      </c>
      <c r="T28" s="11">
        <f>[24]Maio!$E$23</f>
        <v>70.041666666666671</v>
      </c>
      <c r="U28" s="11">
        <f>[24]Maio!$E$24</f>
        <v>64.166666666666671</v>
      </c>
      <c r="V28" s="11">
        <f>[24]Maio!$E$25</f>
        <v>59.375</v>
      </c>
      <c r="W28" s="11">
        <f>[24]Maio!$E$26</f>
        <v>62.875</v>
      </c>
      <c r="X28" s="11">
        <f>[24]Maio!$E$27</f>
        <v>89.291666666666671</v>
      </c>
      <c r="Y28" s="11">
        <f>[24]Maio!$E$28</f>
        <v>75.875</v>
      </c>
      <c r="Z28" s="11">
        <f>[24]Maio!$E$29</f>
        <v>75.25</v>
      </c>
      <c r="AA28" s="11">
        <f>[24]Maio!$E$30</f>
        <v>69.208333333333329</v>
      </c>
      <c r="AB28" s="11">
        <f>[24]Maio!$E$31</f>
        <v>61.625</v>
      </c>
      <c r="AC28" s="11">
        <f>[24]Maio!$E$32</f>
        <v>75.666666666666671</v>
      </c>
      <c r="AD28" s="11">
        <f>[24]Maio!$E$33</f>
        <v>82.166666666666671</v>
      </c>
      <c r="AE28" s="11">
        <f>[24]Maio!$E$34</f>
        <v>71.333333333333329</v>
      </c>
      <c r="AF28" s="11">
        <f>[24]Maio!$E$35</f>
        <v>67.958333333333329</v>
      </c>
      <c r="AG28" s="93">
        <f t="shared" si="6"/>
        <v>74.633064516129039</v>
      </c>
      <c r="AJ28" t="s">
        <v>47</v>
      </c>
    </row>
    <row r="29" spans="1:37" x14ac:dyDescent="0.2">
      <c r="A29" s="58" t="s">
        <v>42</v>
      </c>
      <c r="B29" s="11">
        <f>[25]Maio!$E$5</f>
        <v>84.125</v>
      </c>
      <c r="C29" s="11">
        <f>[25]Maio!$E$6</f>
        <v>81.583333333333329</v>
      </c>
      <c r="D29" s="11">
        <f>[25]Maio!$E$7</f>
        <v>92.36363636363636</v>
      </c>
      <c r="E29" s="11">
        <f>[25]Maio!$E$8</f>
        <v>85.357142857142861</v>
      </c>
      <c r="F29" s="11">
        <f>[25]Maio!$E$9</f>
        <v>67.07692307692308</v>
      </c>
      <c r="G29" s="11">
        <f>[25]Maio!$E$10</f>
        <v>80.3</v>
      </c>
      <c r="H29" s="11">
        <f>[25]Maio!$E$11</f>
        <v>65</v>
      </c>
      <c r="I29" s="11">
        <f>[25]Maio!$E$12</f>
        <v>70.785714285714292</v>
      </c>
      <c r="J29" s="11">
        <f>[25]Maio!$E$13</f>
        <v>78.125</v>
      </c>
      <c r="K29" s="11">
        <f>[25]Maio!$E$14</f>
        <v>77.8</v>
      </c>
      <c r="L29" s="11">
        <f>[25]Maio!$E$15</f>
        <v>81.666666666666671</v>
      </c>
      <c r="M29" s="11">
        <f>[25]Maio!$E$16</f>
        <v>90.733333333333334</v>
      </c>
      <c r="N29" s="11">
        <f>[25]Maio!$E$17</f>
        <v>89.304347826086953</v>
      </c>
      <c r="O29" s="11">
        <f>[25]Maio!$E$18</f>
        <v>75.94736842105263</v>
      </c>
      <c r="P29" s="11">
        <f>[25]Maio!$E$19</f>
        <v>78.260869565217391</v>
      </c>
      <c r="Q29" s="11">
        <f>[25]Maio!$E$20</f>
        <v>69.15384615384616</v>
      </c>
      <c r="R29" s="11">
        <f>[25]Maio!$E$21</f>
        <v>76.849999999999994</v>
      </c>
      <c r="S29" s="11">
        <f>[25]Maio!$E$22</f>
        <v>72.63636363636364</v>
      </c>
      <c r="T29" s="11">
        <f>[25]Maio!$E$23</f>
        <v>78</v>
      </c>
      <c r="U29" s="11">
        <f>[25]Maio!$E$24</f>
        <v>56.916666666666664</v>
      </c>
      <c r="V29" s="11">
        <f>[25]Maio!$E$25</f>
        <v>65.277777777777771</v>
      </c>
      <c r="W29" s="11">
        <f>[25]Maio!$E$26</f>
        <v>83.625</v>
      </c>
      <c r="X29" s="11">
        <f>[25]Maio!$E$27</f>
        <v>93.5</v>
      </c>
      <c r="Y29" s="11">
        <f>[25]Maio!$E$28</f>
        <v>74.222222222222229</v>
      </c>
      <c r="Z29" s="11">
        <f>[25]Maio!$E$29</f>
        <v>92</v>
      </c>
      <c r="AA29" s="11" t="str">
        <f>[25]Maio!$E$30</f>
        <v>*</v>
      </c>
      <c r="AB29" s="11" t="str">
        <f>[25]Maio!$E$31</f>
        <v>*</v>
      </c>
      <c r="AC29" s="11" t="str">
        <f>[25]Maio!$E$32</f>
        <v>*</v>
      </c>
      <c r="AD29" s="11" t="str">
        <f>[25]Maio!$E$33</f>
        <v>*</v>
      </c>
      <c r="AE29" s="11" t="str">
        <f>[25]Maio!$E$34</f>
        <v>*</v>
      </c>
      <c r="AF29" s="11" t="str">
        <f>[25]Maio!$E$35</f>
        <v>*</v>
      </c>
      <c r="AG29" s="93">
        <f t="shared" si="6"/>
        <v>78.424448487439349</v>
      </c>
      <c r="AK29" t="s">
        <v>47</v>
      </c>
    </row>
    <row r="30" spans="1:37" x14ac:dyDescent="0.2">
      <c r="A30" s="58" t="s">
        <v>10</v>
      </c>
      <c r="B30" s="11">
        <f>[26]Maio!$E$5</f>
        <v>88.333333333333329</v>
      </c>
      <c r="C30" s="11">
        <f>[26]Maio!$E$6</f>
        <v>87.291666666666671</v>
      </c>
      <c r="D30" s="11">
        <f>[26]Maio!$E$7</f>
        <v>88.416666666666671</v>
      </c>
      <c r="E30" s="11">
        <f>[26]Maio!$E$8</f>
        <v>80.833333333333329</v>
      </c>
      <c r="F30" s="11">
        <f>[26]Maio!$E$9</f>
        <v>76.958333333333329</v>
      </c>
      <c r="G30" s="11">
        <f>[26]Maio!$E$10</f>
        <v>81.916666666666671</v>
      </c>
      <c r="H30" s="11">
        <f>[26]Maio!$E$11</f>
        <v>78.833333333333329</v>
      </c>
      <c r="I30" s="11">
        <f>[26]Maio!$E$12</f>
        <v>77.833333333333329</v>
      </c>
      <c r="J30" s="11">
        <f>[26]Maio!$E$13</f>
        <v>74.166666666666671</v>
      </c>
      <c r="K30" s="11">
        <f>[26]Maio!$E$14</f>
        <v>75.25</v>
      </c>
      <c r="L30" s="11">
        <f>[26]Maio!$E$15</f>
        <v>81.416666666666671</v>
      </c>
      <c r="M30" s="11">
        <f>[26]Maio!$E$16</f>
        <v>90.916666666666671</v>
      </c>
      <c r="N30" s="11">
        <f>[26]Maio!$E$17</f>
        <v>89.708333333333329</v>
      </c>
      <c r="O30" s="11">
        <f>[26]Maio!$E$18</f>
        <v>83.041666666666671</v>
      </c>
      <c r="P30" s="11">
        <f>[26]Maio!$E$19</f>
        <v>81.333333333333329</v>
      </c>
      <c r="Q30" s="11">
        <f>[26]Maio!$E$20</f>
        <v>80.75</v>
      </c>
      <c r="R30" s="11">
        <f>[26]Maio!$E$21</f>
        <v>79.625</v>
      </c>
      <c r="S30" s="11">
        <f>[26]Maio!$E$22</f>
        <v>76.541666666666671</v>
      </c>
      <c r="T30" s="11">
        <f>[26]Maio!$E$23</f>
        <v>78</v>
      </c>
      <c r="U30" s="11">
        <f>[26]Maio!$E$24</f>
        <v>71.5</v>
      </c>
      <c r="V30" s="11">
        <f>[26]Maio!$E$25</f>
        <v>67.25</v>
      </c>
      <c r="W30" s="11">
        <f>[26]Maio!$E$26</f>
        <v>76.291666666666671</v>
      </c>
      <c r="X30" s="11">
        <f>[26]Maio!$E$27</f>
        <v>97.208333333333329</v>
      </c>
      <c r="Y30" s="11">
        <f>[26]Maio!$E$28</f>
        <v>83.625</v>
      </c>
      <c r="Z30" s="11">
        <f>[26]Maio!$E$29</f>
        <v>83.791666666666671</v>
      </c>
      <c r="AA30" s="11">
        <f>[26]Maio!$E$30</f>
        <v>71.25</v>
      </c>
      <c r="AB30" s="11">
        <f>[26]Maio!$E$31</f>
        <v>70.375</v>
      </c>
      <c r="AC30" s="11">
        <f>[26]Maio!$E$32</f>
        <v>79.666666666666671</v>
      </c>
      <c r="AD30" s="11">
        <f>[26]Maio!$E$33</f>
        <v>88.958333333333329</v>
      </c>
      <c r="AE30" s="11">
        <f>[26]Maio!$E$34</f>
        <v>83.375</v>
      </c>
      <c r="AF30" s="11">
        <f>[26]Maio!$E$35</f>
        <v>79.041666666666671</v>
      </c>
      <c r="AG30" s="93">
        <f t="shared" si="6"/>
        <v>80.758064516129039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[27]Maio!$E$5</f>
        <v>91.666666666666671</v>
      </c>
      <c r="C31" s="11">
        <f>[27]Maio!$E$6</f>
        <v>89.958333333333329</v>
      </c>
      <c r="D31" s="11">
        <f>[27]Maio!$E$7</f>
        <v>92.291666666666671</v>
      </c>
      <c r="E31" s="11">
        <f>[27]Maio!$E$8</f>
        <v>88.791666666666671</v>
      </c>
      <c r="F31" s="11">
        <f>[27]Maio!$E$9</f>
        <v>83.708333333333329</v>
      </c>
      <c r="G31" s="11">
        <f>[27]Maio!$E$10</f>
        <v>86.75</v>
      </c>
      <c r="H31" s="11">
        <f>[27]Maio!$E$11</f>
        <v>80.333333333333329</v>
      </c>
      <c r="I31" s="11">
        <f>[27]Maio!$E$12</f>
        <v>83.333333333333329</v>
      </c>
      <c r="J31" s="11">
        <f>[27]Maio!$E$13</f>
        <v>83.166666666666671</v>
      </c>
      <c r="K31" s="11">
        <f>[27]Maio!$E$14</f>
        <v>82.5</v>
      </c>
      <c r="L31" s="11">
        <f>[27]Maio!$E$15</f>
        <v>85.833333333333329</v>
      </c>
      <c r="M31" s="11">
        <f>[27]Maio!$E$16</f>
        <v>90.458333333333329</v>
      </c>
      <c r="N31" s="11">
        <f>[27]Maio!$E$17</f>
        <v>90.375</v>
      </c>
      <c r="O31" s="11">
        <f>[27]Maio!$E$18</f>
        <v>81.291666666666671</v>
      </c>
      <c r="P31" s="11">
        <f>[27]Maio!$E$19</f>
        <v>84.541666666666671</v>
      </c>
      <c r="Q31" s="11">
        <f>[27]Maio!$E$20</f>
        <v>83.125</v>
      </c>
      <c r="R31" s="11">
        <f>[27]Maio!$E$21</f>
        <v>82.833333333333329</v>
      </c>
      <c r="S31" s="11">
        <f>[27]Maio!$E$22</f>
        <v>85.083333333333329</v>
      </c>
      <c r="T31" s="11">
        <f>[27]Maio!$E$23</f>
        <v>83.791666666666671</v>
      </c>
      <c r="U31" s="11">
        <f>[27]Maio!$E$24</f>
        <v>77.416666666666671</v>
      </c>
      <c r="V31" s="11">
        <f>[27]Maio!$E$25</f>
        <v>72</v>
      </c>
      <c r="W31" s="11">
        <f>[27]Maio!$E$26</f>
        <v>80.708333333333329</v>
      </c>
      <c r="X31" s="11">
        <f>[27]Maio!$E$27</f>
        <v>96.291666666666671</v>
      </c>
      <c r="Y31" s="11">
        <f>[27]Maio!$E$28</f>
        <v>82.458333333333329</v>
      </c>
      <c r="Z31" s="11">
        <f>[27]Maio!$E$29</f>
        <v>84.791666666666671</v>
      </c>
      <c r="AA31" s="11">
        <f>[27]Maio!$E$30</f>
        <v>78.583333333333329</v>
      </c>
      <c r="AB31" s="11">
        <f>[27]Maio!$E$31</f>
        <v>78.958333333333329</v>
      </c>
      <c r="AC31" s="11">
        <f>[27]Maio!$E$32</f>
        <v>83.333333333333329</v>
      </c>
      <c r="AD31" s="11">
        <f>[27]Maio!$E$33</f>
        <v>88.75</v>
      </c>
      <c r="AE31" s="11">
        <f>[27]Maio!$E$34</f>
        <v>84.458333333333329</v>
      </c>
      <c r="AF31" s="11">
        <f>[27]Maio!$E$35</f>
        <v>85.625</v>
      </c>
      <c r="AG31" s="93">
        <f t="shared" si="6"/>
        <v>84.619623655913998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[28]Maio!$E$5</f>
        <v>89.5</v>
      </c>
      <c r="C32" s="11">
        <f>[28]Maio!$E$6</f>
        <v>84.5</v>
      </c>
      <c r="D32" s="11">
        <f>[28]Maio!$E$7</f>
        <v>93.208333333333329</v>
      </c>
      <c r="E32" s="11">
        <f>[28]Maio!$E$8</f>
        <v>85.125</v>
      </c>
      <c r="F32" s="11">
        <f>[28]Maio!$E$9</f>
        <v>81.833333333333329</v>
      </c>
      <c r="G32" s="11">
        <f>[28]Maio!$E$10</f>
        <v>82.958333333333329</v>
      </c>
      <c r="H32" s="11">
        <f>[28]Maio!$E$11</f>
        <v>77.625</v>
      </c>
      <c r="I32" s="11">
        <f>[28]Maio!$E$12</f>
        <v>80.541666666666671</v>
      </c>
      <c r="J32" s="11">
        <f>[28]Maio!$E$13</f>
        <v>79.25</v>
      </c>
      <c r="K32" s="11">
        <f>[28]Maio!$E$14</f>
        <v>79.125</v>
      </c>
      <c r="L32" s="11">
        <f>[28]Maio!$E$15</f>
        <v>79.791666666666671</v>
      </c>
      <c r="M32" s="11">
        <f>[28]Maio!$E$16</f>
        <v>81.791666666666671</v>
      </c>
      <c r="N32" s="11">
        <f>[28]Maio!$E$17</f>
        <v>83.333333333333329</v>
      </c>
      <c r="O32" s="11">
        <f>[28]Maio!$E$18</f>
        <v>76.583333333333329</v>
      </c>
      <c r="P32" s="11">
        <f>[28]Maio!$E$19</f>
        <v>78.416666666666671</v>
      </c>
      <c r="Q32" s="11">
        <f>[28]Maio!$E$20</f>
        <v>81.375</v>
      </c>
      <c r="R32" s="11">
        <f>[28]Maio!$E$21</f>
        <v>80.458333333333329</v>
      </c>
      <c r="S32" s="11">
        <f>[28]Maio!$E$22</f>
        <v>79.833333333333329</v>
      </c>
      <c r="T32" s="11">
        <f>[28]Maio!$E$23</f>
        <v>79.583333333333329</v>
      </c>
      <c r="U32" s="11">
        <f>[28]Maio!$E$24</f>
        <v>76.25</v>
      </c>
      <c r="V32" s="11">
        <f>[28]Maio!$E$25</f>
        <v>74.208333333333329</v>
      </c>
      <c r="W32" s="11">
        <f>[28]Maio!$E$26</f>
        <v>79.208333333333329</v>
      </c>
      <c r="X32" s="11">
        <f>[28]Maio!$E$27</f>
        <v>88.708333333333329</v>
      </c>
      <c r="Y32" s="11">
        <f>[28]Maio!$E$28</f>
        <v>76.708333333333329</v>
      </c>
      <c r="Z32" s="11">
        <f>[28]Maio!$E$29</f>
        <v>79.416666666666671</v>
      </c>
      <c r="AA32" s="11">
        <f>[28]Maio!$E$30</f>
        <v>76.583333333333329</v>
      </c>
      <c r="AB32" s="11">
        <f>[28]Maio!$E$31</f>
        <v>78.416666666666671</v>
      </c>
      <c r="AC32" s="11">
        <f>[28]Maio!$E$32</f>
        <v>82.083333333333329</v>
      </c>
      <c r="AD32" s="11">
        <f>[28]Maio!$E$33</f>
        <v>81.125</v>
      </c>
      <c r="AE32" s="11">
        <f>[28]Maio!$E$34</f>
        <v>77.375</v>
      </c>
      <c r="AF32" s="11">
        <f>[28]Maio!$E$35</f>
        <v>78.791666666666671</v>
      </c>
      <c r="AG32" s="93">
        <f t="shared" ref="AG32:AG35" si="7">AVERAGE(B32:AF32)</f>
        <v>80.764784946236531</v>
      </c>
      <c r="AK32" t="s">
        <v>47</v>
      </c>
    </row>
    <row r="33" spans="1:38" s="5" customFormat="1" x14ac:dyDescent="0.2">
      <c r="A33" s="58" t="s">
        <v>12</v>
      </c>
      <c r="B33" s="11">
        <f>[29]Maio!$E$5</f>
        <v>91.375</v>
      </c>
      <c r="C33" s="11">
        <f>[29]Maio!$E$6</f>
        <v>87.125</v>
      </c>
      <c r="D33" s="11">
        <f>[29]Maio!$E$7</f>
        <v>91.541666666666671</v>
      </c>
      <c r="E33" s="11">
        <f>[29]Maio!$E$8</f>
        <v>86.875</v>
      </c>
      <c r="F33" s="11">
        <f>[29]Maio!$E$9</f>
        <v>79.875</v>
      </c>
      <c r="G33" s="11">
        <f>[29]Maio!$E$10</f>
        <v>78.916666666666671</v>
      </c>
      <c r="H33" s="11">
        <f>[29]Maio!$E$11</f>
        <v>78.041666666666671</v>
      </c>
      <c r="I33" s="11">
        <f>[29]Maio!$E$12</f>
        <v>79</v>
      </c>
      <c r="J33" s="11">
        <f>[29]Maio!$E$13</f>
        <v>77.583333333333329</v>
      </c>
      <c r="K33" s="11">
        <f>[29]Maio!$E$14</f>
        <v>79.75</v>
      </c>
      <c r="L33" s="11">
        <f>[29]Maio!$E$15</f>
        <v>79.208333333333329</v>
      </c>
      <c r="M33" s="11">
        <f>[29]Maio!$E$16</f>
        <v>83.958333333333329</v>
      </c>
      <c r="N33" s="11">
        <f>[29]Maio!$E$17</f>
        <v>82.5</v>
      </c>
      <c r="O33" s="11">
        <f>[29]Maio!$E$18</f>
        <v>73.166666666666671</v>
      </c>
      <c r="P33" s="11">
        <f>[29]Maio!$E$19</f>
        <v>74.875</v>
      </c>
      <c r="Q33" s="11">
        <f>[29]Maio!$E$20</f>
        <v>78.625</v>
      </c>
      <c r="R33" s="11">
        <f>[29]Maio!$E$21</f>
        <v>78.25</v>
      </c>
      <c r="S33" s="11">
        <f>[29]Maio!$E$22</f>
        <v>77.416666666666671</v>
      </c>
      <c r="T33" s="11">
        <f>[29]Maio!$E$23</f>
        <v>75.958333333333329</v>
      </c>
      <c r="U33" s="11">
        <f>[29]Maio!$E$24</f>
        <v>75</v>
      </c>
      <c r="V33" s="11">
        <f>[29]Maio!$E$25</f>
        <v>74.833333333333329</v>
      </c>
      <c r="W33" s="11">
        <f>[29]Maio!$E$26</f>
        <v>82.041666666666671</v>
      </c>
      <c r="X33" s="11">
        <f>[29]Maio!$E$27</f>
        <v>86.125</v>
      </c>
      <c r="Y33" s="11">
        <f>[29]Maio!$E$28</f>
        <v>72.875</v>
      </c>
      <c r="Z33" s="11">
        <f>[29]Maio!$E$29</f>
        <v>75.208333333333329</v>
      </c>
      <c r="AA33" s="11">
        <f>[29]Maio!$E$30</f>
        <v>73.083333333333329</v>
      </c>
      <c r="AB33" s="11">
        <f>[29]Maio!$E$31</f>
        <v>78.75</v>
      </c>
      <c r="AC33" s="11">
        <f>[29]Maio!$E$32</f>
        <v>78.208333333333329</v>
      </c>
      <c r="AD33" s="11">
        <f>[29]Maio!$E$33</f>
        <v>77.791666666666671</v>
      </c>
      <c r="AE33" s="11">
        <f>[29]Maio!$E$34</f>
        <v>77.958333333333329</v>
      </c>
      <c r="AF33" s="11">
        <f>[29]Maio!$E$35</f>
        <v>79.833333333333329</v>
      </c>
      <c r="AG33" s="93">
        <f t="shared" si="7"/>
        <v>79.540322580645181</v>
      </c>
    </row>
    <row r="34" spans="1:38" x14ac:dyDescent="0.2">
      <c r="A34" s="58" t="s">
        <v>13</v>
      </c>
      <c r="B34" s="11">
        <f>[30]Maio!$E$5</f>
        <v>94.958333333333329</v>
      </c>
      <c r="C34" s="11">
        <f>[30]Maio!$E$6</f>
        <v>87.208333333333329</v>
      </c>
      <c r="D34" s="11">
        <f>[30]Maio!$E$7</f>
        <v>86.083333333333329</v>
      </c>
      <c r="E34" s="11">
        <f>[30]Maio!$E$8</f>
        <v>84.583333333333329</v>
      </c>
      <c r="F34" s="11">
        <f>[30]Maio!$E$9</f>
        <v>80.666666666666671</v>
      </c>
      <c r="G34" s="11">
        <f>[30]Maio!$E$10</f>
        <v>80</v>
      </c>
      <c r="H34" s="11">
        <f>[30]Maio!$E$11</f>
        <v>78.041666666666671</v>
      </c>
      <c r="I34" s="11">
        <f>[30]Maio!$E$12</f>
        <v>80.208333333333329</v>
      </c>
      <c r="J34" s="11">
        <f>[30]Maio!$E$13</f>
        <v>80.083333333333329</v>
      </c>
      <c r="K34" s="11">
        <f>[30]Maio!$E$14</f>
        <v>78.375</v>
      </c>
      <c r="L34" s="11">
        <f>[30]Maio!$E$15</f>
        <v>81.291666666666671</v>
      </c>
      <c r="M34" s="11">
        <f>[30]Maio!$E$16</f>
        <v>84.916666666666671</v>
      </c>
      <c r="N34" s="11">
        <f>[30]Maio!$E$17</f>
        <v>90.083333333333329</v>
      </c>
      <c r="O34" s="11">
        <f>[30]Maio!$E$18</f>
        <v>78.958333333333329</v>
      </c>
      <c r="P34" s="11">
        <f>[30]Maio!$E$19</f>
        <v>80.708333333333329</v>
      </c>
      <c r="Q34" s="11">
        <f>[30]Maio!$E$20</f>
        <v>80.375</v>
      </c>
      <c r="R34" s="11">
        <f>[30]Maio!$E$21</f>
        <v>82.208333333333329</v>
      </c>
      <c r="S34" s="11">
        <f>[30]Maio!$E$22</f>
        <v>80.208333333333329</v>
      </c>
      <c r="T34" s="11">
        <f>[30]Maio!$E$23</f>
        <v>79.541666666666671</v>
      </c>
      <c r="U34" s="11">
        <f>[30]Maio!$E$24</f>
        <v>77.041666666666671</v>
      </c>
      <c r="V34" s="11">
        <f>[30]Maio!$E$25</f>
        <v>75.25</v>
      </c>
      <c r="W34" s="11">
        <f>[30]Maio!$E$26</f>
        <v>87.083333333333329</v>
      </c>
      <c r="X34" s="11">
        <f>[30]Maio!$E$27</f>
        <v>85.333333333333329</v>
      </c>
      <c r="Y34" s="11">
        <f>[30]Maio!$E$28</f>
        <v>83.375</v>
      </c>
      <c r="Z34" s="11">
        <f>[30]Maio!$E$29</f>
        <v>77.5</v>
      </c>
      <c r="AA34" s="11">
        <f>[30]Maio!$E$30</f>
        <v>75.375</v>
      </c>
      <c r="AB34" s="11">
        <f>[30]Maio!$E$31</f>
        <v>77.958333333333329</v>
      </c>
      <c r="AC34" s="11">
        <f>[30]Maio!$E$32</f>
        <v>78.666666666666671</v>
      </c>
      <c r="AD34" s="11">
        <f>[30]Maio!$E$33</f>
        <v>81.291666666666671</v>
      </c>
      <c r="AE34" s="11">
        <f>[30]Maio!$E$34</f>
        <v>79</v>
      </c>
      <c r="AF34" s="11">
        <f>[30]Maio!$E$35</f>
        <v>78</v>
      </c>
      <c r="AG34" s="93">
        <f t="shared" si="7"/>
        <v>81.431451612903217</v>
      </c>
      <c r="AJ34" t="s">
        <v>47</v>
      </c>
    </row>
    <row r="35" spans="1:38" x14ac:dyDescent="0.2">
      <c r="A35" s="58" t="s">
        <v>173</v>
      </c>
      <c r="B35" s="11">
        <f>[31]Maio!$E$5</f>
        <v>86.666666666666671</v>
      </c>
      <c r="C35" s="11">
        <f>[31]Maio!$E$6</f>
        <v>81.714285714285708</v>
      </c>
      <c r="D35" s="11">
        <f>[31]Maio!$E$7</f>
        <v>84.2</v>
      </c>
      <c r="E35" s="11">
        <f>[31]Maio!$E$8</f>
        <v>76.769230769230774</v>
      </c>
      <c r="F35" s="11">
        <f>[31]Maio!$E$9</f>
        <v>73.84615384615384</v>
      </c>
      <c r="G35" s="11">
        <f>[31]Maio!$E$10</f>
        <v>74.538461538461533</v>
      </c>
      <c r="H35" s="11">
        <f>[31]Maio!$E$11</f>
        <v>74.615384615384613</v>
      </c>
      <c r="I35" s="11">
        <f>[31]Maio!$E$12</f>
        <v>73.692307692307693</v>
      </c>
      <c r="J35" s="11">
        <f>[31]Maio!$E$13</f>
        <v>74.15384615384616</v>
      </c>
      <c r="K35" s="11">
        <f>[31]Maio!$E$14</f>
        <v>74.071428571428569</v>
      </c>
      <c r="L35" s="11">
        <f>[31]Maio!$E$15</f>
        <v>74.230769230769226</v>
      </c>
      <c r="M35" s="11">
        <f>[31]Maio!$E$16</f>
        <v>81.928571428571431</v>
      </c>
      <c r="N35" s="11">
        <f>[31]Maio!$E$17</f>
        <v>84.071428571428569</v>
      </c>
      <c r="O35" s="11">
        <f>[31]Maio!$E$18</f>
        <v>79.142857142857139</v>
      </c>
      <c r="P35" s="11">
        <f>[31]Maio!$E$19</f>
        <v>79</v>
      </c>
      <c r="Q35" s="11">
        <f>[31]Maio!$E$20</f>
        <v>79.571428571428569</v>
      </c>
      <c r="R35" s="11">
        <f>[31]Maio!$E$21</f>
        <v>74.92307692307692</v>
      </c>
      <c r="S35" s="11">
        <f>[31]Maio!$E$22</f>
        <v>78.230769230769226</v>
      </c>
      <c r="T35" s="11">
        <f>[31]Maio!$E$23</f>
        <v>71.461538461538467</v>
      </c>
      <c r="U35" s="11">
        <f>[31]Maio!$E$24</f>
        <v>64.307692307692307</v>
      </c>
      <c r="V35" s="11">
        <f>[31]Maio!$E$25</f>
        <v>55.692307692307693</v>
      </c>
      <c r="W35" s="11">
        <f>[31]Maio!$E$26</f>
        <v>62.46153846153846</v>
      </c>
      <c r="X35" s="11">
        <f>[31]Maio!$E$27</f>
        <v>82.833333333333329</v>
      </c>
      <c r="Y35" s="11">
        <f>[31]Maio!$E$28</f>
        <v>72</v>
      </c>
      <c r="Z35" s="11">
        <f>[31]Maio!$E$29</f>
        <v>72.692307692307693</v>
      </c>
      <c r="AA35" s="11">
        <f>[31]Maio!$E$30</f>
        <v>65.5</v>
      </c>
      <c r="AB35" s="11">
        <f>[31]Maio!$E$31</f>
        <v>64.666666666666671</v>
      </c>
      <c r="AC35" s="11">
        <f>[31]Maio!$E$32</f>
        <v>70.15384615384616</v>
      </c>
      <c r="AD35" s="11">
        <f>[31]Maio!$E$33</f>
        <v>74.333333333333329</v>
      </c>
      <c r="AE35" s="11">
        <f>[31]Maio!$E$34</f>
        <v>63.666666666666664</v>
      </c>
      <c r="AF35" s="11">
        <f>[31]Maio!$E$35</f>
        <v>61.833333333333336</v>
      </c>
      <c r="AG35" s="93">
        <f t="shared" si="7"/>
        <v>73.773200992555843</v>
      </c>
      <c r="AK35" t="s">
        <v>47</v>
      </c>
    </row>
    <row r="36" spans="1:38" x14ac:dyDescent="0.2">
      <c r="A36" s="58" t="s">
        <v>144</v>
      </c>
      <c r="B36" s="11" t="str">
        <f>[32]Maio!$E$5</f>
        <v>*</v>
      </c>
      <c r="C36" s="11" t="str">
        <f>[32]Maio!$E$6</f>
        <v>*</v>
      </c>
      <c r="D36" s="11" t="str">
        <f>[32]Maio!$E$7</f>
        <v>*</v>
      </c>
      <c r="E36" s="11" t="str">
        <f>[32]Maio!$E$8</f>
        <v>*</v>
      </c>
      <c r="F36" s="11" t="str">
        <f>[32]Maio!$E$9</f>
        <v>*</v>
      </c>
      <c r="G36" s="11" t="str">
        <f>[32]Maio!$E$10</f>
        <v>*</v>
      </c>
      <c r="H36" s="11" t="str">
        <f>[32]Maio!$E$11</f>
        <v>*</v>
      </c>
      <c r="I36" s="11" t="str">
        <f>[32]Maio!$E$12</f>
        <v>*</v>
      </c>
      <c r="J36" s="11" t="str">
        <f>[32]Maio!$E$13</f>
        <v>*</v>
      </c>
      <c r="K36" s="11" t="str">
        <f>[32]Maio!$E$14</f>
        <v>*</v>
      </c>
      <c r="L36" s="11" t="str">
        <f>[32]Maio!$E$15</f>
        <v>*</v>
      </c>
      <c r="M36" s="11" t="str">
        <f>[32]Maio!$E$16</f>
        <v>*</v>
      </c>
      <c r="N36" s="11" t="str">
        <f>[32]Maio!$E$17</f>
        <v>*</v>
      </c>
      <c r="O36" s="11" t="str">
        <f>[32]Maio!$E$18</f>
        <v>*</v>
      </c>
      <c r="P36" s="11" t="str">
        <f>[32]Maio!$E$19</f>
        <v>*</v>
      </c>
      <c r="Q36" s="11" t="str">
        <f>[32]Maio!$E$20</f>
        <v>*</v>
      </c>
      <c r="R36" s="11" t="str">
        <f>[32]Maio!$E$21</f>
        <v>*</v>
      </c>
      <c r="S36" s="11" t="str">
        <f>[32]Maio!$E$22</f>
        <v>*</v>
      </c>
      <c r="T36" s="11" t="str">
        <f>[32]Maio!$E$23</f>
        <v>*</v>
      </c>
      <c r="U36" s="11" t="str">
        <f>[32]Maio!$E$24</f>
        <v>*</v>
      </c>
      <c r="V36" s="11" t="str">
        <f>[32]Maio!$E$25</f>
        <v>*</v>
      </c>
      <c r="W36" s="11" t="str">
        <f>[32]Maio!$E$26</f>
        <v>*</v>
      </c>
      <c r="X36" s="11" t="str">
        <f>[32]Maio!$E$27</f>
        <v>*</v>
      </c>
      <c r="Y36" s="11" t="str">
        <f>[32]Maio!$E$28</f>
        <v>*</v>
      </c>
      <c r="Z36" s="11" t="str">
        <f>[32]Maio!$E$29</f>
        <v>*</v>
      </c>
      <c r="AA36" s="11" t="str">
        <f>[32]Maio!$E$30</f>
        <v>*</v>
      </c>
      <c r="AB36" s="11" t="str">
        <f>[32]Maio!$E$31</f>
        <v>*</v>
      </c>
      <c r="AC36" s="11" t="str">
        <f>[32]Maio!$E$32</f>
        <v>*</v>
      </c>
      <c r="AD36" s="11" t="str">
        <f>[32]Maio!$E$33</f>
        <v>*</v>
      </c>
      <c r="AE36" s="11" t="str">
        <f>[32]Maio!$E$34</f>
        <v>*</v>
      </c>
      <c r="AF36" s="11" t="str">
        <f>[32]Maio!$E$35</f>
        <v>*</v>
      </c>
      <c r="AG36" s="93" t="s">
        <v>226</v>
      </c>
      <c r="AK36" t="s">
        <v>47</v>
      </c>
    </row>
    <row r="37" spans="1:38" x14ac:dyDescent="0.2">
      <c r="A37" s="58" t="s">
        <v>14</v>
      </c>
      <c r="B37" s="11">
        <f>[33]Maio!$E$5</f>
        <v>74.849999999999994</v>
      </c>
      <c r="C37" s="11">
        <f>[33]Maio!$E$6</f>
        <v>78.647058823529406</v>
      </c>
      <c r="D37" s="11">
        <f>[33]Maio!$E$7</f>
        <v>68.416666666666671</v>
      </c>
      <c r="E37" s="11">
        <f>[33]Maio!$E$8</f>
        <v>72.166666666666671</v>
      </c>
      <c r="F37" s="11">
        <f>[33]Maio!$E$9</f>
        <v>61.4</v>
      </c>
      <c r="G37" s="11">
        <f>[33]Maio!$E$10</f>
        <v>63.25</v>
      </c>
      <c r="H37" s="11">
        <f>[33]Maio!$E$11</f>
        <v>66.75</v>
      </c>
      <c r="I37" s="11">
        <f>[33]Maio!$E$12</f>
        <v>66.615384615384613</v>
      </c>
      <c r="J37" s="11">
        <f>[33]Maio!$E$13</f>
        <v>60.92307692307692</v>
      </c>
      <c r="K37" s="11">
        <f>[33]Maio!$E$14</f>
        <v>58.571428571428569</v>
      </c>
      <c r="L37" s="11">
        <f>[33]Maio!$E$15</f>
        <v>69.545454545454547</v>
      </c>
      <c r="M37" s="11">
        <f>[33]Maio!$E$16</f>
        <v>72</v>
      </c>
      <c r="N37" s="11">
        <f>[33]Maio!$E$17</f>
        <v>77.217391304347828</v>
      </c>
      <c r="O37" s="11">
        <f>[33]Maio!$E$18</f>
        <v>70.421052631578945</v>
      </c>
      <c r="P37" s="11">
        <f>[33]Maio!$E$19</f>
        <v>80.25</v>
      </c>
      <c r="Q37" s="11">
        <f>[33]Maio!$E$20</f>
        <v>76.5</v>
      </c>
      <c r="R37" s="11">
        <f>[33]Maio!$E$21</f>
        <v>69.444444444444443</v>
      </c>
      <c r="S37" s="11">
        <f>[33]Maio!$E$22</f>
        <v>73.95</v>
      </c>
      <c r="T37" s="11">
        <f>[33]Maio!$E$23</f>
        <v>71.956521739130437</v>
      </c>
      <c r="U37" s="11">
        <f>[33]Maio!$E$24</f>
        <v>67.458333333333329</v>
      </c>
      <c r="V37" s="11">
        <f>[33]Maio!$E$25</f>
        <v>64.416666666666671</v>
      </c>
      <c r="W37" s="11">
        <f>[33]Maio!$E$26</f>
        <v>64.208333333333329</v>
      </c>
      <c r="X37" s="11">
        <f>[33]Maio!$E$27</f>
        <v>64.75</v>
      </c>
      <c r="Y37" s="11">
        <f>[33]Maio!$E$28</f>
        <v>76.791666666666671</v>
      </c>
      <c r="Z37" s="11">
        <f>[33]Maio!$E$29</f>
        <v>73.666666666666671</v>
      </c>
      <c r="AA37" s="11">
        <f>[33]Maio!$E$30</f>
        <v>68.791666666666671</v>
      </c>
      <c r="AB37" s="11">
        <f>[33]Maio!$E$31</f>
        <v>67.166666666666671</v>
      </c>
      <c r="AC37" s="11">
        <f>[33]Maio!$E$32</f>
        <v>65.791666666666671</v>
      </c>
      <c r="AD37" s="11">
        <f>[33]Maio!$E$33</f>
        <v>67.041666666666671</v>
      </c>
      <c r="AE37" s="11">
        <f>[33]Maio!$E$34</f>
        <v>63.833333333333336</v>
      </c>
      <c r="AF37" s="11">
        <f>[33]Maio!$E$35</f>
        <v>61</v>
      </c>
      <c r="AG37" s="93">
        <f t="shared" ref="AG37:AG38" si="8">AVERAGE(B37:AF37)</f>
        <v>68.961026245108911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[34]Maio!$E$5</f>
        <v>84.727272727272734</v>
      </c>
      <c r="C38" s="11">
        <f>[34]Maio!$E$6</f>
        <v>87.2</v>
      </c>
      <c r="D38" s="11">
        <f>[34]Maio!$E$7</f>
        <v>87.285714285714292</v>
      </c>
      <c r="E38" s="11">
        <f>[34]Maio!$E$8</f>
        <v>87.666666666666671</v>
      </c>
      <c r="F38" s="11">
        <f>[34]Maio!$E$9</f>
        <v>86.5</v>
      </c>
      <c r="G38" s="11">
        <f>[34]Maio!$E$10</f>
        <v>87.5</v>
      </c>
      <c r="H38" s="11">
        <f>[34]Maio!$E$11</f>
        <v>85.6</v>
      </c>
      <c r="I38" s="11">
        <f>[34]Maio!$E$12</f>
        <v>81</v>
      </c>
      <c r="J38" s="11">
        <f>[34]Maio!$E$13</f>
        <v>85</v>
      </c>
      <c r="K38" s="11">
        <f>[34]Maio!$E$14</f>
        <v>84.4</v>
      </c>
      <c r="L38" s="11">
        <f>[34]Maio!$E$15</f>
        <v>83.5</v>
      </c>
      <c r="M38" s="11">
        <f>[34]Maio!$E$16</f>
        <v>84</v>
      </c>
      <c r="N38" s="11">
        <f>[34]Maio!$E$17</f>
        <v>85.333333333333329</v>
      </c>
      <c r="O38" s="11">
        <f>[34]Maio!$E$18</f>
        <v>70.692307692307693</v>
      </c>
      <c r="P38" s="11">
        <f>[34]Maio!$E$19</f>
        <v>68.5</v>
      </c>
      <c r="Q38" s="11">
        <f>[34]Maio!$E$20</f>
        <v>71.75</v>
      </c>
      <c r="R38" s="11">
        <f>[34]Maio!$E$21</f>
        <v>84.333333333333329</v>
      </c>
      <c r="S38" s="11">
        <f>[34]Maio!$E$22</f>
        <v>81.25</v>
      </c>
      <c r="T38" s="11">
        <f>[34]Maio!$E$23</f>
        <v>82.8</v>
      </c>
      <c r="U38" s="11">
        <f>[34]Maio!$E$24</f>
        <v>79.8</v>
      </c>
      <c r="V38" s="11">
        <f>[34]Maio!$E$25</f>
        <v>81.2</v>
      </c>
      <c r="W38" s="11">
        <f>[34]Maio!$E$26</f>
        <v>82.2</v>
      </c>
      <c r="X38" s="11">
        <f>[34]Maio!$E$27</f>
        <v>79.222222222222229</v>
      </c>
      <c r="Y38" s="11">
        <f>[34]Maio!$E$28</f>
        <v>76.84615384615384</v>
      </c>
      <c r="Z38" s="11">
        <f>[34]Maio!$E$29</f>
        <v>68.272727272727266</v>
      </c>
      <c r="AA38" s="11">
        <f>[34]Maio!$E$30</f>
        <v>75.666666666666671</v>
      </c>
      <c r="AB38" s="11">
        <f>[34]Maio!$E$31</f>
        <v>83</v>
      </c>
      <c r="AC38" s="11">
        <f>[34]Maio!$E$32</f>
        <v>82.5</v>
      </c>
      <c r="AD38" s="11">
        <f>[34]Maio!$E$33</f>
        <v>83.666666666666671</v>
      </c>
      <c r="AE38" s="11">
        <f>[34]Maio!$E$34</f>
        <v>82.666666666666671</v>
      </c>
      <c r="AF38" s="11">
        <f>[34]Maio!$E$35</f>
        <v>83.666666666666671</v>
      </c>
      <c r="AG38" s="93">
        <f t="shared" si="8"/>
        <v>81.540206388593461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[35]Maio!$E$5</f>
        <v>86.625</v>
      </c>
      <c r="C39" s="11">
        <f>[35]Maio!$E$6</f>
        <v>83.25</v>
      </c>
      <c r="D39" s="11">
        <f>[35]Maio!$E$7</f>
        <v>89.333333333333329</v>
      </c>
      <c r="E39" s="11">
        <f>[35]Maio!$E$8</f>
        <v>90.875</v>
      </c>
      <c r="F39" s="11">
        <f>[35]Maio!$E$9</f>
        <v>82.333333333333329</v>
      </c>
      <c r="G39" s="11">
        <f>[35]Maio!$E$10</f>
        <v>81.833333333333329</v>
      </c>
      <c r="H39" s="11">
        <f>[35]Maio!$E$11</f>
        <v>75.875</v>
      </c>
      <c r="I39" s="11">
        <f>[35]Maio!$E$12</f>
        <v>82.083333333333329</v>
      </c>
      <c r="J39" s="11">
        <f>[35]Maio!$E$13</f>
        <v>82.458333333333329</v>
      </c>
      <c r="K39" s="11">
        <f>[35]Maio!$E$14</f>
        <v>80.666666666666671</v>
      </c>
      <c r="L39" s="11">
        <f>[35]Maio!$E$15</f>
        <v>83.75</v>
      </c>
      <c r="M39" s="11">
        <f>[35]Maio!$E$16</f>
        <v>95.458333333333329</v>
      </c>
      <c r="N39" s="11">
        <f>[35]Maio!$E$17</f>
        <v>94</v>
      </c>
      <c r="O39" s="11">
        <f>[35]Maio!$E$18</f>
        <v>83.75</v>
      </c>
      <c r="P39" s="11">
        <f>[35]Maio!$E$19</f>
        <v>84.291666666666671</v>
      </c>
      <c r="Q39" s="11">
        <f>[35]Maio!$E$20</f>
        <v>82</v>
      </c>
      <c r="R39" s="11">
        <f>[35]Maio!$E$21</f>
        <v>83.5</v>
      </c>
      <c r="S39" s="11">
        <f>[35]Maio!$E$22</f>
        <v>85.25</v>
      </c>
      <c r="T39" s="11">
        <f>[35]Maio!$E$23</f>
        <v>85.25</v>
      </c>
      <c r="U39" s="11">
        <f>[35]Maio!$E$24</f>
        <v>77.625</v>
      </c>
      <c r="V39" s="11">
        <f>[35]Maio!$E$25</f>
        <v>67.833333333333329</v>
      </c>
      <c r="W39" s="11">
        <f>[35]Maio!$E$26</f>
        <v>82.25</v>
      </c>
      <c r="X39" s="11">
        <f>[35]Maio!$E$27</f>
        <v>96.625</v>
      </c>
      <c r="Y39" s="11">
        <f>[35]Maio!$E$28</f>
        <v>88</v>
      </c>
      <c r="Z39" s="11">
        <f>[35]Maio!$E$29</f>
        <v>80.75</v>
      </c>
      <c r="AA39" s="11">
        <f>[35]Maio!$E$30</f>
        <v>79.333333333333329</v>
      </c>
      <c r="AB39" s="11">
        <f>[35]Maio!$E$31</f>
        <v>78.916666666666671</v>
      </c>
      <c r="AC39" s="11">
        <f>[35]Maio!$E$32</f>
        <v>80.125</v>
      </c>
      <c r="AD39" s="11">
        <f>[35]Maio!$E$33</f>
        <v>85.916666666666671</v>
      </c>
      <c r="AE39" s="11">
        <f>[35]Maio!$E$34</f>
        <v>81.541666666666671</v>
      </c>
      <c r="AF39" s="11">
        <f>[35]Maio!$E$35</f>
        <v>76.791666666666671</v>
      </c>
      <c r="AG39" s="93">
        <f t="shared" ref="AG39:AG41" si="9">AVERAGE(B39:AF39)</f>
        <v>83.493279569892465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[36]Maio!$E$5</f>
        <v>87.86363636363636</v>
      </c>
      <c r="C40" s="11">
        <f>[36]Maio!$E$6</f>
        <v>87.208333333333329</v>
      </c>
      <c r="D40" s="11">
        <f>[36]Maio!$E$7</f>
        <v>81.166666666666671</v>
      </c>
      <c r="E40" s="11">
        <f>[36]Maio!$E$8</f>
        <v>81.208333333333329</v>
      </c>
      <c r="F40" s="11">
        <f>[36]Maio!$E$9</f>
        <v>74.916666666666671</v>
      </c>
      <c r="G40" s="11">
        <f>[36]Maio!$E$10</f>
        <v>80.5</v>
      </c>
      <c r="H40" s="11">
        <f>[36]Maio!$E$11</f>
        <v>84.75</v>
      </c>
      <c r="I40" s="11">
        <f>[36]Maio!$E$12</f>
        <v>80.166666666666671</v>
      </c>
      <c r="J40" s="11">
        <f>[36]Maio!$E$13</f>
        <v>76.583333333333329</v>
      </c>
      <c r="K40" s="11">
        <f>[36]Maio!$E$14</f>
        <v>72.916666666666671</v>
      </c>
      <c r="L40" s="11">
        <f>[36]Maio!$E$15</f>
        <v>88.708333333333329</v>
      </c>
      <c r="M40" s="11">
        <f>[36]Maio!$E$16</f>
        <v>90.875</v>
      </c>
      <c r="N40" s="11">
        <f>[36]Maio!$E$17</f>
        <v>83.166666666666671</v>
      </c>
      <c r="O40" s="11">
        <f>[36]Maio!$E$18</f>
        <v>75.5</v>
      </c>
      <c r="P40" s="11">
        <f>[36]Maio!$E$19</f>
        <v>76.708333333333329</v>
      </c>
      <c r="Q40" s="11">
        <f>[36]Maio!$E$20</f>
        <v>81.416666666666671</v>
      </c>
      <c r="R40" s="11">
        <f>[36]Maio!$E$21</f>
        <v>79.541666666666671</v>
      </c>
      <c r="S40" s="11">
        <f>[36]Maio!$E$22</f>
        <v>77.958333333333329</v>
      </c>
      <c r="T40" s="11">
        <f>[36]Maio!$E$23</f>
        <v>80.583333333333329</v>
      </c>
      <c r="U40" s="11">
        <f>[36]Maio!$E$24</f>
        <v>76.583333333333329</v>
      </c>
      <c r="V40" s="11">
        <f>[36]Maio!$E$25</f>
        <v>74.208333333333329</v>
      </c>
      <c r="W40" s="11">
        <f>[36]Maio!$E$26</f>
        <v>90.041666666666671</v>
      </c>
      <c r="X40" s="11">
        <f>[36]Maio!$E$27</f>
        <v>94.391304347826093</v>
      </c>
      <c r="Y40" s="11">
        <f>[36]Maio!$E$28</f>
        <v>82.083333333333329</v>
      </c>
      <c r="Z40" s="11">
        <f>[36]Maio!$E$29</f>
        <v>79.166666666666671</v>
      </c>
      <c r="AA40" s="11">
        <f>[36]Maio!$E$30</f>
        <v>72.416666666666671</v>
      </c>
      <c r="AB40" s="11">
        <f>[36]Maio!$E$31</f>
        <v>74.041666666666671</v>
      </c>
      <c r="AC40" s="11">
        <f>[36]Maio!$E$32</f>
        <v>83.041666666666671</v>
      </c>
      <c r="AD40" s="11">
        <f>[36]Maio!$E$33</f>
        <v>86.083333333333329</v>
      </c>
      <c r="AE40" s="11">
        <f>[36]Maio!$E$34</f>
        <v>82.208333333333329</v>
      </c>
      <c r="AF40" s="11">
        <f>[36]Maio!$E$35</f>
        <v>86.166666666666671</v>
      </c>
      <c r="AG40" s="93">
        <f t="shared" si="9"/>
        <v>81.360374431552529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[37]Maio!$E$5</f>
        <v>93.533333333333331</v>
      </c>
      <c r="C41" s="11">
        <f>[37]Maio!$E$6</f>
        <v>82.058823529411768</v>
      </c>
      <c r="D41" s="11">
        <f>[37]Maio!$E$7</f>
        <v>79.882352941176464</v>
      </c>
      <c r="E41" s="11">
        <f>[37]Maio!$E$8</f>
        <v>76.3125</v>
      </c>
      <c r="F41" s="11">
        <f>[37]Maio!$E$9</f>
        <v>74.764705882352942</v>
      </c>
      <c r="G41" s="11">
        <f>[37]Maio!$E$10</f>
        <v>73.3125</v>
      </c>
      <c r="H41" s="11">
        <f>[37]Maio!$E$11</f>
        <v>75.352941176470594</v>
      </c>
      <c r="I41" s="11">
        <f>[37]Maio!$E$12</f>
        <v>73.9375</v>
      </c>
      <c r="J41" s="11">
        <f>[37]Maio!$E$13</f>
        <v>71.375</v>
      </c>
      <c r="K41" s="11">
        <f>[37]Maio!$E$14</f>
        <v>70.5625</v>
      </c>
      <c r="L41" s="11">
        <f>[37]Maio!$E$15</f>
        <v>78.25</v>
      </c>
      <c r="M41" s="11">
        <f>[37]Maio!$E$16</f>
        <v>77.75</v>
      </c>
      <c r="N41" s="11">
        <f>[37]Maio!$E$17</f>
        <v>84.333333333333329</v>
      </c>
      <c r="O41" s="11">
        <f>[37]Maio!$E$18</f>
        <v>67.375</v>
      </c>
      <c r="P41" s="11">
        <f>[37]Maio!$E$19</f>
        <v>82.0625</v>
      </c>
      <c r="Q41" s="11">
        <f>[37]Maio!$E$20</f>
        <v>75.9375</v>
      </c>
      <c r="R41" s="11">
        <f>[37]Maio!$E$21</f>
        <v>69.066666666666663</v>
      </c>
      <c r="S41" s="11">
        <f>[37]Maio!$E$22</f>
        <v>74.8</v>
      </c>
      <c r="T41" s="11">
        <f>[37]Maio!$E$23</f>
        <v>72.733333333333334</v>
      </c>
      <c r="U41" s="11">
        <f>[37]Maio!$E$24</f>
        <v>62.6</v>
      </c>
      <c r="V41" s="11">
        <f>[37]Maio!$E$25</f>
        <v>56</v>
      </c>
      <c r="W41" s="11">
        <f>[37]Maio!$E$26</f>
        <v>56.928571428571431</v>
      </c>
      <c r="X41" s="11">
        <f>[37]Maio!$E$27</f>
        <v>71</v>
      </c>
      <c r="Y41" s="11">
        <f>[37]Maio!$E$28</f>
        <v>63.714285714285715</v>
      </c>
      <c r="Z41" s="11">
        <f>[37]Maio!$E$29</f>
        <v>63.4</v>
      </c>
      <c r="AA41" s="11">
        <f>[37]Maio!$E$30</f>
        <v>60.142857142857146</v>
      </c>
      <c r="AB41" s="11">
        <f>[37]Maio!$E$31</f>
        <v>57.92307692307692</v>
      </c>
      <c r="AC41" s="11">
        <f>[37]Maio!$E$32</f>
        <v>59.846153846153847</v>
      </c>
      <c r="AD41" s="11">
        <f>[37]Maio!$E$33</f>
        <v>70.538461538461533</v>
      </c>
      <c r="AE41" s="11">
        <f>[37]Maio!$E$34</f>
        <v>54.153846153846153</v>
      </c>
      <c r="AF41" s="11">
        <f>[37]Maio!$E$35</f>
        <v>54.769230769230766</v>
      </c>
      <c r="AG41" s="93">
        <f t="shared" si="9"/>
        <v>70.465063668147167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[38]Maio!$E$5</f>
        <v>84.666666666666671</v>
      </c>
      <c r="C42" s="11">
        <f>[38]Maio!$E$6</f>
        <v>88.208333333333329</v>
      </c>
      <c r="D42" s="11">
        <f>[38]Maio!$E$7</f>
        <v>93</v>
      </c>
      <c r="E42" s="11">
        <f>[38]Maio!$E$8</f>
        <v>81.791666666666671</v>
      </c>
      <c r="F42" s="11">
        <f>[38]Maio!$E$9</f>
        <v>79.125</v>
      </c>
      <c r="G42" s="11">
        <f>[38]Maio!$E$10</f>
        <v>86.25</v>
      </c>
      <c r="H42" s="11">
        <f>[38]Maio!$E$11</f>
        <v>82.583333333333329</v>
      </c>
      <c r="I42" s="11">
        <f>[38]Maio!$E$12</f>
        <v>82.958333333333329</v>
      </c>
      <c r="J42" s="11">
        <f>[38]Maio!$E$13</f>
        <v>75.416666666666671</v>
      </c>
      <c r="K42" s="11">
        <f>[38]Maio!$E$14</f>
        <v>59.708333333333336</v>
      </c>
      <c r="L42" s="11">
        <f>[38]Maio!$E$15</f>
        <v>59.291666666666664</v>
      </c>
      <c r="M42" s="11">
        <f>[38]Maio!$E$16</f>
        <v>60.708333333333336</v>
      </c>
      <c r="N42" s="11">
        <f>[38]Maio!$E$17</f>
        <v>53.125</v>
      </c>
      <c r="O42" s="11">
        <f>[38]Maio!$E$18</f>
        <v>78.833333333333329</v>
      </c>
      <c r="P42" s="11">
        <f>[38]Maio!$E$19</f>
        <v>81.5</v>
      </c>
      <c r="Q42" s="11">
        <f>[38]Maio!$E$20</f>
        <v>85.125</v>
      </c>
      <c r="R42" s="11">
        <f>[38]Maio!$E$21</f>
        <v>79.333333333333329</v>
      </c>
      <c r="S42" s="11">
        <f>[38]Maio!$E$22</f>
        <v>80.416666666666671</v>
      </c>
      <c r="T42" s="11">
        <f>[38]Maio!$E$23</f>
        <v>80.833333333333329</v>
      </c>
      <c r="U42" s="11">
        <f>[38]Maio!$E$24</f>
        <v>76.083333333333329</v>
      </c>
      <c r="V42" s="11">
        <f>[38]Maio!$E$25</f>
        <v>70.916666666666671</v>
      </c>
      <c r="W42" s="11">
        <f>[38]Maio!$E$26</f>
        <v>79.625</v>
      </c>
      <c r="X42" s="11">
        <f>[38]Maio!$E$27</f>
        <v>91.583333333333329</v>
      </c>
      <c r="Y42" s="11">
        <f>[38]Maio!$E$28</f>
        <v>76.791666666666671</v>
      </c>
      <c r="Z42" s="11">
        <f>[38]Maio!$E$29</f>
        <v>81.541666666666671</v>
      </c>
      <c r="AA42" s="11">
        <f>[38]Maio!$E$30</f>
        <v>74.583333333333329</v>
      </c>
      <c r="AB42" s="11">
        <f>[38]Maio!$E$31</f>
        <v>72.208333333333329</v>
      </c>
      <c r="AC42" s="11">
        <f>[38]Maio!$E$32</f>
        <v>81.416666666666671</v>
      </c>
      <c r="AD42" s="11">
        <f>[38]Maio!$E$33</f>
        <v>84.083333333333329</v>
      </c>
      <c r="AE42" s="11">
        <f>[38]Maio!$E$34</f>
        <v>74.041666666666671</v>
      </c>
      <c r="AF42" s="11">
        <f>[38]Maio!$E$35</f>
        <v>76.333333333333329</v>
      </c>
      <c r="AG42" s="93">
        <f t="shared" ref="AG42:AG43" si="10">AVERAGE(B42:AF42)</f>
        <v>77.80913978494624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[39]Maio!$E$5</f>
        <v>94.166666666666671</v>
      </c>
      <c r="C43" s="11">
        <f>[39]Maio!$E$6</f>
        <v>89.13636363636364</v>
      </c>
      <c r="D43" s="11">
        <f>[39]Maio!$E$7</f>
        <v>86.391304347826093</v>
      </c>
      <c r="E43" s="11">
        <f>[39]Maio!$E$8</f>
        <v>81.333333333333329</v>
      </c>
      <c r="F43" s="11">
        <f>[39]Maio!$E$9</f>
        <v>84.043478260869563</v>
      </c>
      <c r="G43" s="11">
        <f>[39]Maio!$E$10</f>
        <v>81.565217391304344</v>
      </c>
      <c r="H43" s="11">
        <f>[39]Maio!$E$11</f>
        <v>80.772727272727266</v>
      </c>
      <c r="I43" s="11">
        <f>[39]Maio!$E$12</f>
        <v>82.13636363636364</v>
      </c>
      <c r="J43" s="11">
        <f>[39]Maio!$E$13</f>
        <v>79.045454545454547</v>
      </c>
      <c r="K43" s="11">
        <f>[39]Maio!$E$14</f>
        <v>78.5</v>
      </c>
      <c r="L43" s="11">
        <f>[39]Maio!$E$15</f>
        <v>80.045454545454547</v>
      </c>
      <c r="M43" s="11">
        <f>[39]Maio!$E$16</f>
        <v>84.782608695652172</v>
      </c>
      <c r="N43" s="11">
        <f>[39]Maio!$E$17</f>
        <v>91.304347826086953</v>
      </c>
      <c r="O43" s="11">
        <f>[39]Maio!$E$18</f>
        <v>76.260869565217391</v>
      </c>
      <c r="P43" s="11">
        <f>[39]Maio!$E$19</f>
        <v>83.958333333333329</v>
      </c>
      <c r="Q43" s="11">
        <f>[39]Maio!$E$20</f>
        <v>83.681818181818187</v>
      </c>
      <c r="R43" s="11">
        <f>[39]Maio!$E$21</f>
        <v>80.409090909090907</v>
      </c>
      <c r="S43" s="11">
        <f>[39]Maio!$E$22</f>
        <v>87.36363636363636</v>
      </c>
      <c r="T43" s="11">
        <f>[39]Maio!$E$23</f>
        <v>81.409090909090907</v>
      </c>
      <c r="U43" s="11">
        <f>[39]Maio!$E$24</f>
        <v>74.318181818181813</v>
      </c>
      <c r="V43" s="11">
        <f>[39]Maio!$E$25</f>
        <v>71.13636363636364</v>
      </c>
      <c r="W43" s="11">
        <f>[39]Maio!$E$26</f>
        <v>67.095238095238102</v>
      </c>
      <c r="X43" s="11">
        <f>[39]Maio!$E$27</f>
        <v>79.952380952380949</v>
      </c>
      <c r="Y43" s="11">
        <f>[39]Maio!$E$28</f>
        <v>76.10526315789474</v>
      </c>
      <c r="Z43" s="11">
        <f>[39]Maio!$E$29</f>
        <v>77.818181818181813</v>
      </c>
      <c r="AA43" s="11">
        <f>[39]Maio!$E$30</f>
        <v>73</v>
      </c>
      <c r="AB43" s="11">
        <f>[39]Maio!$E$31</f>
        <v>58.421052631578945</v>
      </c>
      <c r="AC43" s="11">
        <f>[39]Maio!$E$32</f>
        <v>66.166666666666671</v>
      </c>
      <c r="AD43" s="11">
        <f>[39]Maio!$E$33</f>
        <v>78.388888888888886</v>
      </c>
      <c r="AE43" s="11">
        <f>[39]Maio!$E$34</f>
        <v>69.277777777777771</v>
      </c>
      <c r="AF43" s="11">
        <f>[39]Maio!$E$35</f>
        <v>62.666666666666664</v>
      </c>
      <c r="AG43" s="93">
        <f t="shared" si="10"/>
        <v>78.730736178390615</v>
      </c>
      <c r="AK43" t="s">
        <v>47</v>
      </c>
    </row>
    <row r="44" spans="1:38" x14ac:dyDescent="0.2">
      <c r="A44" s="58" t="s">
        <v>18</v>
      </c>
      <c r="B44" s="11">
        <f>[40]Maio!$E$5</f>
        <v>93.208333333333329</v>
      </c>
      <c r="C44" s="11">
        <f>[40]Maio!$E$6</f>
        <v>83.208333333333329</v>
      </c>
      <c r="D44" s="11">
        <f>[40]Maio!$E$7</f>
        <v>86.375</v>
      </c>
      <c r="E44" s="11">
        <f>[40]Maio!$E$8</f>
        <v>84.208333333333329</v>
      </c>
      <c r="F44" s="11">
        <f>[40]Maio!$E$9</f>
        <v>83.75</v>
      </c>
      <c r="G44" s="11">
        <f>[40]Maio!$E$10</f>
        <v>79</v>
      </c>
      <c r="H44" s="11">
        <f>[40]Maio!$E$11</f>
        <v>82.125</v>
      </c>
      <c r="I44" s="11">
        <f>[40]Maio!$E$12</f>
        <v>78</v>
      </c>
      <c r="J44" s="11">
        <f>[40]Maio!$E$13</f>
        <v>75.916666666666671</v>
      </c>
      <c r="K44" s="11">
        <f>[40]Maio!$E$14</f>
        <v>75.5</v>
      </c>
      <c r="L44" s="11">
        <f>[40]Maio!$E$15</f>
        <v>80.125</v>
      </c>
      <c r="M44" s="11">
        <f>[40]Maio!$E$16</f>
        <v>87.708333333333329</v>
      </c>
      <c r="N44" s="11">
        <f>[40]Maio!$E$17</f>
        <v>92.5</v>
      </c>
      <c r="O44" s="11">
        <f>[40]Maio!$E$18</f>
        <v>79</v>
      </c>
      <c r="P44" s="11">
        <f>[40]Maio!$E$19</f>
        <v>79.833333333333329</v>
      </c>
      <c r="Q44" s="11">
        <f>[40]Maio!$E$20</f>
        <v>79.083333333333329</v>
      </c>
      <c r="R44" s="11">
        <f>[40]Maio!$E$21</f>
        <v>74.25</v>
      </c>
      <c r="S44" s="11">
        <f>[40]Maio!$E$22</f>
        <v>74.416666666666671</v>
      </c>
      <c r="T44" s="11">
        <f>[40]Maio!$E$23</f>
        <v>75.166666666666671</v>
      </c>
      <c r="U44" s="11">
        <f>[40]Maio!$E$24</f>
        <v>65.75</v>
      </c>
      <c r="V44" s="11">
        <f>[40]Maio!$E$25</f>
        <v>60.583333333333336</v>
      </c>
      <c r="W44" s="11">
        <f>[40]Maio!$E$26</f>
        <v>67.625</v>
      </c>
      <c r="X44" s="11">
        <f>[40]Maio!$E$27</f>
        <v>82.416666666666671</v>
      </c>
      <c r="Y44" s="11">
        <f>[40]Maio!$E$28</f>
        <v>90.541666666666671</v>
      </c>
      <c r="Z44" s="11">
        <f>[40]Maio!$E$29</f>
        <v>72.166666666666671</v>
      </c>
      <c r="AA44" s="11">
        <f>[40]Maio!$E$30</f>
        <v>64.041666666666671</v>
      </c>
      <c r="AB44" s="11">
        <f>[40]Maio!$E$31</f>
        <v>69.708333333333329</v>
      </c>
      <c r="AC44" s="11">
        <f>[40]Maio!$E$32</f>
        <v>74.375</v>
      </c>
      <c r="AD44" s="11">
        <f>[40]Maio!$E$33</f>
        <v>77.041666666666671</v>
      </c>
      <c r="AE44" s="11">
        <f>[40]Maio!$E$34</f>
        <v>69.583333333333329</v>
      </c>
      <c r="AF44" s="11">
        <f>[40]Maio!$E$35</f>
        <v>68.083333333333329</v>
      </c>
      <c r="AG44" s="93">
        <f t="shared" ref="AG44:AG45" si="11">AVERAGE(B44:AF44)</f>
        <v>77.590053763440864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[41]Maio!$E$5</f>
        <v>80.541666666666671</v>
      </c>
      <c r="C45" s="11">
        <f>[41]Maio!$E$6</f>
        <v>84.458333333333329</v>
      </c>
      <c r="D45" s="11">
        <f>[41]Maio!$E$7</f>
        <v>87.041666666666671</v>
      </c>
      <c r="E45" s="11">
        <f>[41]Maio!$E$8</f>
        <v>87.25</v>
      </c>
      <c r="F45" s="11">
        <f>[41]Maio!$E$9</f>
        <v>83.75</v>
      </c>
      <c r="G45" s="11">
        <f>[41]Maio!$E$10</f>
        <v>80.416666666666671</v>
      </c>
      <c r="H45" s="11">
        <f>[41]Maio!$E$11</f>
        <v>79.208333333333329</v>
      </c>
      <c r="I45" s="11">
        <f>[41]Maio!$E$12</f>
        <v>74.5</v>
      </c>
      <c r="J45" s="11">
        <f>[41]Maio!$E$13</f>
        <v>73.291666666666671</v>
      </c>
      <c r="K45" s="11">
        <f>[41]Maio!$E$14</f>
        <v>79.5</v>
      </c>
      <c r="L45" s="11">
        <f>[41]Maio!$E$15</f>
        <v>81.958333333333329</v>
      </c>
      <c r="M45" s="11">
        <f>[41]Maio!$E$16</f>
        <v>80.5</v>
      </c>
      <c r="N45" s="11">
        <f>[41]Maio!$E$17</f>
        <v>82.333333333333329</v>
      </c>
      <c r="O45" s="11">
        <f>[41]Maio!$E$18</f>
        <v>76.041666666666671</v>
      </c>
      <c r="P45" s="11">
        <f>[41]Maio!$E$19</f>
        <v>81.75</v>
      </c>
      <c r="Q45" s="11">
        <f>[41]Maio!$E$20</f>
        <v>77.416666666666671</v>
      </c>
      <c r="R45" s="11">
        <f>[41]Maio!$E$21</f>
        <v>76.291666666666671</v>
      </c>
      <c r="S45" s="11">
        <f>[41]Maio!$E$22</f>
        <v>80.75</v>
      </c>
      <c r="T45" s="11">
        <f>[41]Maio!$E$23</f>
        <v>79.208333333333329</v>
      </c>
      <c r="U45" s="11">
        <f>[41]Maio!$E$24</f>
        <v>71.625</v>
      </c>
      <c r="V45" s="11">
        <f>[41]Maio!$E$25</f>
        <v>67.875</v>
      </c>
      <c r="W45" s="11">
        <f>[41]Maio!$E$26</f>
        <v>69.041666666666671</v>
      </c>
      <c r="X45" s="11">
        <f>[41]Maio!$E$27</f>
        <v>68.958333333333329</v>
      </c>
      <c r="Y45" s="11">
        <f>[41]Maio!$E$28</f>
        <v>78.625</v>
      </c>
      <c r="Z45" s="11">
        <f>[41]Maio!$E$29</f>
        <v>73.875</v>
      </c>
      <c r="AA45" s="11">
        <f>[41]Maio!$E$30</f>
        <v>70.625</v>
      </c>
      <c r="AB45" s="11">
        <f>[41]Maio!$E$31</f>
        <v>69.791666666666671</v>
      </c>
      <c r="AC45" s="11">
        <f>[41]Maio!$E$32</f>
        <v>67.291666666666671</v>
      </c>
      <c r="AD45" s="11">
        <f>[41]Maio!$E$33</f>
        <v>72.5</v>
      </c>
      <c r="AE45" s="11">
        <f>[41]Maio!$E$34</f>
        <v>68.291666666666671</v>
      </c>
      <c r="AF45" s="11">
        <f>[41]Maio!$E$35</f>
        <v>62.375</v>
      </c>
      <c r="AG45" s="93">
        <f t="shared" si="11"/>
        <v>76.357526881720418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[42]Maio!$E$5</f>
        <v>93.75</v>
      </c>
      <c r="C46" s="11">
        <f>[42]Maio!$E$6</f>
        <v>89.083333333333329</v>
      </c>
      <c r="D46" s="11">
        <f>[42]Maio!$E$7</f>
        <v>89.083333333333329</v>
      </c>
      <c r="E46" s="11">
        <f>[42]Maio!$E$8</f>
        <v>85.166666666666671</v>
      </c>
      <c r="F46" s="11">
        <f>[42]Maio!$E$9</f>
        <v>78.5</v>
      </c>
      <c r="G46" s="11">
        <f>[42]Maio!$E$10</f>
        <v>83.833333333333329</v>
      </c>
      <c r="H46" s="11">
        <f>[42]Maio!$E$11</f>
        <v>81.541666666666671</v>
      </c>
      <c r="I46" s="11">
        <f>[42]Maio!$E$12</f>
        <v>81.375</v>
      </c>
      <c r="J46" s="11">
        <f>[42]Maio!$E$13</f>
        <v>81.416666666666671</v>
      </c>
      <c r="K46" s="11">
        <f>[42]Maio!$E$14</f>
        <v>78.708333333333329</v>
      </c>
      <c r="L46" s="11">
        <f>[42]Maio!$E$15</f>
        <v>93.708333333333329</v>
      </c>
      <c r="M46" s="11">
        <f>[42]Maio!$E$16</f>
        <v>95.708333333333329</v>
      </c>
      <c r="N46" s="11">
        <f>[42]Maio!$E$17</f>
        <v>89.5</v>
      </c>
      <c r="O46" s="11">
        <f>[42]Maio!$E$18</f>
        <v>90.5</v>
      </c>
      <c r="P46" s="11">
        <f>[42]Maio!$E$19</f>
        <v>83.625</v>
      </c>
      <c r="Q46" s="11">
        <f>[42]Maio!$E$20</f>
        <v>79.333333333333329</v>
      </c>
      <c r="R46" s="11">
        <f>[42]Maio!$E$21</f>
        <v>79.458333333333329</v>
      </c>
      <c r="S46" s="11">
        <f>[42]Maio!$E$22</f>
        <v>77.625</v>
      </c>
      <c r="T46" s="11">
        <f>[42]Maio!$E$23</f>
        <v>81</v>
      </c>
      <c r="U46" s="11">
        <f>[42]Maio!$E$24</f>
        <v>75.416666666666671</v>
      </c>
      <c r="V46" s="11">
        <f>[42]Maio!$E$25</f>
        <v>72.583333333333329</v>
      </c>
      <c r="W46" s="11">
        <f>[42]Maio!$E$26</f>
        <v>88.958333333333329</v>
      </c>
      <c r="X46" s="11">
        <f>[42]Maio!$E$27</f>
        <v>96.541666666666671</v>
      </c>
      <c r="Y46" s="11">
        <f>[42]Maio!$E$28</f>
        <v>90.708333333333329</v>
      </c>
      <c r="Z46" s="11">
        <f>[42]Maio!$E$29</f>
        <v>83.833333333333329</v>
      </c>
      <c r="AA46" s="11">
        <f>[42]Maio!$E$30</f>
        <v>76.208333333333329</v>
      </c>
      <c r="AB46" s="11">
        <f>[42]Maio!$E$31</f>
        <v>71.333333333333329</v>
      </c>
      <c r="AC46" s="11">
        <f>[42]Maio!$E$32</f>
        <v>92.125</v>
      </c>
      <c r="AD46" s="11">
        <f>[42]Maio!$E$33</f>
        <v>93.416666666666671</v>
      </c>
      <c r="AE46" s="11">
        <f>[42]Maio!$E$34</f>
        <v>84.958333333333329</v>
      </c>
      <c r="AF46" s="11">
        <f>[42]Maio!$E$35</f>
        <v>91.375</v>
      </c>
      <c r="AG46" s="93">
        <f t="shared" ref="AG46:AG49" si="12">AVERAGE(B46:AF46)</f>
        <v>84.850806451612897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[43]Maio!$E$5</f>
        <v>91.458333333333329</v>
      </c>
      <c r="C47" s="11">
        <f>[43]Maio!$E$6</f>
        <v>87.041666666666671</v>
      </c>
      <c r="D47" s="11">
        <f>[43]Maio!$E$7</f>
        <v>87.375</v>
      </c>
      <c r="E47" s="11">
        <f>[43]Maio!$E$8</f>
        <v>82</v>
      </c>
      <c r="F47" s="11">
        <f>[43]Maio!$E$9</f>
        <v>76.291666666666671</v>
      </c>
      <c r="G47" s="11">
        <f>[43]Maio!$E$10</f>
        <v>78.083333333333329</v>
      </c>
      <c r="H47" s="11">
        <f>[43]Maio!$E$11</f>
        <v>78.75</v>
      </c>
      <c r="I47" s="11">
        <f>[43]Maio!$E$12</f>
        <v>75.416666666666671</v>
      </c>
      <c r="J47" s="11">
        <f>[43]Maio!$E$13</f>
        <v>72.333333333333329</v>
      </c>
      <c r="K47" s="11">
        <f>[43]Maio!$E$14</f>
        <v>73.833333333333329</v>
      </c>
      <c r="L47" s="11">
        <f>[43]Maio!$E$15</f>
        <v>75.5</v>
      </c>
      <c r="M47" s="11">
        <f>[43]Maio!$E$16</f>
        <v>84.375</v>
      </c>
      <c r="N47" s="11">
        <f>[43]Maio!$E$17</f>
        <v>86.791666666666671</v>
      </c>
      <c r="O47" s="11">
        <f>[43]Maio!$E$18</f>
        <v>77.833333333333329</v>
      </c>
      <c r="P47" s="11">
        <f>[43]Maio!$E$19</f>
        <v>82.833333333333329</v>
      </c>
      <c r="Q47" s="11">
        <f>[43]Maio!$E$20</f>
        <v>82</v>
      </c>
      <c r="R47" s="11">
        <f>[43]Maio!$E$21</f>
        <v>77.208333333333329</v>
      </c>
      <c r="S47" s="11">
        <f>[43]Maio!$E$22</f>
        <v>72.583333333333329</v>
      </c>
      <c r="T47" s="11">
        <f>[43]Maio!$E$23</f>
        <v>73.791666666666671</v>
      </c>
      <c r="U47" s="11">
        <f>[43]Maio!$E$24</f>
        <v>67.291666666666671</v>
      </c>
      <c r="V47" s="11">
        <f>[43]Maio!$E$25</f>
        <v>60.166666666666664</v>
      </c>
      <c r="W47" s="11" t="str">
        <f>[43]Maio!$E$26</f>
        <v>*</v>
      </c>
      <c r="X47" s="11" t="str">
        <f>[43]Maio!$E$27</f>
        <v>*</v>
      </c>
      <c r="Y47" s="11" t="str">
        <f>[43]Maio!$E$28</f>
        <v>*</v>
      </c>
      <c r="Z47" s="11" t="str">
        <f>[43]Maio!$E$29</f>
        <v>*</v>
      </c>
      <c r="AA47" s="11" t="str">
        <f>[43]Maio!$E$30</f>
        <v>*</v>
      </c>
      <c r="AB47" s="11" t="str">
        <f>[43]Maio!$E$31</f>
        <v>*</v>
      </c>
      <c r="AC47" s="11" t="str">
        <f>[43]Maio!$E$32</f>
        <v>*</v>
      </c>
      <c r="AD47" s="11" t="str">
        <f>[43]Maio!$E$33</f>
        <v>*</v>
      </c>
      <c r="AE47" s="11" t="str">
        <f>[43]Maio!$E$34</f>
        <v>*</v>
      </c>
      <c r="AF47" s="11" t="str">
        <f>[43]Maio!$E$35</f>
        <v>*</v>
      </c>
      <c r="AG47" s="93">
        <f t="shared" si="12"/>
        <v>78.236111111111114</v>
      </c>
      <c r="AK47" t="s">
        <v>47</v>
      </c>
    </row>
    <row r="48" spans="1:38" x14ac:dyDescent="0.2">
      <c r="A48" s="58" t="s">
        <v>44</v>
      </c>
      <c r="B48" s="11">
        <f>[44]Maio!$E$5</f>
        <v>80.708333333333329</v>
      </c>
      <c r="C48" s="11">
        <f>[44]Maio!$E$6</f>
        <v>82.5</v>
      </c>
      <c r="D48" s="11">
        <f>[44]Maio!$E$7</f>
        <v>80.416666666666671</v>
      </c>
      <c r="E48" s="11">
        <f>[44]Maio!$E$8</f>
        <v>82.833333333333329</v>
      </c>
      <c r="F48" s="11">
        <f>[44]Maio!$E$9</f>
        <v>77.875</v>
      </c>
      <c r="G48" s="11">
        <f>[44]Maio!$E$10</f>
        <v>77.916666666666671</v>
      </c>
      <c r="H48" s="11">
        <f>[44]Maio!$E$11</f>
        <v>81.25</v>
      </c>
      <c r="I48" s="11">
        <f>[44]Maio!$E$12</f>
        <v>72.666666666666671</v>
      </c>
      <c r="J48" s="11">
        <f>[44]Maio!$E$13</f>
        <v>72.083333333333329</v>
      </c>
      <c r="K48" s="11">
        <f>[44]Maio!$E$14</f>
        <v>72.916666666666671</v>
      </c>
      <c r="L48" s="11">
        <f>[44]Maio!$E$15</f>
        <v>74.125</v>
      </c>
      <c r="M48" s="11">
        <f>[44]Maio!$E$16</f>
        <v>91.041666666666671</v>
      </c>
      <c r="N48" s="11">
        <f>[44]Maio!$E$17</f>
        <v>97.708333333333329</v>
      </c>
      <c r="O48" s="11">
        <f>[44]Maio!$E$18</f>
        <v>84.666666666666671</v>
      </c>
      <c r="P48" s="11">
        <f>[44]Maio!$E$19</f>
        <v>78.416666666666671</v>
      </c>
      <c r="Q48" s="11">
        <f>[44]Maio!$E$20</f>
        <v>79.333333333333329</v>
      </c>
      <c r="R48" s="11">
        <f>[44]Maio!$E$21</f>
        <v>70.666666666666671</v>
      </c>
      <c r="S48" s="11">
        <f>[44]Maio!$E$22</f>
        <v>70.416666666666671</v>
      </c>
      <c r="T48" s="11">
        <f>[44]Maio!$E$23</f>
        <v>68.458333333333329</v>
      </c>
      <c r="U48" s="11">
        <f>[44]Maio!$E$24</f>
        <v>59.916666666666664</v>
      </c>
      <c r="V48" s="11">
        <f>[44]Maio!$E$25</f>
        <v>54.333333333333336</v>
      </c>
      <c r="W48" s="11">
        <f>[44]Maio!$E$26</f>
        <v>60.375</v>
      </c>
      <c r="X48" s="11">
        <f>[44]Maio!$E$27</f>
        <v>79.291666666666671</v>
      </c>
      <c r="Y48" s="11">
        <f>[44]Maio!$E$28</f>
        <v>92.041666666666671</v>
      </c>
      <c r="Z48" s="11">
        <f>[44]Maio!$E$29</f>
        <v>75.375</v>
      </c>
      <c r="AA48" s="11">
        <f>[44]Maio!$E$30</f>
        <v>63.25</v>
      </c>
      <c r="AB48" s="11">
        <f>[44]Maio!$E$31</f>
        <v>65.333333333333329</v>
      </c>
      <c r="AC48" s="11">
        <f>[44]Maio!$E$32</f>
        <v>66.083333333333329</v>
      </c>
      <c r="AD48" s="11">
        <f>[44]Maio!$E$33</f>
        <v>71.166666666666671</v>
      </c>
      <c r="AE48" s="11">
        <f>[44]Maio!$E$34</f>
        <v>62.625</v>
      </c>
      <c r="AF48" s="11">
        <f>[44]Maio!$E$35</f>
        <v>64.375</v>
      </c>
      <c r="AG48" s="93">
        <f t="shared" si="12"/>
        <v>74.521505376344081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>
        <f>[45]Maio!$E$5</f>
        <v>81.791666666666671</v>
      </c>
      <c r="C49" s="11">
        <f>[45]Maio!$E$6</f>
        <v>84.833333333333329</v>
      </c>
      <c r="D49" s="11">
        <f>[45]Maio!$E$7</f>
        <v>82.166666666666671</v>
      </c>
      <c r="E49" s="11">
        <f>[45]Maio!$E$8</f>
        <v>82.25</v>
      </c>
      <c r="F49" s="11">
        <f>[45]Maio!$E$9</f>
        <v>75.875</v>
      </c>
      <c r="G49" s="11">
        <f>[45]Maio!$E$10</f>
        <v>71.291666666666671</v>
      </c>
      <c r="H49" s="11">
        <f>[45]Maio!$E$11</f>
        <v>69.166666666666671</v>
      </c>
      <c r="I49" s="11">
        <f>[45]Maio!$E$12</f>
        <v>69.666666666666671</v>
      </c>
      <c r="J49" s="11">
        <f>[45]Maio!$E$13</f>
        <v>68.5</v>
      </c>
      <c r="K49" s="11">
        <f>[45]Maio!$E$14</f>
        <v>71.333333333333329</v>
      </c>
      <c r="L49" s="11">
        <f>[45]Maio!$E$15</f>
        <v>71.458333333333329</v>
      </c>
      <c r="M49" s="11">
        <f>[45]Maio!$E$16</f>
        <v>69.291666666666671</v>
      </c>
      <c r="N49" s="11">
        <f>[45]Maio!$E$17</f>
        <v>71.625</v>
      </c>
      <c r="O49" s="11">
        <f>[45]Maio!$E$18</f>
        <v>64.916666666666671</v>
      </c>
      <c r="P49" s="11">
        <f>[45]Maio!$E$19</f>
        <v>70.333333333333329</v>
      </c>
      <c r="Q49" s="11">
        <f>[45]Maio!$E$20</f>
        <v>70.625</v>
      </c>
      <c r="R49" s="11">
        <f>[45]Maio!$E$21</f>
        <v>68.25</v>
      </c>
      <c r="S49" s="11">
        <f>[45]Maio!$E$22</f>
        <v>73</v>
      </c>
      <c r="T49" s="11">
        <f>[45]Maio!$E$23</f>
        <v>69.041666666666671</v>
      </c>
      <c r="U49" s="11">
        <f>[45]Maio!$E$24</f>
        <v>62.260869565217391</v>
      </c>
      <c r="V49" s="11">
        <f>[45]Maio!$E$25</f>
        <v>60.875</v>
      </c>
      <c r="W49" s="11">
        <f>[45]Maio!$E$26</f>
        <v>65.416666666666671</v>
      </c>
      <c r="X49" s="11">
        <f>[45]Maio!$E$27</f>
        <v>61.041666666666664</v>
      </c>
      <c r="Y49" s="11">
        <f>[45]Maio!$E$28</f>
        <v>70.083333333333329</v>
      </c>
      <c r="Z49" s="11">
        <f>[45]Maio!$E$29</f>
        <v>63.125</v>
      </c>
      <c r="AA49" s="11">
        <f>[45]Maio!$E$30</f>
        <v>63.541666666666664</v>
      </c>
      <c r="AB49" s="11">
        <f>[45]Maio!$E$31</f>
        <v>58.541666666666664</v>
      </c>
      <c r="AC49" s="11">
        <f>[45]Maio!$E$32</f>
        <v>58.75</v>
      </c>
      <c r="AD49" s="11">
        <f>[45]Maio!$E$33</f>
        <v>65.666666666666671</v>
      </c>
      <c r="AE49" s="11">
        <f>[45]Maio!$E$34</f>
        <v>61.541666666666664</v>
      </c>
      <c r="AF49" s="11">
        <f>[45]Maio!$E$35</f>
        <v>54.291666666666664</v>
      </c>
      <c r="AG49" s="93">
        <f t="shared" si="12"/>
        <v>68.727501168770473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3">AVERAGE(B5:B49)</f>
        <v>87.495639817698631</v>
      </c>
      <c r="C50" s="13">
        <f t="shared" si="13"/>
        <v>84.068940879800621</v>
      </c>
      <c r="D50" s="13">
        <f t="shared" si="13"/>
        <v>86.057502479049774</v>
      </c>
      <c r="E50" s="13">
        <f t="shared" si="13"/>
        <v>83.044300037569272</v>
      </c>
      <c r="F50" s="13">
        <f t="shared" si="13"/>
        <v>77.797851411381799</v>
      </c>
      <c r="G50" s="13">
        <f t="shared" si="13"/>
        <v>78.942282236220365</v>
      </c>
      <c r="H50" s="13">
        <f t="shared" si="13"/>
        <v>76.867604228350842</v>
      </c>
      <c r="I50" s="13">
        <f t="shared" si="13"/>
        <v>76.537832560852905</v>
      </c>
      <c r="J50" s="13">
        <f t="shared" si="13"/>
        <v>75.237895722511112</v>
      </c>
      <c r="K50" s="13">
        <f t="shared" si="13"/>
        <v>75.433322896909857</v>
      </c>
      <c r="L50" s="13">
        <f t="shared" si="13"/>
        <v>79.037068142236819</v>
      </c>
      <c r="M50" s="13">
        <f t="shared" si="13"/>
        <v>84.193519643514733</v>
      </c>
      <c r="N50" s="13">
        <f t="shared" si="13"/>
        <v>85.334940927708502</v>
      </c>
      <c r="O50" s="13">
        <f t="shared" si="13"/>
        <v>76.293288845559573</v>
      </c>
      <c r="P50" s="13">
        <f t="shared" si="13"/>
        <v>78.859829803851582</v>
      </c>
      <c r="Q50" s="13">
        <f t="shared" si="13"/>
        <v>77.296070866036942</v>
      </c>
      <c r="R50" s="13">
        <f t="shared" si="13"/>
        <v>76.186448785132981</v>
      </c>
      <c r="S50" s="13">
        <f t="shared" si="13"/>
        <v>76.816658903399798</v>
      </c>
      <c r="T50" s="13">
        <f t="shared" si="13"/>
        <v>75.928683636024289</v>
      </c>
      <c r="U50" s="13">
        <f t="shared" si="13"/>
        <v>68.731996598719007</v>
      </c>
      <c r="V50" s="13">
        <f t="shared" si="13"/>
        <v>65.478596149917237</v>
      </c>
      <c r="W50" s="13">
        <f t="shared" si="13"/>
        <v>72.928511948577736</v>
      </c>
      <c r="X50" s="13">
        <f t="shared" si="13"/>
        <v>82.756452901777223</v>
      </c>
      <c r="Y50" s="13">
        <f t="shared" si="13"/>
        <v>77.997752516796822</v>
      </c>
      <c r="Z50" s="13">
        <f t="shared" si="13"/>
        <v>75.830527958682708</v>
      </c>
      <c r="AA50" s="13">
        <f t="shared" si="13"/>
        <v>70.242481308657773</v>
      </c>
      <c r="AB50" s="13">
        <f t="shared" si="13"/>
        <v>69.435989041639203</v>
      </c>
      <c r="AC50" s="13">
        <f t="shared" si="13"/>
        <v>74.069256756756744</v>
      </c>
      <c r="AD50" s="13">
        <f t="shared" si="13"/>
        <v>78.78217747130789</v>
      </c>
      <c r="AE50" s="13">
        <f t="shared" si="13"/>
        <v>72.515174883595932</v>
      </c>
      <c r="AF50" s="13">
        <f t="shared" ref="AF50" si="14">AVERAGE(AF5:AF49)</f>
        <v>71.385361594030314</v>
      </c>
      <c r="AG50" s="92">
        <f>AVERAGE(AG5:AG49)</f>
        <v>77.134610878183011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88"/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1" spans="1:37" x14ac:dyDescent="0.2">
      <c r="AK61" s="1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5" spans="11:37" x14ac:dyDescent="0.2">
      <c r="AK65" t="s">
        <v>47</v>
      </c>
    </row>
    <row r="66" spans="11:37" x14ac:dyDescent="0.2">
      <c r="AH66" t="s">
        <v>47</v>
      </c>
    </row>
    <row r="69" spans="11:37" x14ac:dyDescent="0.2">
      <c r="T69" s="2" t="s">
        <v>47</v>
      </c>
    </row>
    <row r="72" spans="11:37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6" sqref="AJ6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1" t="s">
        <v>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6" s="4" customFormat="1" ht="20.100000000000001" customHeight="1" x14ac:dyDescent="0.2">
      <c r="A2" s="171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64"/>
      <c r="AG2" s="149"/>
      <c r="AH2" s="150"/>
    </row>
    <row r="3" spans="1:36" s="5" customFormat="1" ht="20.100000000000001" customHeight="1" x14ac:dyDescent="0.2">
      <c r="A3" s="171"/>
      <c r="B3" s="168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72">
        <v>30</v>
      </c>
      <c r="AF3" s="169">
        <v>31</v>
      </c>
      <c r="AG3" s="117" t="s">
        <v>37</v>
      </c>
      <c r="AH3" s="110" t="s">
        <v>36</v>
      </c>
    </row>
    <row r="4" spans="1:36" s="5" customFormat="1" ht="20.100000000000001" customHeight="1" x14ac:dyDescent="0.2">
      <c r="A4" s="171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72"/>
      <c r="AF4" s="170"/>
      <c r="AG4" s="117" t="s">
        <v>35</v>
      </c>
      <c r="AH4" s="110" t="s">
        <v>35</v>
      </c>
    </row>
    <row r="5" spans="1:36" s="5" customFormat="1" x14ac:dyDescent="0.2">
      <c r="A5" s="58" t="s">
        <v>40</v>
      </c>
      <c r="B5" s="128">
        <f>[1]Maio!$F$5</f>
        <v>100</v>
      </c>
      <c r="C5" s="128">
        <f>[1]Maio!$F$6</f>
        <v>100</v>
      </c>
      <c r="D5" s="128">
        <f>[1]Maio!$F$7</f>
        <v>100</v>
      </c>
      <c r="E5" s="128">
        <f>[1]Maio!$F$8</f>
        <v>100</v>
      </c>
      <c r="F5" s="128">
        <f>[1]Maio!$F$9</f>
        <v>100</v>
      </c>
      <c r="G5" s="128">
        <f>[1]Maio!$F$10</f>
        <v>100</v>
      </c>
      <c r="H5" s="128">
        <f>[1]Maio!$F$11</f>
        <v>100</v>
      </c>
      <c r="I5" s="128">
        <f>[1]Maio!$F$12</f>
        <v>99</v>
      </c>
      <c r="J5" s="128">
        <f>[1]Maio!$F$13</f>
        <v>98</v>
      </c>
      <c r="K5" s="128">
        <f>[1]Maio!$F$14</f>
        <v>100</v>
      </c>
      <c r="L5" s="128">
        <f>[1]Maio!$F$15</f>
        <v>100</v>
      </c>
      <c r="M5" s="128">
        <f>[1]Maio!$F$16</f>
        <v>100</v>
      </c>
      <c r="N5" s="128">
        <f>[1]Maio!$F$17</f>
        <v>100</v>
      </c>
      <c r="O5" s="128">
        <f>[1]Maio!$F$18</f>
        <v>89</v>
      </c>
      <c r="P5" s="128">
        <f>[1]Maio!$F$19</f>
        <v>96</v>
      </c>
      <c r="Q5" s="128">
        <f>[1]Maio!$F$20</f>
        <v>100</v>
      </c>
      <c r="R5" s="128">
        <f>[1]Maio!$F$21</f>
        <v>100</v>
      </c>
      <c r="S5" s="128">
        <f>[1]Maio!$F$22</f>
        <v>100</v>
      </c>
      <c r="T5" s="128">
        <f>[1]Maio!$F$23</f>
        <v>100</v>
      </c>
      <c r="U5" s="128">
        <f>[1]Maio!$F$24</f>
        <v>100</v>
      </c>
      <c r="V5" s="128">
        <f>[1]Maio!$F$25</f>
        <v>100</v>
      </c>
      <c r="W5" s="128">
        <f>[1]Maio!$F$26</f>
        <v>100</v>
      </c>
      <c r="X5" s="128">
        <f>[1]Maio!$F$27</f>
        <v>99</v>
      </c>
      <c r="Y5" s="128">
        <f>[1]Maio!$F$28</f>
        <v>95</v>
      </c>
      <c r="Z5" s="128">
        <f>[1]Maio!$F$29</f>
        <v>100</v>
      </c>
      <c r="AA5" s="128">
        <f>[1]Maio!$F$30</f>
        <v>100</v>
      </c>
      <c r="AB5" s="128">
        <f>[1]Maio!$F$31</f>
        <v>100</v>
      </c>
      <c r="AC5" s="128">
        <f>[1]Maio!$F$32</f>
        <v>99</v>
      </c>
      <c r="AD5" s="128">
        <f>[1]Maio!$F$33</f>
        <v>100</v>
      </c>
      <c r="AE5" s="128">
        <f>[1]Maio!$F$34</f>
        <v>100</v>
      </c>
      <c r="AF5" s="128">
        <f>[1]Maio!$F$35</f>
        <v>93</v>
      </c>
      <c r="AG5" s="15">
        <f>MAX(B5:AF5)</f>
        <v>100</v>
      </c>
      <c r="AH5" s="94">
        <f t="shared" ref="AH5:AH6" si="1">AVERAGE(B5:AF5)</f>
        <v>98.967741935483872</v>
      </c>
    </row>
    <row r="6" spans="1:36" x14ac:dyDescent="0.2">
      <c r="A6" s="58" t="s">
        <v>0</v>
      </c>
      <c r="B6" s="11">
        <f>[2]Maio!$F$5</f>
        <v>99</v>
      </c>
      <c r="C6" s="11">
        <f>[2]Maio!$F$6</f>
        <v>99</v>
      </c>
      <c r="D6" s="11">
        <f>[2]Maio!$F$7</f>
        <v>98</v>
      </c>
      <c r="E6" s="11">
        <f>[2]Maio!$F$8</f>
        <v>99</v>
      </c>
      <c r="F6" s="11">
        <f>[2]Maio!$F$9</f>
        <v>99</v>
      </c>
      <c r="G6" s="11">
        <f>[2]Maio!$F$10</f>
        <v>98</v>
      </c>
      <c r="H6" s="11">
        <f>[2]Maio!$F$11</f>
        <v>98</v>
      </c>
      <c r="I6" s="11">
        <f>[2]Maio!$F$12</f>
        <v>99</v>
      </c>
      <c r="J6" s="11">
        <f>[2]Maio!$F$13</f>
        <v>94</v>
      </c>
      <c r="K6" s="11">
        <f>[2]Maio!$F$14</f>
        <v>99</v>
      </c>
      <c r="L6" s="11">
        <f>[2]Maio!$F$15</f>
        <v>99</v>
      </c>
      <c r="M6" s="11">
        <f>[2]Maio!$F$16</f>
        <v>99</v>
      </c>
      <c r="N6" s="11">
        <f>[2]Maio!$F$17</f>
        <v>97</v>
      </c>
      <c r="O6" s="11">
        <f>[2]Maio!$F$18</f>
        <v>98</v>
      </c>
      <c r="P6" s="11">
        <f>[2]Maio!$F$19</f>
        <v>94</v>
      </c>
      <c r="Q6" s="11">
        <f>[2]Maio!$F$20</f>
        <v>98</v>
      </c>
      <c r="R6" s="11">
        <f>[2]Maio!$F$21</f>
        <v>99</v>
      </c>
      <c r="S6" s="11">
        <f>[2]Maio!$F$22</f>
        <v>99</v>
      </c>
      <c r="T6" s="11">
        <f>[2]Maio!$F$23</f>
        <v>100</v>
      </c>
      <c r="U6" s="11">
        <f>[2]Maio!$F$24</f>
        <v>100</v>
      </c>
      <c r="V6" s="11">
        <f>[2]Maio!$F$25</f>
        <v>99</v>
      </c>
      <c r="W6" s="11">
        <f>[2]Maio!$F$26</f>
        <v>94</v>
      </c>
      <c r="X6" s="11">
        <f>[2]Maio!$F$27</f>
        <v>99</v>
      </c>
      <c r="Y6" s="11">
        <f>[2]Maio!$F$28</f>
        <v>99</v>
      </c>
      <c r="Z6" s="11">
        <f>[2]Maio!$F$29</f>
        <v>99</v>
      </c>
      <c r="AA6" s="11">
        <f>[2]Maio!$F$30</f>
        <v>100</v>
      </c>
      <c r="AB6" s="11">
        <f>[2]Maio!$F$31</f>
        <v>92</v>
      </c>
      <c r="AC6" s="11">
        <f>[2]Maio!$F$32</f>
        <v>93</v>
      </c>
      <c r="AD6" s="11">
        <f>[2]Maio!$F$33</f>
        <v>99</v>
      </c>
      <c r="AE6" s="11">
        <f>[2]Maio!$F$34</f>
        <v>100</v>
      </c>
      <c r="AF6" s="11">
        <f>[2]Maio!$F$35</f>
        <v>98</v>
      </c>
      <c r="AG6" s="15">
        <f>MAX(B6:AF6)</f>
        <v>100</v>
      </c>
      <c r="AH6" s="94">
        <f t="shared" si="1"/>
        <v>97.967741935483872</v>
      </c>
    </row>
    <row r="7" spans="1:36" x14ac:dyDescent="0.2">
      <c r="A7" s="58" t="s">
        <v>104</v>
      </c>
      <c r="B7" s="11">
        <f>[3]Maio!$F$5</f>
        <v>97</v>
      </c>
      <c r="C7" s="11">
        <f>[3]Maio!$F$6</f>
        <v>98</v>
      </c>
      <c r="D7" s="11">
        <f>[3]Maio!$F$7</f>
        <v>98</v>
      </c>
      <c r="E7" s="11">
        <f>[3]Maio!$F$8</f>
        <v>96</v>
      </c>
      <c r="F7" s="11">
        <f>[3]Maio!$F$9</f>
        <v>96</v>
      </c>
      <c r="G7" s="11">
        <f>[3]Maio!$F$10</f>
        <v>97</v>
      </c>
      <c r="H7" s="11">
        <f>[3]Maio!$F$11</f>
        <v>96</v>
      </c>
      <c r="I7" s="11">
        <f>[3]Maio!$F$12</f>
        <v>92</v>
      </c>
      <c r="J7" s="11">
        <f>[3]Maio!$F$13</f>
        <v>89</v>
      </c>
      <c r="K7" s="11">
        <f>[3]Maio!$F$14</f>
        <v>95</v>
      </c>
      <c r="L7" s="11">
        <f>[3]Maio!$F$15</f>
        <v>95</v>
      </c>
      <c r="M7" s="11">
        <f>[3]Maio!$F$16</f>
        <v>98</v>
      </c>
      <c r="N7" s="11">
        <f>[3]Maio!$F$17</f>
        <v>95</v>
      </c>
      <c r="O7" s="11">
        <f>[3]Maio!$F$18</f>
        <v>92</v>
      </c>
      <c r="P7" s="11">
        <f>[3]Maio!$F$19</f>
        <v>92</v>
      </c>
      <c r="Q7" s="11">
        <f>[3]Maio!$F$20</f>
        <v>91</v>
      </c>
      <c r="R7" s="11">
        <f>[3]Maio!$F$21</f>
        <v>92</v>
      </c>
      <c r="S7" s="11">
        <f>[3]Maio!$F$22</f>
        <v>94</v>
      </c>
      <c r="T7" s="11">
        <f>[3]Maio!$F$23</f>
        <v>97</v>
      </c>
      <c r="U7" s="11">
        <f>[3]Maio!$F$24</f>
        <v>95</v>
      </c>
      <c r="V7" s="11">
        <f>[3]Maio!$F$25</f>
        <v>87</v>
      </c>
      <c r="W7" s="11">
        <f>[3]Maio!$F$26</f>
        <v>85</v>
      </c>
      <c r="X7" s="11">
        <f>[3]Maio!$F$27</f>
        <v>96</v>
      </c>
      <c r="Y7" s="11">
        <f>[3]Maio!$F$28</f>
        <v>96</v>
      </c>
      <c r="Z7" s="11">
        <f>[3]Maio!$F$29</f>
        <v>98</v>
      </c>
      <c r="AA7" s="11">
        <f>[3]Maio!$F$30</f>
        <v>97</v>
      </c>
      <c r="AB7" s="11">
        <f>[3]Maio!$F$31</f>
        <v>86</v>
      </c>
      <c r="AC7" s="11">
        <f>[3]Maio!$F$32</f>
        <v>94</v>
      </c>
      <c r="AD7" s="11">
        <f>[3]Maio!$F$33</f>
        <v>99</v>
      </c>
      <c r="AE7" s="11">
        <f>[3]Maio!$F$34</f>
        <v>95</v>
      </c>
      <c r="AF7" s="11">
        <f>[3]Maio!$F$35</f>
        <v>89</v>
      </c>
      <c r="AG7" s="15">
        <f>MAX(B7:AF7)</f>
        <v>99</v>
      </c>
      <c r="AH7" s="94">
        <f t="shared" ref="AH7" si="2">AVERAGE(B7:AF7)</f>
        <v>94.096774193548384</v>
      </c>
    </row>
    <row r="8" spans="1:36" x14ac:dyDescent="0.2">
      <c r="A8" s="58" t="s">
        <v>1</v>
      </c>
      <c r="B8" s="11">
        <f>[4]Maio!$F$5</f>
        <v>96</v>
      </c>
      <c r="C8" s="11">
        <f>[4]Maio!$F$6</f>
        <v>95</v>
      </c>
      <c r="D8" s="11">
        <f>[4]Maio!$F$7</f>
        <v>95</v>
      </c>
      <c r="E8" s="11">
        <f>[4]Maio!$F$8</f>
        <v>94</v>
      </c>
      <c r="F8" s="11">
        <f>[4]Maio!$F$9</f>
        <v>95</v>
      </c>
      <c r="G8" s="11">
        <f>[4]Maio!$F$10</f>
        <v>96</v>
      </c>
      <c r="H8" s="11">
        <f>[4]Maio!$F$11</f>
        <v>93</v>
      </c>
      <c r="I8" s="11">
        <f>[4]Maio!$F$12</f>
        <v>95</v>
      </c>
      <c r="J8" s="11">
        <f>[4]Maio!$F$13</f>
        <v>92</v>
      </c>
      <c r="K8" s="11">
        <f>[4]Maio!$F$14</f>
        <v>96</v>
      </c>
      <c r="L8" s="11">
        <f>[4]Maio!$F$15</f>
        <v>88</v>
      </c>
      <c r="M8" s="11">
        <f>[4]Maio!$F$16</f>
        <v>94</v>
      </c>
      <c r="N8" s="11">
        <f>[4]Maio!$F$17</f>
        <v>92</v>
      </c>
      <c r="O8" s="11">
        <f>[4]Maio!$F$18</f>
        <v>91</v>
      </c>
      <c r="P8" s="11">
        <f>[4]Maio!$F$19</f>
        <v>96</v>
      </c>
      <c r="Q8" s="11">
        <f>[4]Maio!$F$20</f>
        <v>97</v>
      </c>
      <c r="R8" s="11">
        <f>[4]Maio!$F$21</f>
        <v>96</v>
      </c>
      <c r="S8" s="11">
        <f>[4]Maio!$F$22</f>
        <v>95</v>
      </c>
      <c r="T8" s="11">
        <f>[4]Maio!$F$23</f>
        <v>91</v>
      </c>
      <c r="U8" s="11">
        <f>[4]Maio!$F$24</f>
        <v>91</v>
      </c>
      <c r="V8" s="11">
        <f>[4]Maio!$F$25</f>
        <v>91</v>
      </c>
      <c r="W8" s="11">
        <f>[4]Maio!$F$26</f>
        <v>90</v>
      </c>
      <c r="X8" s="11">
        <f>[4]Maio!$F$27</f>
        <v>89</v>
      </c>
      <c r="Y8" s="11">
        <f>[4]Maio!$F$28</f>
        <v>86</v>
      </c>
      <c r="Z8" s="11">
        <f>[4]Maio!$F$29</f>
        <v>94</v>
      </c>
      <c r="AA8" s="11">
        <f>[4]Maio!$F$30</f>
        <v>93</v>
      </c>
      <c r="AB8" s="11">
        <f>[4]Maio!$F$31</f>
        <v>90</v>
      </c>
      <c r="AC8" s="11">
        <f>[4]Maio!$F$32</f>
        <v>92</v>
      </c>
      <c r="AD8" s="11">
        <f>[4]Maio!$F$33</f>
        <v>96</v>
      </c>
      <c r="AE8" s="11">
        <f>[4]Maio!$F$34</f>
        <v>95</v>
      </c>
      <c r="AF8" s="11">
        <f>[4]Maio!$F$35</f>
        <v>90</v>
      </c>
      <c r="AG8" s="15">
        <f>MAX(B8:AF8)</f>
        <v>97</v>
      </c>
      <c r="AH8" s="94">
        <f t="shared" ref="AH8" si="3">AVERAGE(B8:AF8)</f>
        <v>93.032258064516128</v>
      </c>
    </row>
    <row r="9" spans="1:36" x14ac:dyDescent="0.2">
      <c r="A9" s="58" t="s">
        <v>167</v>
      </c>
      <c r="B9" s="11">
        <f>[5]Maio!$F$5</f>
        <v>99</v>
      </c>
      <c r="C9" s="11">
        <f>[5]Maio!$F$6</f>
        <v>99</v>
      </c>
      <c r="D9" s="11">
        <f>[5]Maio!$F$7</f>
        <v>98</v>
      </c>
      <c r="E9" s="11">
        <f>[5]Maio!$F$8</f>
        <v>97</v>
      </c>
      <c r="F9" s="11">
        <f>[5]Maio!$F$9</f>
        <v>98</v>
      </c>
      <c r="G9" s="11">
        <f>[5]Maio!$F$10</f>
        <v>98</v>
      </c>
      <c r="H9" s="11">
        <f>[5]Maio!$F$11</f>
        <v>91</v>
      </c>
      <c r="I9" s="11">
        <f>[5]Maio!$F$12</f>
        <v>89</v>
      </c>
      <c r="J9" s="11">
        <f>[5]Maio!$F$13</f>
        <v>99</v>
      </c>
      <c r="K9" s="11">
        <f>[5]Maio!$F$14</f>
        <v>97</v>
      </c>
      <c r="L9" s="11">
        <f>[5]Maio!$F$15</f>
        <v>99</v>
      </c>
      <c r="M9" s="11">
        <f>[5]Maio!$F$16</f>
        <v>99</v>
      </c>
      <c r="N9" s="11">
        <f>[5]Maio!$F$17</f>
        <v>99</v>
      </c>
      <c r="O9" s="11">
        <f>[5]Maio!$F$18</f>
        <v>94</v>
      </c>
      <c r="P9" s="11">
        <f>[5]Maio!$F$19</f>
        <v>99</v>
      </c>
      <c r="Q9" s="11">
        <f>[5]Maio!$F$20</f>
        <v>98</v>
      </c>
      <c r="R9" s="11">
        <f>[5]Maio!$F$21</f>
        <v>97</v>
      </c>
      <c r="S9" s="11">
        <f>[5]Maio!$F$22</f>
        <v>99</v>
      </c>
      <c r="T9" s="11">
        <f>[5]Maio!$F$23</f>
        <v>97</v>
      </c>
      <c r="U9" s="11">
        <f>[5]Maio!$F$24</f>
        <v>96</v>
      </c>
      <c r="V9" s="11">
        <f>[5]Maio!$F$25</f>
        <v>83</v>
      </c>
      <c r="W9" s="11">
        <f>[5]Maio!$F$26</f>
        <v>99</v>
      </c>
      <c r="X9" s="11">
        <f>[5]Maio!$F$27</f>
        <v>99</v>
      </c>
      <c r="Y9" s="11">
        <f>[5]Maio!$F$28</f>
        <v>99</v>
      </c>
      <c r="Z9" s="11">
        <f>[5]Maio!$F$29</f>
        <v>97</v>
      </c>
      <c r="AA9" s="11">
        <f>[5]Maio!$F$30</f>
        <v>95</v>
      </c>
      <c r="AB9" s="11">
        <f>[5]Maio!$F$31</f>
        <v>88</v>
      </c>
      <c r="AC9" s="11">
        <f>[5]Maio!$F$32</f>
        <v>98</v>
      </c>
      <c r="AD9" s="11">
        <f>[5]Maio!$F$33</f>
        <v>99</v>
      </c>
      <c r="AE9" s="11">
        <f>[5]Maio!$F$34</f>
        <v>98</v>
      </c>
      <c r="AF9" s="11">
        <f>[5]Maio!$F$35</f>
        <v>99</v>
      </c>
      <c r="AG9" s="15" t="s">
        <v>226</v>
      </c>
      <c r="AH9" s="94" t="s">
        <v>226</v>
      </c>
    </row>
    <row r="10" spans="1:36" x14ac:dyDescent="0.2">
      <c r="A10" s="58" t="s">
        <v>111</v>
      </c>
      <c r="B10" s="11" t="str">
        <f>[6]Maio!$F$5</f>
        <v>*</v>
      </c>
      <c r="C10" s="11" t="str">
        <f>[6]Maio!$F$6</f>
        <v>*</v>
      </c>
      <c r="D10" s="11" t="str">
        <f>[6]Maio!$F$7</f>
        <v>*</v>
      </c>
      <c r="E10" s="11" t="str">
        <f>[6]Maio!$F$8</f>
        <v>*</v>
      </c>
      <c r="F10" s="11" t="str">
        <f>[6]Maio!$F$9</f>
        <v>*</v>
      </c>
      <c r="G10" s="11" t="str">
        <f>[6]Maio!$F$10</f>
        <v>*</v>
      </c>
      <c r="H10" s="11" t="str">
        <f>[6]Maio!$F$11</f>
        <v>*</v>
      </c>
      <c r="I10" s="11" t="str">
        <f>[6]Maio!$F$12</f>
        <v>*</v>
      </c>
      <c r="J10" s="11" t="str">
        <f>[6]Maio!$F$13</f>
        <v>*</v>
      </c>
      <c r="K10" s="11" t="str">
        <f>[6]Maio!$F$14</f>
        <v>*</v>
      </c>
      <c r="L10" s="11" t="str">
        <f>[6]Maio!$F$15</f>
        <v>*</v>
      </c>
      <c r="M10" s="11" t="str">
        <f>[6]Maio!$F$16</f>
        <v>*</v>
      </c>
      <c r="N10" s="11" t="str">
        <f>[6]Maio!$F$17</f>
        <v>*</v>
      </c>
      <c r="O10" s="11" t="str">
        <f>[6]Maio!$F$18</f>
        <v>*</v>
      </c>
      <c r="P10" s="11" t="str">
        <f>[6]Maio!$F$19</f>
        <v>*</v>
      </c>
      <c r="Q10" s="11" t="str">
        <f>[6]Maio!$F$20</f>
        <v>*</v>
      </c>
      <c r="R10" s="11" t="str">
        <f>[6]Maio!$F$21</f>
        <v>*</v>
      </c>
      <c r="S10" s="11" t="str">
        <f>[6]Maio!$F$22</f>
        <v>*</v>
      </c>
      <c r="T10" s="11" t="str">
        <f>[6]Maio!$F$23</f>
        <v>*</v>
      </c>
      <c r="U10" s="11" t="str">
        <f>[6]Maio!$F$24</f>
        <v>*</v>
      </c>
      <c r="V10" s="11" t="str">
        <f>[6]Maio!$F$25</f>
        <v>*</v>
      </c>
      <c r="W10" s="11" t="str">
        <f>[6]Maio!$F$26</f>
        <v>*</v>
      </c>
      <c r="X10" s="11" t="str">
        <f>[6]Maio!$F$27</f>
        <v>*</v>
      </c>
      <c r="Y10" s="11" t="str">
        <f>[6]Maio!$F$28</f>
        <v>*</v>
      </c>
      <c r="Z10" s="11" t="str">
        <f>[6]Maio!$F$29</f>
        <v>*</v>
      </c>
      <c r="AA10" s="11" t="str">
        <f>[6]Maio!$F$30</f>
        <v>*</v>
      </c>
      <c r="AB10" s="11" t="str">
        <f>[6]Maio!$F$31</f>
        <v>*</v>
      </c>
      <c r="AC10" s="11" t="str">
        <f>[6]Maio!$F$32</f>
        <v>*</v>
      </c>
      <c r="AD10" s="11" t="str">
        <f>[6]Maio!$F$33</f>
        <v>*</v>
      </c>
      <c r="AE10" s="11" t="str">
        <f>[6]Maio!$F$34</f>
        <v>*</v>
      </c>
      <c r="AF10" s="11" t="str">
        <f>[6]Maio!$F$35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[7]Maio!$F$5</f>
        <v>100</v>
      </c>
      <c r="C11" s="11">
        <f>[7]Maio!$F$6</f>
        <v>100</v>
      </c>
      <c r="D11" s="11">
        <f>[7]Maio!$F$7</f>
        <v>98</v>
      </c>
      <c r="E11" s="11">
        <f>[7]Maio!$F$8</f>
        <v>100</v>
      </c>
      <c r="F11" s="11">
        <f>[7]Maio!$F$9</f>
        <v>100</v>
      </c>
      <c r="G11" s="11">
        <f>[7]Maio!$F$10</f>
        <v>100</v>
      </c>
      <c r="H11" s="11">
        <f>[7]Maio!$F$11</f>
        <v>100</v>
      </c>
      <c r="I11" s="11">
        <f>[7]Maio!$F$12</f>
        <v>100</v>
      </c>
      <c r="J11" s="11">
        <f>[7]Maio!$F$13</f>
        <v>94</v>
      </c>
      <c r="K11" s="11">
        <f>[7]Maio!$F$14</f>
        <v>100</v>
      </c>
      <c r="L11" s="11">
        <f>[7]Maio!$F$15</f>
        <v>100</v>
      </c>
      <c r="M11" s="11">
        <f>[7]Maio!$F$16</f>
        <v>100</v>
      </c>
      <c r="N11" s="11">
        <f>[7]Maio!$F$17</f>
        <v>100</v>
      </c>
      <c r="O11" s="11">
        <f>[7]Maio!$F$18</f>
        <v>100</v>
      </c>
      <c r="P11" s="11">
        <f>[7]Maio!$F$19</f>
        <v>100</v>
      </c>
      <c r="Q11" s="11">
        <f>[7]Maio!$F$20</f>
        <v>81</v>
      </c>
      <c r="R11" s="11">
        <f>[7]Maio!$F$21</f>
        <v>100</v>
      </c>
      <c r="S11" s="11">
        <f>[7]Maio!$F$22</f>
        <v>100</v>
      </c>
      <c r="T11" s="11">
        <f>[7]Maio!$F$23</f>
        <v>100</v>
      </c>
      <c r="U11" s="11">
        <f>[7]Maio!$F$24</f>
        <v>100</v>
      </c>
      <c r="V11" s="11">
        <f>[7]Maio!$F$25</f>
        <v>100</v>
      </c>
      <c r="W11" s="11">
        <f>[7]Maio!$F$26</f>
        <v>75</v>
      </c>
      <c r="X11" s="11">
        <f>[7]Maio!$F$27</f>
        <v>100</v>
      </c>
      <c r="Y11" s="11">
        <f>[7]Maio!$F$28</f>
        <v>100</v>
      </c>
      <c r="Z11" s="11">
        <f>[7]Maio!$F$29</f>
        <v>100</v>
      </c>
      <c r="AA11" s="11">
        <f>[7]Maio!$F$30</f>
        <v>100</v>
      </c>
      <c r="AB11" s="11">
        <f>[7]Maio!$F$31</f>
        <v>79</v>
      </c>
      <c r="AC11" s="11">
        <f>[7]Maio!$F$32</f>
        <v>100</v>
      </c>
      <c r="AD11" s="11">
        <f>[7]Maio!$F$33</f>
        <v>100</v>
      </c>
      <c r="AE11" s="11">
        <f>[7]Maio!$F$34</f>
        <v>100</v>
      </c>
      <c r="AF11" s="11">
        <f>[7]Maio!$F$35</f>
        <v>87</v>
      </c>
      <c r="AG11" s="15">
        <f>MAX(B11:AF11)</f>
        <v>100</v>
      </c>
      <c r="AH11" s="94">
        <f t="shared" ref="AH11:AH12" si="4">AVERAGE(B11:AF11)</f>
        <v>97.225806451612897</v>
      </c>
    </row>
    <row r="12" spans="1:36" x14ac:dyDescent="0.2">
      <c r="A12" s="58" t="s">
        <v>41</v>
      </c>
      <c r="B12" s="11">
        <f>[8]Maio!$F$5</f>
        <v>100</v>
      </c>
      <c r="C12" s="11">
        <f>[8]Maio!$F$6</f>
        <v>100</v>
      </c>
      <c r="D12" s="11">
        <f>[8]Maio!$F$7</f>
        <v>100</v>
      </c>
      <c r="E12" s="11">
        <f>[8]Maio!$F$8</f>
        <v>100</v>
      </c>
      <c r="F12" s="11">
        <f>[8]Maio!$F$9</f>
        <v>100</v>
      </c>
      <c r="G12" s="11">
        <f>[8]Maio!$F$10</f>
        <v>100</v>
      </c>
      <c r="H12" s="11">
        <f>[8]Maio!$F$11</f>
        <v>92</v>
      </c>
      <c r="I12" s="11">
        <f>[8]Maio!$F$12</f>
        <v>97</v>
      </c>
      <c r="J12" s="11">
        <f>[8]Maio!$F$13</f>
        <v>100</v>
      </c>
      <c r="K12" s="11">
        <f>[8]Maio!$F$14</f>
        <v>100</v>
      </c>
      <c r="L12" s="11">
        <f>[8]Maio!$F$15</f>
        <v>100</v>
      </c>
      <c r="M12" s="11">
        <f>[8]Maio!$F$16</f>
        <v>100</v>
      </c>
      <c r="N12" s="11">
        <f>[8]Maio!$F$17</f>
        <v>100</v>
      </c>
      <c r="O12" s="11">
        <f>[8]Maio!$F$18</f>
        <v>100</v>
      </c>
      <c r="P12" s="11">
        <f>[8]Maio!$F$19</f>
        <v>100</v>
      </c>
      <c r="Q12" s="11">
        <f>[8]Maio!$F$20</f>
        <v>100</v>
      </c>
      <c r="R12" s="11">
        <f>[8]Maio!$F$21</f>
        <v>88</v>
      </c>
      <c r="S12" s="11">
        <f>[8]Maio!$F$22</f>
        <v>100</v>
      </c>
      <c r="T12" s="11">
        <f>[8]Maio!$F$23</f>
        <v>100</v>
      </c>
      <c r="U12" s="11">
        <f>[8]Maio!$F$24</f>
        <v>87</v>
      </c>
      <c r="V12" s="11">
        <f>[8]Maio!$F$25</f>
        <v>100</v>
      </c>
      <c r="W12" s="11">
        <f>[8]Maio!$F$26</f>
        <v>100</v>
      </c>
      <c r="X12" s="11" t="str">
        <f>[8]Maio!$F$27</f>
        <v>*</v>
      </c>
      <c r="Y12" s="11">
        <f>[8]Maio!$F$28</f>
        <v>100</v>
      </c>
      <c r="Z12" s="11">
        <f>[8]Maio!$F$29</f>
        <v>97</v>
      </c>
      <c r="AA12" s="11">
        <f>[8]Maio!$F$30</f>
        <v>100</v>
      </c>
      <c r="AB12" s="11">
        <f>[8]Maio!$F$31</f>
        <v>93</v>
      </c>
      <c r="AC12" s="11">
        <f>[8]Maio!$F$32</f>
        <v>100</v>
      </c>
      <c r="AD12" s="11">
        <f>[8]Maio!$F$33</f>
        <v>86</v>
      </c>
      <c r="AE12" s="11">
        <f>[8]Maio!$F$34</f>
        <v>100</v>
      </c>
      <c r="AF12" s="11">
        <f>[8]Maio!$F$35</f>
        <v>100</v>
      </c>
      <c r="AG12" s="15">
        <f>MAX(B12:AF12)</f>
        <v>100</v>
      </c>
      <c r="AH12" s="94">
        <f t="shared" si="4"/>
        <v>98</v>
      </c>
    </row>
    <row r="13" spans="1:36" x14ac:dyDescent="0.2">
      <c r="A13" s="58" t="s">
        <v>114</v>
      </c>
      <c r="B13" s="11" t="str">
        <f>[9]Maio!$F$5</f>
        <v>*</v>
      </c>
      <c r="C13" s="11" t="str">
        <f>[9]Maio!$F$6</f>
        <v>*</v>
      </c>
      <c r="D13" s="11" t="str">
        <f>[9]Maio!$F$7</f>
        <v>*</v>
      </c>
      <c r="E13" s="11" t="str">
        <f>[9]Maio!$F$8</f>
        <v>*</v>
      </c>
      <c r="F13" s="11" t="str">
        <f>[9]Maio!$F$9</f>
        <v>*</v>
      </c>
      <c r="G13" s="11" t="str">
        <f>[9]Maio!$F$10</f>
        <v>*</v>
      </c>
      <c r="H13" s="11" t="str">
        <f>[9]Maio!$F$11</f>
        <v>*</v>
      </c>
      <c r="I13" s="11" t="str">
        <f>[9]Maio!$F$12</f>
        <v>*</v>
      </c>
      <c r="J13" s="11" t="str">
        <f>[9]Maio!$F$13</f>
        <v>*</v>
      </c>
      <c r="K13" s="11" t="str">
        <f>[9]Maio!$F$14</f>
        <v>*</v>
      </c>
      <c r="L13" s="11" t="str">
        <f>[9]Maio!$F$15</f>
        <v>*</v>
      </c>
      <c r="M13" s="11" t="str">
        <f>[9]Maio!$F$16</f>
        <v>*</v>
      </c>
      <c r="N13" s="11" t="str">
        <f>[9]Maio!$F$17</f>
        <v>*</v>
      </c>
      <c r="O13" s="11" t="str">
        <f>[9]Maio!$F$18</f>
        <v>*</v>
      </c>
      <c r="P13" s="11" t="str">
        <f>[9]Maio!$F$19</f>
        <v>*</v>
      </c>
      <c r="Q13" s="11" t="str">
        <f>[9]Maio!$F$20</f>
        <v>*</v>
      </c>
      <c r="R13" s="11" t="str">
        <f>[9]Maio!$F$21</f>
        <v>*</v>
      </c>
      <c r="S13" s="11" t="str">
        <f>[9]Maio!$F$22</f>
        <v>*</v>
      </c>
      <c r="T13" s="11" t="str">
        <f>[9]Maio!$F$23</f>
        <v>*</v>
      </c>
      <c r="U13" s="11" t="str">
        <f>[9]Maio!$F$24</f>
        <v>*</v>
      </c>
      <c r="V13" s="11" t="str">
        <f>[9]Maio!$F$25</f>
        <v>*</v>
      </c>
      <c r="W13" s="11" t="str">
        <f>[9]Maio!$F$26</f>
        <v>*</v>
      </c>
      <c r="X13" s="11" t="str">
        <f>[9]Maio!$F$27</f>
        <v>*</v>
      </c>
      <c r="Y13" s="11" t="str">
        <f>[9]Maio!$F$28</f>
        <v>*</v>
      </c>
      <c r="Z13" s="11" t="str">
        <f>[9]Maio!$F$29</f>
        <v>*</v>
      </c>
      <c r="AA13" s="11" t="str">
        <f>[9]Maio!$F$30</f>
        <v>*</v>
      </c>
      <c r="AB13" s="11" t="str">
        <f>[9]Maio!$F$31</f>
        <v>*</v>
      </c>
      <c r="AC13" s="11" t="str">
        <f>[9]Maio!$F$32</f>
        <v>*</v>
      </c>
      <c r="AD13" s="11" t="str">
        <f>[9]Maio!$F$33</f>
        <v>*</v>
      </c>
      <c r="AE13" s="11" t="str">
        <f>[9]Maio!$F$34</f>
        <v>*</v>
      </c>
      <c r="AF13" s="11" t="str">
        <f>[9]Maio!$F$35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>
        <f>[10]Maio!$F$5</f>
        <v>97</v>
      </c>
      <c r="C14" s="11">
        <f>[10]Maio!$F$6</f>
        <v>99</v>
      </c>
      <c r="D14" s="11">
        <f>[10]Maio!$F$7</f>
        <v>99</v>
      </c>
      <c r="E14" s="11">
        <f>[10]Maio!$F$8</f>
        <v>97</v>
      </c>
      <c r="F14" s="11">
        <f>[10]Maio!$F$9</f>
        <v>98</v>
      </c>
      <c r="G14" s="11">
        <f>[10]Maio!$F$10</f>
        <v>98</v>
      </c>
      <c r="H14" s="11">
        <f>[10]Maio!$F$11</f>
        <v>98</v>
      </c>
      <c r="I14" s="11">
        <f>[10]Maio!$F$12</f>
        <v>96</v>
      </c>
      <c r="J14" s="11">
        <f>[10]Maio!$F$13</f>
        <v>94</v>
      </c>
      <c r="K14" s="11">
        <f>[10]Maio!$F$14</f>
        <v>98</v>
      </c>
      <c r="L14" s="11">
        <f>[10]Maio!$F$15</f>
        <v>97</v>
      </c>
      <c r="M14" s="11">
        <f>[10]Maio!$F$16</f>
        <v>99</v>
      </c>
      <c r="N14" s="11">
        <f>[10]Maio!$F$17</f>
        <v>98</v>
      </c>
      <c r="O14" s="11">
        <f>[10]Maio!$F$18</f>
        <v>90</v>
      </c>
      <c r="P14" s="11">
        <f>[10]Maio!$F$19</f>
        <v>98</v>
      </c>
      <c r="Q14" s="11">
        <f>[10]Maio!$F$20</f>
        <v>90</v>
      </c>
      <c r="R14" s="11">
        <f>[10]Maio!$F$21</f>
        <v>94</v>
      </c>
      <c r="S14" s="11">
        <f>[10]Maio!$F$22</f>
        <v>98</v>
      </c>
      <c r="T14" s="11">
        <f>[10]Maio!$F$23</f>
        <v>99</v>
      </c>
      <c r="U14" s="11">
        <f>[10]Maio!$F$24</f>
        <v>98</v>
      </c>
      <c r="V14" s="11">
        <f>[10]Maio!$F$25</f>
        <v>96</v>
      </c>
      <c r="W14" s="11">
        <f>[10]Maio!$F$26</f>
        <v>96</v>
      </c>
      <c r="X14" s="11">
        <f>[10]Maio!$F$27</f>
        <v>93</v>
      </c>
      <c r="Y14" s="11">
        <f>[10]Maio!$F$28</f>
        <v>96</v>
      </c>
      <c r="Z14" s="11">
        <f>[10]Maio!$F$29</f>
        <v>98</v>
      </c>
      <c r="AA14" s="11">
        <f>[10]Maio!$F$30</f>
        <v>99</v>
      </c>
      <c r="AB14" s="11">
        <f>[10]Maio!$F$31</f>
        <v>84</v>
      </c>
      <c r="AC14" s="11">
        <f>[10]Maio!$F$32</f>
        <v>89</v>
      </c>
      <c r="AD14" s="11">
        <f>[10]Maio!$F$33</f>
        <v>99</v>
      </c>
      <c r="AE14" s="11">
        <f>[10]Maio!$F$34</f>
        <v>96</v>
      </c>
      <c r="AF14" s="11">
        <f>[10]Maio!$F$35</f>
        <v>84</v>
      </c>
      <c r="AG14" s="15">
        <f>MAX(B14:AF14)</f>
        <v>99</v>
      </c>
      <c r="AH14" s="94">
        <f t="shared" ref="AH14:AH15" si="5">AVERAGE(B14:AF14)</f>
        <v>95.645161290322577</v>
      </c>
    </row>
    <row r="15" spans="1:36" x14ac:dyDescent="0.2">
      <c r="A15" s="58" t="s">
        <v>121</v>
      </c>
      <c r="B15" s="11">
        <f>[11]Maio!$F$5</f>
        <v>94</v>
      </c>
      <c r="C15" s="11">
        <f>[11]Maio!$F$6</f>
        <v>98</v>
      </c>
      <c r="D15" s="11">
        <f>[11]Maio!$F$7</f>
        <v>96</v>
      </c>
      <c r="E15" s="11">
        <f>[11]Maio!$F$8</f>
        <v>94</v>
      </c>
      <c r="F15" s="11">
        <f>[11]Maio!$F$9</f>
        <v>93</v>
      </c>
      <c r="G15" s="11">
        <f>[11]Maio!$F$10</f>
        <v>97</v>
      </c>
      <c r="H15" s="11">
        <f>[11]Maio!$F$11</f>
        <v>98</v>
      </c>
      <c r="I15" s="11">
        <f>[11]Maio!$F$12</f>
        <v>90</v>
      </c>
      <c r="J15" s="11">
        <f>[11]Maio!$F$13</f>
        <v>92</v>
      </c>
      <c r="K15" s="11">
        <f>[11]Maio!$F$14</f>
        <v>94</v>
      </c>
      <c r="L15" s="11">
        <f>[11]Maio!$F$15</f>
        <v>98</v>
      </c>
      <c r="M15" s="11">
        <f>[11]Maio!$F$16</f>
        <v>98</v>
      </c>
      <c r="N15" s="11">
        <f>[11]Maio!$F$17</f>
        <v>96</v>
      </c>
      <c r="O15" s="11">
        <f>[11]Maio!$F$18</f>
        <v>97</v>
      </c>
      <c r="P15" s="11">
        <f>[11]Maio!$F$19</f>
        <v>97</v>
      </c>
      <c r="Q15" s="11">
        <f>[11]Maio!$F$20</f>
        <v>98</v>
      </c>
      <c r="R15" s="11">
        <f>[11]Maio!$F$21</f>
        <v>91</v>
      </c>
      <c r="S15" s="11">
        <f>[11]Maio!$F$22</f>
        <v>94</v>
      </c>
      <c r="T15" s="11">
        <f>[11]Maio!$F$23</f>
        <v>95</v>
      </c>
      <c r="U15" s="11">
        <f>[11]Maio!$F$24</f>
        <v>51</v>
      </c>
      <c r="V15" s="11">
        <f>[11]Maio!$F$25</f>
        <v>78</v>
      </c>
      <c r="W15" s="11">
        <f>[11]Maio!$F$26</f>
        <v>88</v>
      </c>
      <c r="X15" s="11" t="str">
        <f>[11]Maio!$F$27</f>
        <v>*</v>
      </c>
      <c r="Y15" s="11">
        <f>[11]Maio!$F$28</f>
        <v>93</v>
      </c>
      <c r="Z15" s="11">
        <f>[11]Maio!$F$29</f>
        <v>97</v>
      </c>
      <c r="AA15" s="11">
        <f>[11]Maio!$F$30</f>
        <v>90</v>
      </c>
      <c r="AB15" s="11">
        <f>[11]Maio!$F$31</f>
        <v>84</v>
      </c>
      <c r="AC15" s="11">
        <f>[11]Maio!$F$32</f>
        <v>95</v>
      </c>
      <c r="AD15" s="11">
        <f>[11]Maio!$F$33</f>
        <v>98</v>
      </c>
      <c r="AE15" s="11">
        <f>[11]Maio!$F$34</f>
        <v>93</v>
      </c>
      <c r="AF15" s="11">
        <f>[11]Maio!$F$35</f>
        <v>97</v>
      </c>
      <c r="AG15" s="15">
        <f>MAX(B15:AF15)</f>
        <v>98</v>
      </c>
      <c r="AH15" s="94">
        <f t="shared" si="5"/>
        <v>92.466666666666669</v>
      </c>
      <c r="AJ15" t="s">
        <v>47</v>
      </c>
    </row>
    <row r="16" spans="1:36" x14ac:dyDescent="0.2">
      <c r="A16" s="58" t="s">
        <v>168</v>
      </c>
      <c r="B16" s="11" t="str">
        <f>[12]Maio!$F$5</f>
        <v>*</v>
      </c>
      <c r="C16" s="11" t="str">
        <f>[12]Maio!$F$6</f>
        <v>*</v>
      </c>
      <c r="D16" s="11" t="str">
        <f>[12]Maio!$F$7</f>
        <v>*</v>
      </c>
      <c r="E16" s="11" t="str">
        <f>[12]Maio!$F$8</f>
        <v>*</v>
      </c>
      <c r="F16" s="11" t="str">
        <f>[12]Maio!$F$9</f>
        <v>*</v>
      </c>
      <c r="G16" s="11" t="str">
        <f>[12]Maio!$F$10</f>
        <v>*</v>
      </c>
      <c r="H16" s="11" t="str">
        <f>[12]Maio!$F$11</f>
        <v>*</v>
      </c>
      <c r="I16" s="11" t="str">
        <f>[12]Maio!$F$12</f>
        <v>*</v>
      </c>
      <c r="J16" s="11" t="str">
        <f>[12]Maio!$F$13</f>
        <v>*</v>
      </c>
      <c r="K16" s="11" t="str">
        <f>[12]Maio!$F$14</f>
        <v>*</v>
      </c>
      <c r="L16" s="11" t="str">
        <f>[12]Maio!$F$15</f>
        <v>*</v>
      </c>
      <c r="M16" s="11" t="str">
        <f>[12]Maio!$F$16</f>
        <v>*</v>
      </c>
      <c r="N16" s="11" t="str">
        <f>[12]Maio!$F$17</f>
        <v>*</v>
      </c>
      <c r="O16" s="11" t="str">
        <f>[12]Maio!$F$18</f>
        <v>*</v>
      </c>
      <c r="P16" s="11" t="str">
        <f>[12]Maio!$F$19</f>
        <v>*</v>
      </c>
      <c r="Q16" s="11" t="str">
        <f>[12]Maio!$F$20</f>
        <v>*</v>
      </c>
      <c r="R16" s="11" t="str">
        <f>[12]Maio!$F$21</f>
        <v>*</v>
      </c>
      <c r="S16" s="11" t="str">
        <f>[12]Maio!$F$22</f>
        <v>*</v>
      </c>
      <c r="T16" s="11" t="str">
        <f>[12]Maio!$F$23</f>
        <v>*</v>
      </c>
      <c r="U16" s="11" t="str">
        <f>[12]Maio!$F$24</f>
        <v>*</v>
      </c>
      <c r="V16" s="11" t="str">
        <f>[12]Maio!$F$25</f>
        <v>*</v>
      </c>
      <c r="W16" s="11" t="str">
        <f>[12]Maio!$F$26</f>
        <v>*</v>
      </c>
      <c r="X16" s="11" t="str">
        <f>[12]Maio!$F$27</f>
        <v>*</v>
      </c>
      <c r="Y16" s="11" t="str">
        <f>[12]Maio!$F$28</f>
        <v>*</v>
      </c>
      <c r="Z16" s="11" t="str">
        <f>[12]Maio!$F$29</f>
        <v>*</v>
      </c>
      <c r="AA16" s="11" t="str">
        <f>[12]Maio!$F$30</f>
        <v>*</v>
      </c>
      <c r="AB16" s="11" t="str">
        <f>[12]Maio!$F$31</f>
        <v>*</v>
      </c>
      <c r="AC16" s="11" t="str">
        <f>[12]Maio!$F$32</f>
        <v>*</v>
      </c>
      <c r="AD16" s="11" t="str">
        <f>[12]Maio!$F$33</f>
        <v>*</v>
      </c>
      <c r="AE16" s="11" t="str">
        <f>[12]Maio!$F$34</f>
        <v>*</v>
      </c>
      <c r="AF16" s="11" t="str">
        <f>[12]Maio!$F$35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[13]Maio!$F$5</f>
        <v>98</v>
      </c>
      <c r="C17" s="11">
        <f>[13]Maio!$F$6</f>
        <v>98</v>
      </c>
      <c r="D17" s="11">
        <f>[13]Maio!$F$7</f>
        <v>95</v>
      </c>
      <c r="E17" s="11">
        <f>[13]Maio!$F$8</f>
        <v>95</v>
      </c>
      <c r="F17" s="11">
        <f>[13]Maio!$F$9</f>
        <v>93</v>
      </c>
      <c r="G17" s="11">
        <f>[13]Maio!$F$10</f>
        <v>92</v>
      </c>
      <c r="H17" s="11">
        <f>[13]Maio!$F$11</f>
        <v>89</v>
      </c>
      <c r="I17" s="11">
        <f>[13]Maio!$F$12</f>
        <v>92</v>
      </c>
      <c r="J17" s="11">
        <f>[13]Maio!$F$13</f>
        <v>88</v>
      </c>
      <c r="K17" s="11">
        <f>[13]Maio!$F$14</f>
        <v>89</v>
      </c>
      <c r="L17" s="11">
        <f>[13]Maio!$F$15</f>
        <v>87</v>
      </c>
      <c r="M17" s="11">
        <f>[13]Maio!$F$16</f>
        <v>97</v>
      </c>
      <c r="N17" s="11">
        <f>[13]Maio!$F$17</f>
        <v>98</v>
      </c>
      <c r="O17" s="11">
        <f>[13]Maio!$F$18</f>
        <v>93</v>
      </c>
      <c r="P17" s="11">
        <f>[13]Maio!$F$19</f>
        <v>97</v>
      </c>
      <c r="Q17" s="11">
        <f>[13]Maio!$F$20</f>
        <v>95</v>
      </c>
      <c r="R17" s="11">
        <f>[13]Maio!$F$21</f>
        <v>90</v>
      </c>
      <c r="S17" s="11">
        <f>[13]Maio!$F$22</f>
        <v>87</v>
      </c>
      <c r="T17" s="11">
        <f>[13]Maio!$F$23</f>
        <v>86</v>
      </c>
      <c r="U17" s="11">
        <f>[13]Maio!$F$24</f>
        <v>83</v>
      </c>
      <c r="V17" s="11">
        <f>[13]Maio!$F$25</f>
        <v>74</v>
      </c>
      <c r="W17" s="11">
        <f>[13]Maio!$F$26</f>
        <v>76</v>
      </c>
      <c r="X17" s="11">
        <f>[13]Maio!$F$27</f>
        <v>97</v>
      </c>
      <c r="Y17" s="11">
        <f>[13]Maio!$F$28</f>
        <v>99</v>
      </c>
      <c r="Z17" s="11">
        <f>[13]Maio!$F$29</f>
        <v>93</v>
      </c>
      <c r="AA17" s="11">
        <f>[13]Maio!$F$30</f>
        <v>77</v>
      </c>
      <c r="AB17" s="11">
        <f>[13]Maio!$F$31</f>
        <v>87</v>
      </c>
      <c r="AC17" s="11">
        <f>[13]Maio!$F$32</f>
        <v>85</v>
      </c>
      <c r="AD17" s="11">
        <f>[13]Maio!$F$33</f>
        <v>96</v>
      </c>
      <c r="AE17" s="11">
        <f>[13]Maio!$F$34</f>
        <v>89</v>
      </c>
      <c r="AF17" s="11">
        <f>[13]Maio!$F$35</f>
        <v>85</v>
      </c>
      <c r="AG17" s="15">
        <f t="shared" ref="AG17:AG23" si="6">MAX(B17:AF17)</f>
        <v>99</v>
      </c>
      <c r="AH17" s="94">
        <f>AVERAGE(B17:AF17)</f>
        <v>90.322580645161295</v>
      </c>
      <c r="AJ17" s="12" t="s">
        <v>47</v>
      </c>
    </row>
    <row r="18" spans="1:37" x14ac:dyDescent="0.2">
      <c r="A18" s="58" t="s">
        <v>3</v>
      </c>
      <c r="B18" s="11">
        <f>[14]Maio!$F$5</f>
        <v>100</v>
      </c>
      <c r="C18" s="11">
        <f>[14]Maio!$F$6</f>
        <v>100</v>
      </c>
      <c r="D18" s="11">
        <f>[14]Maio!$F$7</f>
        <v>98</v>
      </c>
      <c r="E18" s="11">
        <f>[14]Maio!$F$8</f>
        <v>98</v>
      </c>
      <c r="F18" s="11">
        <f>[14]Maio!$F$9</f>
        <v>100</v>
      </c>
      <c r="G18" s="11">
        <f>[14]Maio!$F$10</f>
        <v>97</v>
      </c>
      <c r="H18" s="11">
        <f>[14]Maio!$F$11</f>
        <v>98</v>
      </c>
      <c r="I18" s="11">
        <f>[14]Maio!$F$12</f>
        <v>98</v>
      </c>
      <c r="J18" s="11">
        <f>[14]Maio!$F$13</f>
        <v>90</v>
      </c>
      <c r="K18" s="11">
        <f>[14]Maio!$F$14</f>
        <v>98</v>
      </c>
      <c r="L18" s="11">
        <f>[14]Maio!$F$15</f>
        <v>95</v>
      </c>
      <c r="M18" s="11">
        <f>[14]Maio!$F$16</f>
        <v>92</v>
      </c>
      <c r="N18" s="11">
        <f>[14]Maio!$F$17</f>
        <v>97</v>
      </c>
      <c r="O18" s="11">
        <f>[14]Maio!$F$18</f>
        <v>88</v>
      </c>
      <c r="P18" s="11">
        <f>[14]Maio!$F$19</f>
        <v>91</v>
      </c>
      <c r="Q18" s="11">
        <f>[14]Maio!$F$20</f>
        <v>98</v>
      </c>
      <c r="R18" s="11">
        <f>[14]Maio!$F$21</f>
        <v>99</v>
      </c>
      <c r="S18" s="11">
        <f>[14]Maio!$F$22</f>
        <v>98</v>
      </c>
      <c r="T18" s="11">
        <f>[14]Maio!$F$23</f>
        <v>98</v>
      </c>
      <c r="U18" s="11">
        <f>[14]Maio!$F$24</f>
        <v>92</v>
      </c>
      <c r="V18" s="11">
        <f>[14]Maio!$F$25</f>
        <v>94</v>
      </c>
      <c r="W18" s="11">
        <f>[14]Maio!$F$26</f>
        <v>92</v>
      </c>
      <c r="X18" s="11">
        <f>[14]Maio!$F$27</f>
        <v>92</v>
      </c>
      <c r="Y18" s="11">
        <f>[14]Maio!$F$28</f>
        <v>86</v>
      </c>
      <c r="Z18" s="11">
        <f>[14]Maio!$F$29</f>
        <v>96</v>
      </c>
      <c r="AA18" s="11">
        <f>[14]Maio!$F$30</f>
        <v>90</v>
      </c>
      <c r="AB18" s="11">
        <f>[14]Maio!$F$31</f>
        <v>92</v>
      </c>
      <c r="AC18" s="11">
        <f>[14]Maio!$F$32</f>
        <v>96</v>
      </c>
      <c r="AD18" s="11">
        <f>[14]Maio!$F$33</f>
        <v>90</v>
      </c>
      <c r="AE18" s="11">
        <f>[14]Maio!$F$34</f>
        <v>97</v>
      </c>
      <c r="AF18" s="11">
        <f>[14]Maio!$F$35</f>
        <v>90</v>
      </c>
      <c r="AG18" s="15">
        <f t="shared" si="6"/>
        <v>100</v>
      </c>
      <c r="AH18" s="94">
        <f>AVERAGE(B18:AF18)</f>
        <v>94.838709677419359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>
        <f>[15]Maio!$F$5</f>
        <v>95</v>
      </c>
      <c r="C19" s="11">
        <f>[15]Maio!$F$6</f>
        <v>95</v>
      </c>
      <c r="D19" s="11">
        <f>[15]Maio!$F$7</f>
        <v>91</v>
      </c>
      <c r="E19" s="11">
        <f>[15]Maio!$F$8</f>
        <v>94</v>
      </c>
      <c r="F19" s="11">
        <f>[15]Maio!$F$9</f>
        <v>95</v>
      </c>
      <c r="G19" s="11">
        <f>[15]Maio!$F$10</f>
        <v>90</v>
      </c>
      <c r="H19" s="11">
        <f>[15]Maio!$F$11</f>
        <v>93</v>
      </c>
      <c r="I19" s="11">
        <f>[15]Maio!$F$12</f>
        <v>87</v>
      </c>
      <c r="J19" s="11">
        <f>[15]Maio!$F$13</f>
        <v>90</v>
      </c>
      <c r="K19" s="11">
        <f>[15]Maio!$F$14</f>
        <v>83</v>
      </c>
      <c r="L19" s="11">
        <f>[15]Maio!$F$15</f>
        <v>88</v>
      </c>
      <c r="M19" s="11">
        <f>[15]Maio!$F$16</f>
        <v>92</v>
      </c>
      <c r="N19" s="11">
        <f>[15]Maio!$F$17</f>
        <v>95</v>
      </c>
      <c r="O19" s="11">
        <f>[15]Maio!$F$18</f>
        <v>96</v>
      </c>
      <c r="P19" s="11">
        <f>[15]Maio!$F$19</f>
        <v>93</v>
      </c>
      <c r="Q19" s="11">
        <f>[15]Maio!$F$20</f>
        <v>93</v>
      </c>
      <c r="R19" s="11">
        <f>[15]Maio!$F$21</f>
        <v>94</v>
      </c>
      <c r="S19" s="11">
        <f>[15]Maio!$F$22</f>
        <v>93</v>
      </c>
      <c r="T19" s="11">
        <f>[15]Maio!$F$23</f>
        <v>93</v>
      </c>
      <c r="U19" s="11">
        <f>[15]Maio!$F$24</f>
        <v>78</v>
      </c>
      <c r="V19" s="11">
        <f>[15]Maio!$F$25</f>
        <v>66</v>
      </c>
      <c r="W19" s="11">
        <f>[15]Maio!$F$26</f>
        <v>73</v>
      </c>
      <c r="X19" s="11">
        <f>[15]Maio!$F$27</f>
        <v>75</v>
      </c>
      <c r="Y19" s="11">
        <f>[15]Maio!$F$28</f>
        <v>91</v>
      </c>
      <c r="Z19" s="11">
        <f>[15]Maio!$F$29</f>
        <v>94</v>
      </c>
      <c r="AA19" s="11">
        <f>[15]Maio!$F$30</f>
        <v>86</v>
      </c>
      <c r="AB19" s="11">
        <f>[15]Maio!$F$31</f>
        <v>84</v>
      </c>
      <c r="AC19" s="11">
        <f>[15]Maio!$F$32</f>
        <v>79</v>
      </c>
      <c r="AD19" s="11">
        <f>[15]Maio!$F$33</f>
        <v>89</v>
      </c>
      <c r="AE19" s="11">
        <f>[15]Maio!$F$34</f>
        <v>84</v>
      </c>
      <c r="AF19" s="11">
        <f>[15]Maio!$F$35</f>
        <v>77</v>
      </c>
      <c r="AG19" s="15">
        <f>MAX(B19:AF19)</f>
        <v>96</v>
      </c>
      <c r="AH19" s="94">
        <f t="shared" ref="AH19:AH23" si="7">AVERAGE(B19:AF19)</f>
        <v>87.935483870967744</v>
      </c>
      <c r="AJ19" t="s">
        <v>47</v>
      </c>
    </row>
    <row r="20" spans="1:37" x14ac:dyDescent="0.2">
      <c r="A20" s="58" t="s">
        <v>5</v>
      </c>
      <c r="B20" s="11">
        <f>[16]Maio!$F$5</f>
        <v>93</v>
      </c>
      <c r="C20" s="11">
        <f>[16]Maio!$F$6</f>
        <v>93</v>
      </c>
      <c r="D20" s="11">
        <f>[16]Maio!$F$7</f>
        <v>87</v>
      </c>
      <c r="E20" s="11">
        <f>[16]Maio!$F$8</f>
        <v>92</v>
      </c>
      <c r="F20" s="11">
        <f>[16]Maio!$F$9</f>
        <v>83</v>
      </c>
      <c r="G20" s="11">
        <f>[16]Maio!$F$10</f>
        <v>86</v>
      </c>
      <c r="H20" s="11">
        <f>[16]Maio!$F$11</f>
        <v>92</v>
      </c>
      <c r="I20" s="11">
        <f>[16]Maio!$F$12</f>
        <v>92</v>
      </c>
      <c r="J20" s="11">
        <f>[16]Maio!$F$13</f>
        <v>83</v>
      </c>
      <c r="K20" s="11">
        <f>[16]Maio!$F$14</f>
        <v>88</v>
      </c>
      <c r="L20" s="11">
        <f>[16]Maio!$F$15</f>
        <v>87</v>
      </c>
      <c r="M20" s="11">
        <f>[16]Maio!$F$16</f>
        <v>89</v>
      </c>
      <c r="N20" s="11">
        <f>[16]Maio!$F$17</f>
        <v>90</v>
      </c>
      <c r="O20" s="11">
        <f>[16]Maio!$F$18</f>
        <v>86</v>
      </c>
      <c r="P20" s="11">
        <f>[16]Maio!$F$19</f>
        <v>80</v>
      </c>
      <c r="Q20" s="11">
        <f>[16]Maio!$F$20</f>
        <v>88</v>
      </c>
      <c r="R20" s="11">
        <f>[16]Maio!$F$21</f>
        <v>89</v>
      </c>
      <c r="S20" s="11">
        <f>[16]Maio!$F$22</f>
        <v>82</v>
      </c>
      <c r="T20" s="11">
        <f>[16]Maio!$F$23</f>
        <v>92</v>
      </c>
      <c r="U20" s="11">
        <f>[16]Maio!$F$24</f>
        <v>90</v>
      </c>
      <c r="V20" s="11">
        <f>[16]Maio!$F$25</f>
        <v>81</v>
      </c>
      <c r="W20" s="11">
        <f>[16]Maio!$F$26</f>
        <v>88</v>
      </c>
      <c r="X20" s="11">
        <f>[16]Maio!$F$27</f>
        <v>90</v>
      </c>
      <c r="Y20" s="11">
        <f>[16]Maio!$F$28</f>
        <v>91</v>
      </c>
      <c r="Z20" s="11">
        <f>[16]Maio!$F$29</f>
        <v>90</v>
      </c>
      <c r="AA20" s="11">
        <f>[16]Maio!$F$30</f>
        <v>78</v>
      </c>
      <c r="AB20" s="11">
        <f>[16]Maio!$F$31</f>
        <v>82</v>
      </c>
      <c r="AC20" s="11">
        <f>[16]Maio!$F$32</f>
        <v>81</v>
      </c>
      <c r="AD20" s="11">
        <f>[16]Maio!$F$33</f>
        <v>91</v>
      </c>
      <c r="AE20" s="11">
        <f>[16]Maio!$F$34</f>
        <v>85</v>
      </c>
      <c r="AF20" s="11">
        <f>[16]Maio!$F$35</f>
        <v>81</v>
      </c>
      <c r="AG20" s="15">
        <f t="shared" si="6"/>
        <v>93</v>
      </c>
      <c r="AH20" s="94">
        <f t="shared" si="7"/>
        <v>87.096774193548384</v>
      </c>
      <c r="AI20" s="12" t="s">
        <v>47</v>
      </c>
    </row>
    <row r="21" spans="1:37" x14ac:dyDescent="0.2">
      <c r="A21" s="58" t="s">
        <v>43</v>
      </c>
      <c r="B21" s="11">
        <f>[17]Maio!$F$5</f>
        <v>99</v>
      </c>
      <c r="C21" s="11">
        <f>[17]Maio!$F$6</f>
        <v>99</v>
      </c>
      <c r="D21" s="11">
        <f>[17]Maio!$F$7</f>
        <v>96</v>
      </c>
      <c r="E21" s="11">
        <f>[17]Maio!$F$8</f>
        <v>99</v>
      </c>
      <c r="F21" s="11">
        <f>[17]Maio!$F$9</f>
        <v>99</v>
      </c>
      <c r="G21" s="11">
        <f>[17]Maio!$F$10</f>
        <v>97</v>
      </c>
      <c r="H21" s="11">
        <f>[17]Maio!$F$11</f>
        <v>98</v>
      </c>
      <c r="I21" s="11">
        <f>[17]Maio!$F$12</f>
        <v>95</v>
      </c>
      <c r="J21" s="11">
        <f>[17]Maio!$F$13</f>
        <v>92</v>
      </c>
      <c r="K21" s="11">
        <f>[17]Maio!$F$14</f>
        <v>93</v>
      </c>
      <c r="L21" s="11">
        <f>[17]Maio!$F$15</f>
        <v>94</v>
      </c>
      <c r="M21" s="11">
        <f>[17]Maio!$F$16</f>
        <v>97</v>
      </c>
      <c r="N21" s="11">
        <f>[17]Maio!$F$17</f>
        <v>99</v>
      </c>
      <c r="O21" s="11">
        <f>[17]Maio!$F$18</f>
        <v>100</v>
      </c>
      <c r="P21" s="11">
        <f>[17]Maio!$F$19</f>
        <v>95</v>
      </c>
      <c r="Q21" s="11">
        <f>[17]Maio!$F$20</f>
        <v>98</v>
      </c>
      <c r="R21" s="11">
        <f>[17]Maio!$F$21</f>
        <v>97</v>
      </c>
      <c r="S21" s="11">
        <f>[17]Maio!$F$22</f>
        <v>97</v>
      </c>
      <c r="T21" s="11">
        <f>[17]Maio!$F$23</f>
        <v>91</v>
      </c>
      <c r="U21" s="11">
        <f>[17]Maio!$F$24</f>
        <v>88</v>
      </c>
      <c r="V21" s="11">
        <f>[17]Maio!$F$25</f>
        <v>80</v>
      </c>
      <c r="W21" s="11">
        <f>[17]Maio!$F$26</f>
        <v>90</v>
      </c>
      <c r="X21" s="11">
        <f>[17]Maio!$F$27</f>
        <v>88</v>
      </c>
      <c r="Y21" s="11">
        <f>[17]Maio!$F$28</f>
        <v>99</v>
      </c>
      <c r="Z21" s="11">
        <f>[17]Maio!$F$29</f>
        <v>98</v>
      </c>
      <c r="AA21" s="11">
        <f>[17]Maio!$F$30</f>
        <v>87</v>
      </c>
      <c r="AB21" s="11">
        <f>[17]Maio!$F$31</f>
        <v>92</v>
      </c>
      <c r="AC21" s="11">
        <f>[17]Maio!$F$32</f>
        <v>92</v>
      </c>
      <c r="AD21" s="11">
        <f>[17]Maio!$F$33</f>
        <v>92</v>
      </c>
      <c r="AE21" s="11">
        <f>[17]Maio!$F$34</f>
        <v>93</v>
      </c>
      <c r="AF21" s="11">
        <f>[17]Maio!$F$35</f>
        <v>88</v>
      </c>
      <c r="AG21" s="15">
        <f t="shared" si="6"/>
        <v>100</v>
      </c>
      <c r="AH21" s="94">
        <f t="shared" si="7"/>
        <v>94.258064516129039</v>
      </c>
    </row>
    <row r="22" spans="1:37" x14ac:dyDescent="0.2">
      <c r="A22" s="58" t="s">
        <v>6</v>
      </c>
      <c r="B22" s="11">
        <f>[18]Maio!$F$5</f>
        <v>90</v>
      </c>
      <c r="C22" s="11">
        <f>[18]Maio!$F$6</f>
        <v>91</v>
      </c>
      <c r="D22" s="11">
        <f>[18]Maio!$F$7</f>
        <v>90</v>
      </c>
      <c r="E22" s="11">
        <f>[18]Maio!$F$8</f>
        <v>89</v>
      </c>
      <c r="F22" s="11">
        <f>[18]Maio!$F$9</f>
        <v>90</v>
      </c>
      <c r="G22" s="11">
        <f>[18]Maio!$F$10</f>
        <v>89</v>
      </c>
      <c r="H22" s="11">
        <f>[18]Maio!$F$11</f>
        <v>90</v>
      </c>
      <c r="I22" s="11">
        <f>[18]Maio!$F$12</f>
        <v>89</v>
      </c>
      <c r="J22" s="11">
        <f>[18]Maio!$F$13</f>
        <v>87</v>
      </c>
      <c r="K22" s="11">
        <f>[18]Maio!$F$14</f>
        <v>90</v>
      </c>
      <c r="L22" s="11">
        <f>[18]Maio!$F$15</f>
        <v>89</v>
      </c>
      <c r="M22" s="11">
        <f>[18]Maio!$F$16</f>
        <v>88</v>
      </c>
      <c r="N22" s="11">
        <f>[18]Maio!$F$17</f>
        <v>90</v>
      </c>
      <c r="O22" s="11">
        <f>[18]Maio!$F$18</f>
        <v>87</v>
      </c>
      <c r="P22" s="11">
        <f>[18]Maio!$F$19</f>
        <v>83</v>
      </c>
      <c r="Q22" s="11">
        <f>[18]Maio!$F$20</f>
        <v>87</v>
      </c>
      <c r="R22" s="11">
        <f>[18]Maio!$F$21</f>
        <v>87</v>
      </c>
      <c r="S22" s="11">
        <f>[18]Maio!$F$22</f>
        <v>88</v>
      </c>
      <c r="T22" s="11">
        <f>[18]Maio!$F$23</f>
        <v>87</v>
      </c>
      <c r="U22" s="11">
        <f>[18]Maio!$F$24</f>
        <v>89</v>
      </c>
      <c r="V22" s="11">
        <f>[18]Maio!$F$25</f>
        <v>88</v>
      </c>
      <c r="W22" s="11">
        <f>[18]Maio!$F$26</f>
        <v>87</v>
      </c>
      <c r="X22" s="11">
        <f>[18]Maio!$F$27</f>
        <v>88</v>
      </c>
      <c r="Y22" s="11">
        <f>[18]Maio!$F$28</f>
        <v>87</v>
      </c>
      <c r="Z22" s="11">
        <f>[18]Maio!$F$29</f>
        <v>90</v>
      </c>
      <c r="AA22" s="11">
        <f>[18]Maio!$F$30</f>
        <v>82</v>
      </c>
      <c r="AB22" s="11">
        <f>[18]Maio!$F$31</f>
        <v>88</v>
      </c>
      <c r="AC22" s="11">
        <f>[18]Maio!$F$32</f>
        <v>90</v>
      </c>
      <c r="AD22" s="11">
        <f>[18]Maio!$F$33</f>
        <v>88</v>
      </c>
      <c r="AE22" s="11">
        <f>[18]Maio!$F$34</f>
        <v>88</v>
      </c>
      <c r="AF22" s="11">
        <f>[18]Maio!$F$35</f>
        <v>87</v>
      </c>
      <c r="AG22" s="15">
        <f t="shared" si="6"/>
        <v>91</v>
      </c>
      <c r="AH22" s="94">
        <f t="shared" si="7"/>
        <v>88.161290322580641</v>
      </c>
    </row>
    <row r="23" spans="1:37" x14ac:dyDescent="0.2">
      <c r="A23" s="58" t="s">
        <v>7</v>
      </c>
      <c r="B23" s="11">
        <f>[19]Maio!$F$5</f>
        <v>97</v>
      </c>
      <c r="C23" s="11">
        <f>[19]Maio!$F$6</f>
        <v>98</v>
      </c>
      <c r="D23" s="11">
        <f>[19]Maio!$F$7</f>
        <v>97</v>
      </c>
      <c r="E23" s="11">
        <f>[19]Maio!$F$8</f>
        <v>95</v>
      </c>
      <c r="F23" s="11">
        <f>[19]Maio!$F$9</f>
        <v>93</v>
      </c>
      <c r="G23" s="11">
        <f>[19]Maio!$F$10</f>
        <v>94</v>
      </c>
      <c r="H23" s="11">
        <f>[19]Maio!$F$11</f>
        <v>95</v>
      </c>
      <c r="I23" s="11">
        <f>[19]Maio!$F$12</f>
        <v>86</v>
      </c>
      <c r="J23" s="11">
        <f>[19]Maio!$F$13</f>
        <v>90</v>
      </c>
      <c r="K23" s="11">
        <f>[19]Maio!$F$14</f>
        <v>95</v>
      </c>
      <c r="L23" s="11">
        <f>[19]Maio!$F$15</f>
        <v>94</v>
      </c>
      <c r="M23" s="11">
        <f>[19]Maio!$F$16</f>
        <v>97</v>
      </c>
      <c r="N23" s="11">
        <f>[19]Maio!$F$17</f>
        <v>94</v>
      </c>
      <c r="O23" s="11">
        <f>[19]Maio!$F$18</f>
        <v>95</v>
      </c>
      <c r="P23" s="11">
        <f>[19]Maio!$F$19</f>
        <v>96</v>
      </c>
      <c r="Q23" s="11">
        <f>[19]Maio!$F$20</f>
        <v>94</v>
      </c>
      <c r="R23" s="11">
        <f>[19]Maio!$F$21</f>
        <v>91</v>
      </c>
      <c r="S23" s="11">
        <f>[19]Maio!$F$22</f>
        <v>95</v>
      </c>
      <c r="T23" s="11">
        <f>[19]Maio!$F$23</f>
        <v>92</v>
      </c>
      <c r="U23" s="11">
        <f>[19]Maio!$F$24</f>
        <v>89</v>
      </c>
      <c r="V23" s="11">
        <f>[19]Maio!$F$25</f>
        <v>80</v>
      </c>
      <c r="W23" s="11">
        <f>[19]Maio!$F$26</f>
        <v>86</v>
      </c>
      <c r="X23" s="11">
        <f>[19]Maio!$F$27</f>
        <v>97</v>
      </c>
      <c r="Y23" s="11">
        <f>[19]Maio!$F$28</f>
        <v>97</v>
      </c>
      <c r="Z23" s="11">
        <f>[19]Maio!$F$29</f>
        <v>96</v>
      </c>
      <c r="AA23" s="11">
        <f>[19]Maio!$F$30</f>
        <v>92</v>
      </c>
      <c r="AB23" s="11">
        <f>[19]Maio!$F$31</f>
        <v>86</v>
      </c>
      <c r="AC23" s="11">
        <f>[19]Maio!$F$32</f>
        <v>96</v>
      </c>
      <c r="AD23" s="11">
        <f>[19]Maio!$F$33</f>
        <v>97</v>
      </c>
      <c r="AE23" s="11">
        <f>[19]Maio!$F$34</f>
        <v>94</v>
      </c>
      <c r="AF23" s="11">
        <f>[19]Maio!$F$35</f>
        <v>96</v>
      </c>
      <c r="AG23" s="15">
        <f t="shared" si="6"/>
        <v>98</v>
      </c>
      <c r="AH23" s="94">
        <f t="shared" si="7"/>
        <v>93.354838709677423</v>
      </c>
      <c r="AJ23" t="s">
        <v>47</v>
      </c>
    </row>
    <row r="24" spans="1:37" x14ac:dyDescent="0.2">
      <c r="A24" s="58" t="s">
        <v>169</v>
      </c>
      <c r="B24" s="11" t="str">
        <f>[20]Maio!$F$5</f>
        <v>*</v>
      </c>
      <c r="C24" s="11" t="str">
        <f>[20]Maio!$F$6</f>
        <v>*</v>
      </c>
      <c r="D24" s="11" t="str">
        <f>[20]Maio!$F$7</f>
        <v>*</v>
      </c>
      <c r="E24" s="11" t="str">
        <f>[20]Maio!$F$8</f>
        <v>*</v>
      </c>
      <c r="F24" s="11" t="str">
        <f>[20]Maio!$F$9</f>
        <v>*</v>
      </c>
      <c r="G24" s="11" t="str">
        <f>[20]Maio!$F$10</f>
        <v>*</v>
      </c>
      <c r="H24" s="11" t="str">
        <f>[20]Maio!$F$11</f>
        <v>*</v>
      </c>
      <c r="I24" s="11" t="str">
        <f>[20]Maio!$F$12</f>
        <v>*</v>
      </c>
      <c r="J24" s="11" t="str">
        <f>[20]Maio!$F$13</f>
        <v>*</v>
      </c>
      <c r="K24" s="11" t="str">
        <f>[20]Maio!$F$14</f>
        <v>*</v>
      </c>
      <c r="L24" s="11" t="str">
        <f>[20]Maio!$F$15</f>
        <v>*</v>
      </c>
      <c r="M24" s="11" t="str">
        <f>[20]Maio!$F$16</f>
        <v>*</v>
      </c>
      <c r="N24" s="11" t="str">
        <f>[20]Maio!$F$17</f>
        <v>*</v>
      </c>
      <c r="O24" s="11" t="str">
        <f>[20]Maio!$F$18</f>
        <v>*</v>
      </c>
      <c r="P24" s="11" t="str">
        <f>[20]Maio!$F$19</f>
        <v>*</v>
      </c>
      <c r="Q24" s="11" t="str">
        <f>[20]Maio!$F$20</f>
        <v>*</v>
      </c>
      <c r="R24" s="11" t="str">
        <f>[20]Maio!$F$21</f>
        <v>*</v>
      </c>
      <c r="S24" s="11" t="str">
        <f>[20]Maio!$F$22</f>
        <v>*</v>
      </c>
      <c r="T24" s="11" t="str">
        <f>[20]Maio!$F$23</f>
        <v>*</v>
      </c>
      <c r="U24" s="11" t="str">
        <f>[20]Maio!$F$24</f>
        <v>*</v>
      </c>
      <c r="V24" s="11" t="str">
        <f>[20]Maio!$F$25</f>
        <v>*</v>
      </c>
      <c r="W24" s="11" t="str">
        <f>[20]Maio!$F$26</f>
        <v>*</v>
      </c>
      <c r="X24" s="11" t="str">
        <f>[20]Maio!$F$27</f>
        <v>*</v>
      </c>
      <c r="Y24" s="11" t="str">
        <f>[20]Maio!$F$28</f>
        <v>*</v>
      </c>
      <c r="Z24" s="11" t="str">
        <f>[20]Maio!$F$29</f>
        <v>*</v>
      </c>
      <c r="AA24" s="11" t="str">
        <f>[20]Maio!$F$30</f>
        <v>*</v>
      </c>
      <c r="AB24" s="11" t="str">
        <f>[20]Maio!$F$31</f>
        <v>*</v>
      </c>
      <c r="AC24" s="11" t="str">
        <f>[20]Maio!$F$32</f>
        <v>*</v>
      </c>
      <c r="AD24" s="11" t="str">
        <f>[20]Maio!$F$33</f>
        <v>*</v>
      </c>
      <c r="AE24" s="11" t="str">
        <f>[20]Maio!$F$34</f>
        <v>*</v>
      </c>
      <c r="AF24" s="11" t="str">
        <f>[20]Maio!$F$35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[21]Maio!$F$5</f>
        <v>97</v>
      </c>
      <c r="C25" s="11">
        <f>[21]Maio!$F$6</f>
        <v>97</v>
      </c>
      <c r="D25" s="11">
        <f>[21]Maio!$F$7</f>
        <v>97</v>
      </c>
      <c r="E25" s="11">
        <f>[21]Maio!$F$8</f>
        <v>97</v>
      </c>
      <c r="F25" s="11">
        <f>[21]Maio!$F$9</f>
        <v>95</v>
      </c>
      <c r="G25" s="11">
        <f>[21]Maio!$F$10</f>
        <v>97</v>
      </c>
      <c r="H25" s="11">
        <f>[21]Maio!$F$11</f>
        <v>98</v>
      </c>
      <c r="I25" s="11">
        <f>[21]Maio!$F$12</f>
        <v>94</v>
      </c>
      <c r="J25" s="11">
        <f>[21]Maio!$F$13</f>
        <v>98</v>
      </c>
      <c r="K25" s="11">
        <f>[21]Maio!$F$14</f>
        <v>91</v>
      </c>
      <c r="L25" s="11">
        <f>[21]Maio!$F$15</f>
        <v>98</v>
      </c>
      <c r="M25" s="11">
        <f>[21]Maio!$F$16</f>
        <v>98</v>
      </c>
      <c r="N25" s="11">
        <f>[21]Maio!$F$17</f>
        <v>96</v>
      </c>
      <c r="O25" s="11">
        <f>[21]Maio!$F$18</f>
        <v>97</v>
      </c>
      <c r="P25" s="11">
        <f>[21]Maio!$F$19</f>
        <v>95</v>
      </c>
      <c r="Q25" s="11">
        <f>[21]Maio!$F$20</f>
        <v>86</v>
      </c>
      <c r="R25" s="11">
        <f>[21]Maio!$F$21</f>
        <v>92</v>
      </c>
      <c r="S25" s="11">
        <f>[21]Maio!$F$22</f>
        <v>91</v>
      </c>
      <c r="T25" s="11">
        <f>[21]Maio!$F$23</f>
        <v>96</v>
      </c>
      <c r="U25" s="11">
        <f>[21]Maio!$F$24</f>
        <v>94</v>
      </c>
      <c r="V25" s="11">
        <f>[21]Maio!$F$25</f>
        <v>97</v>
      </c>
      <c r="W25" s="11">
        <f>[21]Maio!$F$26</f>
        <v>93</v>
      </c>
      <c r="X25" s="11">
        <f>[21]Maio!$F$27</f>
        <v>98</v>
      </c>
      <c r="Y25" s="11">
        <f>[21]Maio!$F$28</f>
        <v>91</v>
      </c>
      <c r="Z25" s="11">
        <f>[21]Maio!$F$29</f>
        <v>96</v>
      </c>
      <c r="AA25" s="11">
        <f>[21]Maio!$F$30</f>
        <v>96</v>
      </c>
      <c r="AB25" s="11">
        <f>[21]Maio!$F$31</f>
        <v>79</v>
      </c>
      <c r="AC25" s="11">
        <f>[21]Maio!$F$32</f>
        <v>96</v>
      </c>
      <c r="AD25" s="11">
        <f>[21]Maio!$F$33</f>
        <v>98</v>
      </c>
      <c r="AE25" s="11">
        <f>[21]Maio!$F$34</f>
        <v>98</v>
      </c>
      <c r="AF25" s="11">
        <f>[21]Maio!$F$35</f>
        <v>97</v>
      </c>
      <c r="AG25" s="15">
        <f t="shared" ref="AG25:AG26" si="8">MAX(B25:AF25)</f>
        <v>98</v>
      </c>
      <c r="AH25" s="94">
        <f t="shared" ref="AH25:AH26" si="9">AVERAGE(B25:AF25)</f>
        <v>94.935483870967744</v>
      </c>
      <c r="AI25" s="12" t="s">
        <v>47</v>
      </c>
    </row>
    <row r="26" spans="1:37" x14ac:dyDescent="0.2">
      <c r="A26" s="58" t="s">
        <v>171</v>
      </c>
      <c r="B26" s="11">
        <f>[22]Maio!$F$5</f>
        <v>98</v>
      </c>
      <c r="C26" s="11">
        <f>[22]Maio!$F$6</f>
        <v>98</v>
      </c>
      <c r="D26" s="11">
        <f>[22]Maio!$F$7</f>
        <v>97</v>
      </c>
      <c r="E26" s="11">
        <f>[22]Maio!$F$8</f>
        <v>97</v>
      </c>
      <c r="F26" s="11">
        <f>[22]Maio!$F$9</f>
        <v>97</v>
      </c>
      <c r="G26" s="11">
        <f>[22]Maio!$F$10</f>
        <v>97</v>
      </c>
      <c r="H26" s="11">
        <f>[22]Maio!$F$11</f>
        <v>97</v>
      </c>
      <c r="I26" s="11">
        <f>[22]Maio!$F$12</f>
        <v>96</v>
      </c>
      <c r="J26" s="11">
        <f>[22]Maio!$F$13</f>
        <v>93</v>
      </c>
      <c r="K26" s="11">
        <f>[22]Maio!$F$14</f>
        <v>97</v>
      </c>
      <c r="L26" s="11">
        <f>[22]Maio!$F$15</f>
        <v>95</v>
      </c>
      <c r="M26" s="11">
        <f>[22]Maio!$F$16</f>
        <v>97</v>
      </c>
      <c r="N26" s="11">
        <f>[22]Maio!$F$17</f>
        <v>93</v>
      </c>
      <c r="O26" s="11">
        <f>[22]Maio!$F$18</f>
        <v>96</v>
      </c>
      <c r="P26" s="11">
        <f>[22]Maio!$F$19</f>
        <v>96</v>
      </c>
      <c r="Q26" s="11">
        <f>[22]Maio!$F$20</f>
        <v>93</v>
      </c>
      <c r="R26" s="11">
        <f>[22]Maio!$F$21</f>
        <v>91</v>
      </c>
      <c r="S26" s="11">
        <f>[22]Maio!$F$22</f>
        <v>95</v>
      </c>
      <c r="T26" s="11">
        <f>[22]Maio!$F$23</f>
        <v>94</v>
      </c>
      <c r="U26" s="11">
        <f>[22]Maio!$F$24</f>
        <v>92</v>
      </c>
      <c r="V26" s="11">
        <f>[22]Maio!$F$25</f>
        <v>92</v>
      </c>
      <c r="W26" s="11">
        <f>[22]Maio!$F$26</f>
        <v>95</v>
      </c>
      <c r="X26" s="11">
        <f>[22]Maio!$F$27</f>
        <v>97</v>
      </c>
      <c r="Y26" s="11">
        <f>[22]Maio!$F$28</f>
        <v>91</v>
      </c>
      <c r="Z26" s="11">
        <f>[22]Maio!$F$29</f>
        <v>98</v>
      </c>
      <c r="AA26" s="11">
        <f>[22]Maio!$F$30</f>
        <v>93</v>
      </c>
      <c r="AB26" s="11">
        <f>[22]Maio!$F$31</f>
        <v>87</v>
      </c>
      <c r="AC26" s="11">
        <f>[22]Maio!$F$32</f>
        <v>96</v>
      </c>
      <c r="AD26" s="11">
        <f>[22]Maio!$F$33</f>
        <v>98</v>
      </c>
      <c r="AE26" s="11">
        <f>[22]Maio!$F$34</f>
        <v>98</v>
      </c>
      <c r="AF26" s="11">
        <f>[22]Maio!$F$35</f>
        <v>96</v>
      </c>
      <c r="AG26" s="15">
        <f t="shared" si="8"/>
        <v>98</v>
      </c>
      <c r="AH26" s="94">
        <f t="shared" si="9"/>
        <v>95.161290322580641</v>
      </c>
      <c r="AJ26" t="s">
        <v>47</v>
      </c>
    </row>
    <row r="27" spans="1:37" x14ac:dyDescent="0.2">
      <c r="A27" s="58" t="s">
        <v>8</v>
      </c>
      <c r="B27" s="11" t="str">
        <f>[23]Maio!$F$5</f>
        <v>*</v>
      </c>
      <c r="C27" s="11" t="str">
        <f>[23]Maio!$F$6</f>
        <v>*</v>
      </c>
      <c r="D27" s="11" t="str">
        <f>[23]Maio!$F$7</f>
        <v>*</v>
      </c>
      <c r="E27" s="11" t="str">
        <f>[23]Maio!$F$8</f>
        <v>*</v>
      </c>
      <c r="F27" s="11" t="str">
        <f>[23]Maio!$F$9</f>
        <v>*</v>
      </c>
      <c r="G27" s="11" t="str">
        <f>[23]Maio!$F$10</f>
        <v>*</v>
      </c>
      <c r="H27" s="11" t="str">
        <f>[23]Maio!$F$11</f>
        <v>*</v>
      </c>
      <c r="I27" s="11" t="str">
        <f>[23]Maio!$F$12</f>
        <v>*</v>
      </c>
      <c r="J27" s="11" t="str">
        <f>[23]Maio!$F$13</f>
        <v>*</v>
      </c>
      <c r="K27" s="11" t="str">
        <f>[23]Maio!$F$14</f>
        <v>*</v>
      </c>
      <c r="L27" s="11" t="str">
        <f>[23]Maio!$F$15</f>
        <v>*</v>
      </c>
      <c r="M27" s="11" t="str">
        <f>[23]Maio!$F$16</f>
        <v>*</v>
      </c>
      <c r="N27" s="11" t="str">
        <f>[23]Maio!$F$17</f>
        <v>*</v>
      </c>
      <c r="O27" s="11" t="str">
        <f>[23]Maio!$F$18</f>
        <v>*</v>
      </c>
      <c r="P27" s="11" t="str">
        <f>[23]Maio!$F$19</f>
        <v>*</v>
      </c>
      <c r="Q27" s="11" t="str">
        <f>[23]Maio!$F$20</f>
        <v>*</v>
      </c>
      <c r="R27" s="11" t="str">
        <f>[23]Maio!$F$21</f>
        <v>*</v>
      </c>
      <c r="S27" s="11" t="str">
        <f>[23]Maio!$F$22</f>
        <v>*</v>
      </c>
      <c r="T27" s="11" t="str">
        <f>[23]Maio!$F$23</f>
        <v>*</v>
      </c>
      <c r="U27" s="11" t="str">
        <f>[23]Maio!$F$24</f>
        <v>*</v>
      </c>
      <c r="V27" s="11" t="str">
        <f>[23]Maio!$F$25</f>
        <v>*</v>
      </c>
      <c r="W27" s="11" t="str">
        <f>[23]Maio!$F$26</f>
        <v>*</v>
      </c>
      <c r="X27" s="11" t="str">
        <f>[23]Maio!$F$27</f>
        <v>*</v>
      </c>
      <c r="Y27" s="11" t="str">
        <f>[23]Maio!$F$28</f>
        <v>*</v>
      </c>
      <c r="Z27" s="11" t="str">
        <f>[23]Maio!$F$29</f>
        <v>*</v>
      </c>
      <c r="AA27" s="11" t="str">
        <f>[23]Maio!$F$30</f>
        <v>*</v>
      </c>
      <c r="AB27" s="11" t="str">
        <f>[23]Maio!$F$31</f>
        <v>*</v>
      </c>
      <c r="AC27" s="11" t="str">
        <f>[23]Maio!$F$32</f>
        <v>*</v>
      </c>
      <c r="AD27" s="11" t="str">
        <f>[23]Maio!$F$33</f>
        <v>*</v>
      </c>
      <c r="AE27" s="11">
        <f>[23]Maio!$F$34</f>
        <v>80</v>
      </c>
      <c r="AF27" s="11">
        <f>[23]Maio!$F$35</f>
        <v>99</v>
      </c>
      <c r="AG27" s="15">
        <f>MAX(B27:AF27)</f>
        <v>99</v>
      </c>
      <c r="AH27" s="94">
        <f>AVERAGE(B27:AF27)</f>
        <v>89.5</v>
      </c>
      <c r="AJ27" s="12" t="s">
        <v>47</v>
      </c>
    </row>
    <row r="28" spans="1:37" x14ac:dyDescent="0.2">
      <c r="A28" s="58" t="s">
        <v>9</v>
      </c>
      <c r="B28" s="11">
        <f>[24]Maio!$F$5</f>
        <v>96</v>
      </c>
      <c r="C28" s="11">
        <f>[24]Maio!$F$6</f>
        <v>97</v>
      </c>
      <c r="D28" s="11">
        <f>[24]Maio!$F$7</f>
        <v>96</v>
      </c>
      <c r="E28" s="11">
        <f>[24]Maio!$F$8</f>
        <v>94</v>
      </c>
      <c r="F28" s="11">
        <f>[24]Maio!$F$9</f>
        <v>91</v>
      </c>
      <c r="G28" s="11">
        <f>[24]Maio!$F$10</f>
        <v>90</v>
      </c>
      <c r="H28" s="11">
        <f>[24]Maio!$F$11</f>
        <v>87</v>
      </c>
      <c r="I28" s="11">
        <f>[24]Maio!$F$12</f>
        <v>90</v>
      </c>
      <c r="J28" s="11">
        <f>[24]Maio!$F$13</f>
        <v>86</v>
      </c>
      <c r="K28" s="11">
        <f>[24]Maio!$F$14</f>
        <v>91</v>
      </c>
      <c r="L28" s="11">
        <f>[24]Maio!$F$15</f>
        <v>92</v>
      </c>
      <c r="M28" s="11">
        <f>[24]Maio!$F$16</f>
        <v>97</v>
      </c>
      <c r="N28" s="11">
        <f>[24]Maio!$F$17</f>
        <v>95</v>
      </c>
      <c r="O28" s="11">
        <f>[24]Maio!$F$18</f>
        <v>90</v>
      </c>
      <c r="P28" s="11">
        <f>[24]Maio!$F$19</f>
        <v>92</v>
      </c>
      <c r="Q28" s="11">
        <f>[24]Maio!$F$20</f>
        <v>88</v>
      </c>
      <c r="R28" s="11">
        <f>[24]Maio!$F$21</f>
        <v>90</v>
      </c>
      <c r="S28" s="11">
        <f>[24]Maio!$F$22</f>
        <v>93</v>
      </c>
      <c r="T28" s="11">
        <f>[24]Maio!$F$23</f>
        <v>94</v>
      </c>
      <c r="U28" s="11">
        <f>[24]Maio!$F$24</f>
        <v>92</v>
      </c>
      <c r="V28" s="11">
        <f>[24]Maio!$F$25</f>
        <v>82</v>
      </c>
      <c r="W28" s="11">
        <f>[24]Maio!$F$26</f>
        <v>79</v>
      </c>
      <c r="X28" s="11">
        <f>[24]Maio!$F$27</f>
        <v>95</v>
      </c>
      <c r="Y28" s="11">
        <f>[24]Maio!$F$28</f>
        <v>95</v>
      </c>
      <c r="Z28" s="11">
        <f>[24]Maio!$F$29</f>
        <v>94</v>
      </c>
      <c r="AA28" s="11">
        <f>[24]Maio!$F$30</f>
        <v>95</v>
      </c>
      <c r="AB28" s="11">
        <f>[24]Maio!$F$31</f>
        <v>79</v>
      </c>
      <c r="AC28" s="11">
        <f>[24]Maio!$F$32</f>
        <v>86</v>
      </c>
      <c r="AD28" s="11">
        <f>[24]Maio!$F$33</f>
        <v>98</v>
      </c>
      <c r="AE28" s="11">
        <f>[24]Maio!$F$34</f>
        <v>91</v>
      </c>
      <c r="AF28" s="11">
        <f>[24]Maio!$F$35</f>
        <v>88</v>
      </c>
      <c r="AG28" s="15">
        <f>MAX(B28:AF28)</f>
        <v>98</v>
      </c>
      <c r="AH28" s="94">
        <f>AVERAGE(B28:AF28)</f>
        <v>91.064516129032256</v>
      </c>
      <c r="AJ28" t="s">
        <v>47</v>
      </c>
    </row>
    <row r="29" spans="1:37" x14ac:dyDescent="0.2">
      <c r="A29" s="58" t="s">
        <v>42</v>
      </c>
      <c r="B29" s="11">
        <f>[25]Maio!$F$5</f>
        <v>93</v>
      </c>
      <c r="C29" s="11">
        <f>[25]Maio!$F$6</f>
        <v>95</v>
      </c>
      <c r="D29" s="11">
        <f>[25]Maio!$F$7</f>
        <v>100</v>
      </c>
      <c r="E29" s="11">
        <f>[25]Maio!$F$8</f>
        <v>100</v>
      </c>
      <c r="F29" s="11">
        <f>[25]Maio!$F$9</f>
        <v>100</v>
      </c>
      <c r="G29" s="11">
        <f>[25]Maio!$F$10</f>
        <v>100</v>
      </c>
      <c r="H29" s="11">
        <f>[25]Maio!$F$11</f>
        <v>90</v>
      </c>
      <c r="I29" s="11">
        <f>[25]Maio!$F$12</f>
        <v>100</v>
      </c>
      <c r="J29" s="11">
        <f>[25]Maio!$F$13</f>
        <v>100</v>
      </c>
      <c r="K29" s="11">
        <f>[25]Maio!$F$14</f>
        <v>100</v>
      </c>
      <c r="L29" s="11">
        <f>[25]Maio!$F$15</f>
        <v>95</v>
      </c>
      <c r="M29" s="11">
        <f>[25]Maio!$F$16</f>
        <v>100</v>
      </c>
      <c r="N29" s="11">
        <f>[25]Maio!$F$17</f>
        <v>100</v>
      </c>
      <c r="O29" s="11">
        <f>[25]Maio!$F$18</f>
        <v>100</v>
      </c>
      <c r="P29" s="11">
        <f>[25]Maio!$F$19</f>
        <v>93</v>
      </c>
      <c r="Q29" s="11">
        <f>[25]Maio!$F$20</f>
        <v>100</v>
      </c>
      <c r="R29" s="11">
        <f>[25]Maio!$F$21</f>
        <v>100</v>
      </c>
      <c r="S29" s="11">
        <f>[25]Maio!$F$22</f>
        <v>96</v>
      </c>
      <c r="T29" s="11">
        <f>[25]Maio!$F$23</f>
        <v>97</v>
      </c>
      <c r="U29" s="11">
        <f>[25]Maio!$F$24</f>
        <v>94</v>
      </c>
      <c r="V29" s="11">
        <f>[25]Maio!$F$25</f>
        <v>97</v>
      </c>
      <c r="W29" s="11">
        <f>[25]Maio!$F$26</f>
        <v>96</v>
      </c>
      <c r="X29" s="11">
        <f>[25]Maio!$F$27</f>
        <v>95</v>
      </c>
      <c r="Y29" s="11">
        <f>[25]Maio!$F$28</f>
        <v>96</v>
      </c>
      <c r="Z29" s="11">
        <f>[25]Maio!$F$29</f>
        <v>94</v>
      </c>
      <c r="AA29" s="11" t="str">
        <f>[25]Maio!$F$30</f>
        <v>*</v>
      </c>
      <c r="AB29" s="11" t="str">
        <f>[25]Maio!$F$31</f>
        <v>*</v>
      </c>
      <c r="AC29" s="11" t="str">
        <f>[25]Maio!$F$32</f>
        <v>*</v>
      </c>
      <c r="AD29" s="11" t="str">
        <f>[25]Maio!$F$33</f>
        <v>*</v>
      </c>
      <c r="AE29" s="11" t="str">
        <f>[25]Maio!$F$34</f>
        <v>*</v>
      </c>
      <c r="AF29" s="11" t="str">
        <f>[25]Maio!$F$35</f>
        <v>*</v>
      </c>
      <c r="AG29" s="15">
        <f t="shared" ref="AG29:AG30" si="10">MAX(B29:AF29)</f>
        <v>100</v>
      </c>
      <c r="AH29" s="94">
        <f t="shared" ref="AH29:AH31" si="11">AVERAGE(B29:AF29)</f>
        <v>97.24</v>
      </c>
      <c r="AJ29" t="s">
        <v>47</v>
      </c>
    </row>
    <row r="30" spans="1:37" x14ac:dyDescent="0.2">
      <c r="A30" s="58" t="s">
        <v>10</v>
      </c>
      <c r="B30" s="11">
        <f>[26]Maio!$F$5</f>
        <v>97</v>
      </c>
      <c r="C30" s="11">
        <f>[26]Maio!$F$6</f>
        <v>98</v>
      </c>
      <c r="D30" s="11">
        <f>[26]Maio!$F$7</f>
        <v>96</v>
      </c>
      <c r="E30" s="11">
        <f>[26]Maio!$F$8</f>
        <v>96</v>
      </c>
      <c r="F30" s="11">
        <f>[26]Maio!$F$9</f>
        <v>93</v>
      </c>
      <c r="G30" s="11">
        <f>[26]Maio!$F$10</f>
        <v>97</v>
      </c>
      <c r="H30" s="11">
        <f>[26]Maio!$F$11</f>
        <v>97</v>
      </c>
      <c r="I30" s="11">
        <f>[26]Maio!$F$12</f>
        <v>96</v>
      </c>
      <c r="J30" s="11">
        <f>[26]Maio!$F$13</f>
        <v>90</v>
      </c>
      <c r="K30" s="11">
        <f>[26]Maio!$F$14</f>
        <v>91</v>
      </c>
      <c r="L30" s="11">
        <f>[26]Maio!$F$15</f>
        <v>98</v>
      </c>
      <c r="M30" s="11">
        <f>[26]Maio!$F$16</f>
        <v>99</v>
      </c>
      <c r="N30" s="11">
        <f>[26]Maio!$F$17</f>
        <v>97</v>
      </c>
      <c r="O30" s="11">
        <f>[26]Maio!$F$18</f>
        <v>97</v>
      </c>
      <c r="P30" s="11">
        <f>[26]Maio!$F$19</f>
        <v>96</v>
      </c>
      <c r="Q30" s="11">
        <f>[26]Maio!$F$20</f>
        <v>93</v>
      </c>
      <c r="R30" s="11">
        <f>[26]Maio!$F$21</f>
        <v>95</v>
      </c>
      <c r="S30" s="11">
        <f>[26]Maio!$F$22</f>
        <v>94</v>
      </c>
      <c r="T30" s="11">
        <f>[26]Maio!$F$23</f>
        <v>97</v>
      </c>
      <c r="U30" s="11">
        <f>[26]Maio!$F$24</f>
        <v>93</v>
      </c>
      <c r="V30" s="11">
        <f>[26]Maio!$F$25</f>
        <v>92</v>
      </c>
      <c r="W30" s="11">
        <f>[26]Maio!$F$26</f>
        <v>86</v>
      </c>
      <c r="X30" s="11">
        <f>[26]Maio!$F$27</f>
        <v>99</v>
      </c>
      <c r="Y30" s="11">
        <f>[26]Maio!$F$28</f>
        <v>99</v>
      </c>
      <c r="Z30" s="11">
        <f>[26]Maio!$F$29</f>
        <v>98</v>
      </c>
      <c r="AA30" s="11">
        <f>[26]Maio!$F$30</f>
        <v>91</v>
      </c>
      <c r="AB30" s="11">
        <f>[26]Maio!$F$31</f>
        <v>85</v>
      </c>
      <c r="AC30" s="11">
        <f>[26]Maio!$F$32</f>
        <v>94</v>
      </c>
      <c r="AD30" s="11">
        <f>[26]Maio!$F$33</f>
        <v>99</v>
      </c>
      <c r="AE30" s="11">
        <f>[26]Maio!$F$34</f>
        <v>99</v>
      </c>
      <c r="AF30" s="11">
        <f>[26]Maio!$F$35</f>
        <v>95</v>
      </c>
      <c r="AG30" s="15">
        <f t="shared" si="10"/>
        <v>99</v>
      </c>
      <c r="AH30" s="94">
        <f t="shared" si="11"/>
        <v>95.064516129032256</v>
      </c>
      <c r="AJ30" t="s">
        <v>47</v>
      </c>
    </row>
    <row r="31" spans="1:37" x14ac:dyDescent="0.2">
      <c r="A31" s="58" t="s">
        <v>172</v>
      </c>
      <c r="B31" s="11">
        <f>[27]Maio!$F$5</f>
        <v>98</v>
      </c>
      <c r="C31" s="11">
        <f>[27]Maio!$F$6</f>
        <v>99</v>
      </c>
      <c r="D31" s="11">
        <f>[27]Maio!$F$7</f>
        <v>97</v>
      </c>
      <c r="E31" s="11">
        <f>[27]Maio!$F$8</f>
        <v>98</v>
      </c>
      <c r="F31" s="11">
        <f>[27]Maio!$F$9</f>
        <v>98</v>
      </c>
      <c r="G31" s="11">
        <f>[27]Maio!$F$10</f>
        <v>98</v>
      </c>
      <c r="H31" s="11">
        <f>[27]Maio!$F$11</f>
        <v>97</v>
      </c>
      <c r="I31" s="11">
        <f>[27]Maio!$F$12</f>
        <v>95</v>
      </c>
      <c r="J31" s="11">
        <f>[27]Maio!$F$13</f>
        <v>96</v>
      </c>
      <c r="K31" s="11">
        <f>[27]Maio!$F$14</f>
        <v>98</v>
      </c>
      <c r="L31" s="11">
        <f>[27]Maio!$F$15</f>
        <v>97</v>
      </c>
      <c r="M31" s="11">
        <f>[27]Maio!$F$16</f>
        <v>98</v>
      </c>
      <c r="N31" s="11">
        <f>[27]Maio!$F$17</f>
        <v>99</v>
      </c>
      <c r="O31" s="11">
        <f>[27]Maio!$F$18</f>
        <v>96</v>
      </c>
      <c r="P31" s="11">
        <f>[27]Maio!$F$19</f>
        <v>96</v>
      </c>
      <c r="Q31" s="11">
        <f>[27]Maio!$F$20</f>
        <v>97</v>
      </c>
      <c r="R31" s="11">
        <f>[27]Maio!$F$21</f>
        <v>94</v>
      </c>
      <c r="S31" s="11">
        <f>[27]Maio!$F$22</f>
        <v>98</v>
      </c>
      <c r="T31" s="11">
        <f>[27]Maio!$F$23</f>
        <v>97</v>
      </c>
      <c r="U31" s="11">
        <f>[27]Maio!$F$24</f>
        <v>94</v>
      </c>
      <c r="V31" s="11">
        <f>[27]Maio!$F$25</f>
        <v>94</v>
      </c>
      <c r="W31" s="11">
        <f>[27]Maio!$F$26</f>
        <v>94</v>
      </c>
      <c r="X31" s="11">
        <f>[27]Maio!$F$27</f>
        <v>98</v>
      </c>
      <c r="Y31" s="11">
        <f>[27]Maio!$F$28</f>
        <v>97</v>
      </c>
      <c r="Z31" s="11">
        <f>[27]Maio!$F$29</f>
        <v>99</v>
      </c>
      <c r="AA31" s="11">
        <f>[27]Maio!$F$30</f>
        <v>95</v>
      </c>
      <c r="AB31" s="11">
        <f>[27]Maio!$F$31</f>
        <v>95</v>
      </c>
      <c r="AC31" s="11">
        <f>[27]Maio!$F$32</f>
        <v>98</v>
      </c>
      <c r="AD31" s="11">
        <f>[27]Maio!$F$33</f>
        <v>99</v>
      </c>
      <c r="AE31" s="11">
        <f>[27]Maio!$F$34</f>
        <v>99</v>
      </c>
      <c r="AF31" s="11">
        <f>[27]Maio!$F$35</f>
        <v>98</v>
      </c>
      <c r="AG31" s="15">
        <f>MAX(B31:AF31)</f>
        <v>99</v>
      </c>
      <c r="AH31" s="94">
        <f t="shared" si="11"/>
        <v>96.967741935483872</v>
      </c>
      <c r="AI31" s="12" t="s">
        <v>47</v>
      </c>
    </row>
    <row r="32" spans="1:37" x14ac:dyDescent="0.2">
      <c r="A32" s="58" t="s">
        <v>11</v>
      </c>
      <c r="B32" s="11">
        <f>[28]Maio!$F$5</f>
        <v>95</v>
      </c>
      <c r="C32" s="11">
        <f>[28]Maio!$F$6</f>
        <v>94</v>
      </c>
      <c r="D32" s="11">
        <f>[28]Maio!$F$7</f>
        <v>95</v>
      </c>
      <c r="E32" s="11">
        <f>[28]Maio!$F$8</f>
        <v>96</v>
      </c>
      <c r="F32" s="11">
        <f>[28]Maio!$F$9</f>
        <v>96</v>
      </c>
      <c r="G32" s="11">
        <f>[28]Maio!$F$10</f>
        <v>94</v>
      </c>
      <c r="H32" s="11">
        <f>[28]Maio!$F$11</f>
        <v>95</v>
      </c>
      <c r="I32" s="11">
        <f>[28]Maio!$F$12</f>
        <v>95</v>
      </c>
      <c r="J32" s="11">
        <f>[28]Maio!$F$13</f>
        <v>93</v>
      </c>
      <c r="K32" s="11">
        <f>[28]Maio!$F$14</f>
        <v>95</v>
      </c>
      <c r="L32" s="11">
        <f>[28]Maio!$F$15</f>
        <v>94</v>
      </c>
      <c r="M32" s="11">
        <f>[28]Maio!$F$16</f>
        <v>94</v>
      </c>
      <c r="N32" s="11">
        <f>[28]Maio!$F$17</f>
        <v>89</v>
      </c>
      <c r="O32" s="11">
        <f>[28]Maio!$F$18</f>
        <v>90</v>
      </c>
      <c r="P32" s="11">
        <f>[28]Maio!$F$19</f>
        <v>89</v>
      </c>
      <c r="Q32" s="11">
        <f>[28]Maio!$F$20</f>
        <v>94</v>
      </c>
      <c r="R32" s="11">
        <f>[28]Maio!$F$21</f>
        <v>94</v>
      </c>
      <c r="S32" s="11">
        <f>[28]Maio!$F$22</f>
        <v>94</v>
      </c>
      <c r="T32" s="11">
        <f>[28]Maio!$F$23</f>
        <v>96</v>
      </c>
      <c r="U32" s="11">
        <f>[28]Maio!$F$24</f>
        <v>96</v>
      </c>
      <c r="V32" s="11">
        <f>[28]Maio!$F$25</f>
        <v>95</v>
      </c>
      <c r="W32" s="11">
        <f>[28]Maio!$F$26</f>
        <v>91</v>
      </c>
      <c r="X32" s="11">
        <f>[28]Maio!$F$27</f>
        <v>94</v>
      </c>
      <c r="Y32" s="11">
        <f>[28]Maio!$F$28</f>
        <v>93</v>
      </c>
      <c r="Z32" s="11">
        <f>[28]Maio!$F$29</f>
        <v>96</v>
      </c>
      <c r="AA32" s="11">
        <f>[28]Maio!$F$30</f>
        <v>96</v>
      </c>
      <c r="AB32" s="11">
        <f>[28]Maio!$F$31</f>
        <v>95</v>
      </c>
      <c r="AC32" s="11">
        <f>[28]Maio!$F$32</f>
        <v>95</v>
      </c>
      <c r="AD32" s="11">
        <f>[28]Maio!$F$33</f>
        <v>95</v>
      </c>
      <c r="AE32" s="11">
        <f>[28]Maio!$F$34</f>
        <v>95</v>
      </c>
      <c r="AF32" s="11">
        <f>[28]Maio!$F$35</f>
        <v>95</v>
      </c>
      <c r="AG32" s="15">
        <f t="shared" ref="AG32:AG34" si="12">MAX(B32:AF32)</f>
        <v>96</v>
      </c>
      <c r="AH32" s="94">
        <f t="shared" ref="AH32:AH35" si="13">AVERAGE(B32:AF32)</f>
        <v>94.129032258064512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[29]Maio!$F$5</f>
        <v>95</v>
      </c>
      <c r="C33" s="11">
        <f>[29]Maio!$F$6</f>
        <v>94</v>
      </c>
      <c r="D33" s="11">
        <f>[29]Maio!$F$7</f>
        <v>94</v>
      </c>
      <c r="E33" s="11">
        <f>[29]Maio!$F$8</f>
        <v>95</v>
      </c>
      <c r="F33" s="11">
        <f>[29]Maio!$F$9</f>
        <v>94</v>
      </c>
      <c r="G33" s="11">
        <f>[29]Maio!$F$10</f>
        <v>92</v>
      </c>
      <c r="H33" s="11">
        <f>[29]Maio!$F$11</f>
        <v>92</v>
      </c>
      <c r="I33" s="11">
        <f>[29]Maio!$F$12</f>
        <v>93</v>
      </c>
      <c r="J33" s="11">
        <f>[29]Maio!$F$13</f>
        <v>92</v>
      </c>
      <c r="K33" s="11">
        <f>[29]Maio!$F$14</f>
        <v>94</v>
      </c>
      <c r="L33" s="11">
        <f>[29]Maio!$F$15</f>
        <v>92</v>
      </c>
      <c r="M33" s="11">
        <f>[29]Maio!$F$16</f>
        <v>92</v>
      </c>
      <c r="N33" s="11">
        <f>[29]Maio!$F$17</f>
        <v>92</v>
      </c>
      <c r="O33" s="11">
        <f>[29]Maio!$F$18</f>
        <v>87</v>
      </c>
      <c r="P33" s="11">
        <f>[29]Maio!$F$19</f>
        <v>90</v>
      </c>
      <c r="Q33" s="11">
        <f>[29]Maio!$F$20</f>
        <v>95</v>
      </c>
      <c r="R33" s="11">
        <f>[29]Maio!$F$21</f>
        <v>93</v>
      </c>
      <c r="S33" s="11">
        <f>[29]Maio!$F$22</f>
        <v>94</v>
      </c>
      <c r="T33" s="11">
        <f>[29]Maio!$F$23</f>
        <v>93</v>
      </c>
      <c r="U33" s="11">
        <f>[29]Maio!$F$24</f>
        <v>92</v>
      </c>
      <c r="V33" s="11">
        <f>[29]Maio!$F$25</f>
        <v>94</v>
      </c>
      <c r="W33" s="11">
        <f>[29]Maio!$F$26</f>
        <v>93</v>
      </c>
      <c r="X33" s="11">
        <f>[29]Maio!$F$27</f>
        <v>91</v>
      </c>
      <c r="Y33" s="11">
        <f>[29]Maio!$F$28</f>
        <v>92</v>
      </c>
      <c r="Z33" s="11">
        <f>[29]Maio!$F$29</f>
        <v>95</v>
      </c>
      <c r="AA33" s="11">
        <f>[29]Maio!$F$30</f>
        <v>92</v>
      </c>
      <c r="AB33" s="11">
        <f>[29]Maio!$F$31</f>
        <v>94</v>
      </c>
      <c r="AC33" s="11">
        <f>[29]Maio!$F$32</f>
        <v>94</v>
      </c>
      <c r="AD33" s="11">
        <f>[29]Maio!$F$33</f>
        <v>93</v>
      </c>
      <c r="AE33" s="11">
        <f>[29]Maio!$F$34</f>
        <v>95</v>
      </c>
      <c r="AF33" s="11">
        <f>[29]Maio!$F$35</f>
        <v>93</v>
      </c>
      <c r="AG33" s="15">
        <f t="shared" si="12"/>
        <v>95</v>
      </c>
      <c r="AH33" s="94">
        <f t="shared" si="13"/>
        <v>92.935483870967744</v>
      </c>
    </row>
    <row r="34" spans="1:36" x14ac:dyDescent="0.2">
      <c r="A34" s="58" t="s">
        <v>13</v>
      </c>
      <c r="B34" s="11">
        <f>[30]Maio!$F$5</f>
        <v>97</v>
      </c>
      <c r="C34" s="11">
        <f>[30]Maio!$F$6</f>
        <v>97</v>
      </c>
      <c r="D34" s="11">
        <f>[30]Maio!$F$7</f>
        <v>94</v>
      </c>
      <c r="E34" s="11">
        <f>[30]Maio!$F$8</f>
        <v>95</v>
      </c>
      <c r="F34" s="11">
        <f>[30]Maio!$F$9</f>
        <v>96</v>
      </c>
      <c r="G34" s="11">
        <f>[30]Maio!$F$10</f>
        <v>96</v>
      </c>
      <c r="H34" s="11">
        <f>[30]Maio!$F$11</f>
        <v>93</v>
      </c>
      <c r="I34" s="11">
        <f>[30]Maio!$F$12</f>
        <v>96</v>
      </c>
      <c r="J34" s="11">
        <f>[30]Maio!$F$13</f>
        <v>95</v>
      </c>
      <c r="K34" s="11">
        <f>[30]Maio!$F$14</f>
        <v>93</v>
      </c>
      <c r="L34" s="11">
        <f>[30]Maio!$F$15</f>
        <v>94</v>
      </c>
      <c r="M34" s="11">
        <f>[30]Maio!$F$16</f>
        <v>95</v>
      </c>
      <c r="N34" s="11">
        <f>[30]Maio!$F$17</f>
        <v>96</v>
      </c>
      <c r="O34" s="11">
        <f>[30]Maio!$F$18</f>
        <v>95</v>
      </c>
      <c r="P34" s="11">
        <f>[30]Maio!$F$19</f>
        <v>96</v>
      </c>
      <c r="Q34" s="11">
        <f>[30]Maio!$F$20</f>
        <v>98</v>
      </c>
      <c r="R34" s="11">
        <f>[30]Maio!$F$21</f>
        <v>97</v>
      </c>
      <c r="S34" s="11">
        <f>[30]Maio!$F$22</f>
        <v>97</v>
      </c>
      <c r="T34" s="11">
        <f>[30]Maio!$F$23</f>
        <v>97</v>
      </c>
      <c r="U34" s="11">
        <f>[30]Maio!$F$24</f>
        <v>97</v>
      </c>
      <c r="V34" s="11">
        <f>[30]Maio!$F$25</f>
        <v>97</v>
      </c>
      <c r="W34" s="11">
        <f>[30]Maio!$F$26</f>
        <v>97</v>
      </c>
      <c r="X34" s="11">
        <f>[30]Maio!$F$27</f>
        <v>94</v>
      </c>
      <c r="Y34" s="11">
        <f>[30]Maio!$F$28</f>
        <v>96</v>
      </c>
      <c r="Z34" s="11">
        <f>[30]Maio!$F$29</f>
        <v>98</v>
      </c>
      <c r="AA34" s="11">
        <f>[30]Maio!$F$30</f>
        <v>96</v>
      </c>
      <c r="AB34" s="11">
        <f>[30]Maio!$F$31</f>
        <v>93</v>
      </c>
      <c r="AC34" s="11">
        <f>[30]Maio!$F$32</f>
        <v>96</v>
      </c>
      <c r="AD34" s="11">
        <f>[30]Maio!$F$33</f>
        <v>96</v>
      </c>
      <c r="AE34" s="11">
        <f>[30]Maio!$F$34</f>
        <v>96</v>
      </c>
      <c r="AF34" s="11">
        <f>[30]Maio!$F$35</f>
        <v>96</v>
      </c>
      <c r="AG34" s="15">
        <f t="shared" si="12"/>
        <v>98</v>
      </c>
      <c r="AH34" s="94">
        <f t="shared" si="13"/>
        <v>95.774193548387103</v>
      </c>
      <c r="AJ34" t="s">
        <v>47</v>
      </c>
    </row>
    <row r="35" spans="1:36" x14ac:dyDescent="0.2">
      <c r="A35" s="58" t="s">
        <v>173</v>
      </c>
      <c r="B35" s="11">
        <f>[31]Maio!$F$5</f>
        <v>89</v>
      </c>
      <c r="C35" s="11">
        <f>[31]Maio!$F$6</f>
        <v>90</v>
      </c>
      <c r="D35" s="11">
        <f>[31]Maio!$F$7</f>
        <v>89</v>
      </c>
      <c r="E35" s="11">
        <f>[31]Maio!$F$8</f>
        <v>91</v>
      </c>
      <c r="F35" s="11">
        <f>[31]Maio!$F$9</f>
        <v>88</v>
      </c>
      <c r="G35" s="11">
        <f>[31]Maio!$F$10</f>
        <v>89</v>
      </c>
      <c r="H35" s="11">
        <f>[31]Maio!$F$11</f>
        <v>89</v>
      </c>
      <c r="I35" s="11">
        <f>[31]Maio!$F$12</f>
        <v>87</v>
      </c>
      <c r="J35" s="11">
        <f>[31]Maio!$F$13</f>
        <v>85</v>
      </c>
      <c r="K35" s="11">
        <f>[31]Maio!$F$14</f>
        <v>87</v>
      </c>
      <c r="L35" s="11">
        <f>[31]Maio!$F$15</f>
        <v>86</v>
      </c>
      <c r="M35" s="11">
        <f>[31]Maio!$F$16</f>
        <v>89</v>
      </c>
      <c r="N35" s="11">
        <f>[31]Maio!$F$17</f>
        <v>88</v>
      </c>
      <c r="O35" s="11">
        <f>[31]Maio!$F$18</f>
        <v>88</v>
      </c>
      <c r="P35" s="11">
        <f>[31]Maio!$F$19</f>
        <v>87</v>
      </c>
      <c r="Q35" s="11">
        <f>[31]Maio!$F$20</f>
        <v>90</v>
      </c>
      <c r="R35" s="11">
        <f>[31]Maio!$F$21</f>
        <v>87</v>
      </c>
      <c r="S35" s="11">
        <f>[31]Maio!$F$22</f>
        <v>88</v>
      </c>
      <c r="T35" s="11">
        <f>[31]Maio!$F$23</f>
        <v>88</v>
      </c>
      <c r="U35" s="11">
        <f>[31]Maio!$F$24</f>
        <v>85</v>
      </c>
      <c r="V35" s="11">
        <f>[31]Maio!$F$25</f>
        <v>74</v>
      </c>
      <c r="W35" s="11">
        <f>[31]Maio!$F$26</f>
        <v>76</v>
      </c>
      <c r="X35" s="11">
        <f>[31]Maio!$F$27</f>
        <v>86</v>
      </c>
      <c r="Y35" s="11">
        <f>[31]Maio!$F$28</f>
        <v>87</v>
      </c>
      <c r="Z35" s="11">
        <f>[31]Maio!$F$29</f>
        <v>88</v>
      </c>
      <c r="AA35" s="11">
        <f>[31]Maio!$F$30</f>
        <v>86</v>
      </c>
      <c r="AB35" s="11">
        <f>[31]Maio!$F$31</f>
        <v>79</v>
      </c>
      <c r="AC35" s="11">
        <f>[31]Maio!$F$32</f>
        <v>84</v>
      </c>
      <c r="AD35" s="11">
        <f>[31]Maio!$F$33</f>
        <v>89</v>
      </c>
      <c r="AE35" s="11">
        <f>[31]Maio!$F$34</f>
        <v>85</v>
      </c>
      <c r="AF35" s="11">
        <f>[31]Maio!$F$35</f>
        <v>81</v>
      </c>
      <c r="AG35" s="15">
        <f>MAX(B35:AF35)</f>
        <v>91</v>
      </c>
      <c r="AH35" s="94">
        <f t="shared" si="13"/>
        <v>86.290322580645167</v>
      </c>
      <c r="AJ35" t="s">
        <v>47</v>
      </c>
    </row>
    <row r="36" spans="1:36" x14ac:dyDescent="0.2">
      <c r="A36" s="58" t="s">
        <v>144</v>
      </c>
      <c r="B36" s="11" t="str">
        <f>[32]Maio!$F$5</f>
        <v>*</v>
      </c>
      <c r="C36" s="11" t="str">
        <f>[32]Maio!$F$6</f>
        <v>*</v>
      </c>
      <c r="D36" s="11" t="str">
        <f>[32]Maio!$F$7</f>
        <v>*</v>
      </c>
      <c r="E36" s="11" t="str">
        <f>[32]Maio!$F$8</f>
        <v>*</v>
      </c>
      <c r="F36" s="11" t="str">
        <f>[32]Maio!$F$9</f>
        <v>*</v>
      </c>
      <c r="G36" s="11" t="str">
        <f>[32]Maio!$F$10</f>
        <v>*</v>
      </c>
      <c r="H36" s="11" t="str">
        <f>[32]Maio!$F$11</f>
        <v>*</v>
      </c>
      <c r="I36" s="11" t="str">
        <f>[32]Maio!$F$12</f>
        <v>*</v>
      </c>
      <c r="J36" s="11" t="str">
        <f>[32]Maio!$F$13</f>
        <v>*</v>
      </c>
      <c r="K36" s="11" t="str">
        <f>[32]Maio!$F$14</f>
        <v>*</v>
      </c>
      <c r="L36" s="11" t="str">
        <f>[32]Maio!$F$15</f>
        <v>*</v>
      </c>
      <c r="M36" s="11" t="str">
        <f>[32]Maio!$F$16</f>
        <v>*</v>
      </c>
      <c r="N36" s="11" t="str">
        <f>[32]Maio!$F$17</f>
        <v>*</v>
      </c>
      <c r="O36" s="11" t="str">
        <f>[32]Maio!$F$18</f>
        <v>*</v>
      </c>
      <c r="P36" s="11" t="str">
        <f>[32]Maio!$F$19</f>
        <v>*</v>
      </c>
      <c r="Q36" s="11" t="str">
        <f>[32]Maio!$F$20</f>
        <v>*</v>
      </c>
      <c r="R36" s="11" t="str">
        <f>[32]Maio!$F$21</f>
        <v>*</v>
      </c>
      <c r="S36" s="11" t="str">
        <f>[32]Maio!$F$22</f>
        <v>*</v>
      </c>
      <c r="T36" s="11" t="str">
        <f>[32]Maio!$F$23</f>
        <v>*</v>
      </c>
      <c r="U36" s="11" t="str">
        <f>[32]Maio!$F$24</f>
        <v>*</v>
      </c>
      <c r="V36" s="11" t="str">
        <f>[32]Maio!$F$25</f>
        <v>*</v>
      </c>
      <c r="W36" s="11" t="str">
        <f>[32]Maio!$F$26</f>
        <v>*</v>
      </c>
      <c r="X36" s="11" t="str">
        <f>[32]Maio!$F$27</f>
        <v>*</v>
      </c>
      <c r="Y36" s="11" t="str">
        <f>[32]Maio!$F$28</f>
        <v>*</v>
      </c>
      <c r="Z36" s="11" t="str">
        <f>[32]Maio!$F$29</f>
        <v>*</v>
      </c>
      <c r="AA36" s="11" t="str">
        <f>[32]Maio!$F$30</f>
        <v>*</v>
      </c>
      <c r="AB36" s="11" t="str">
        <f>[32]Maio!$F$31</f>
        <v>*</v>
      </c>
      <c r="AC36" s="11" t="str">
        <f>[32]Maio!$F$32</f>
        <v>*</v>
      </c>
      <c r="AD36" s="11" t="str">
        <f>[32]Maio!$F$33</f>
        <v>*</v>
      </c>
      <c r="AE36" s="11" t="str">
        <f>[32]Maio!$F$34</f>
        <v>*</v>
      </c>
      <c r="AF36" s="11" t="str">
        <f>[32]Maio!$F$35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>
        <f>[33]Maio!$F$5</f>
        <v>94</v>
      </c>
      <c r="C37" s="11">
        <f>[33]Maio!$F$6</f>
        <v>94</v>
      </c>
      <c r="D37" s="11">
        <f>[33]Maio!$F$7</f>
        <v>88</v>
      </c>
      <c r="E37" s="11">
        <f>[33]Maio!$F$8</f>
        <v>81</v>
      </c>
      <c r="F37" s="11">
        <f>[33]Maio!$F$9</f>
        <v>83</v>
      </c>
      <c r="G37" s="11">
        <f>[33]Maio!$F$10</f>
        <v>94</v>
      </c>
      <c r="H37" s="11">
        <f>[33]Maio!$F$11</f>
        <v>94</v>
      </c>
      <c r="I37" s="11">
        <f>[33]Maio!$F$12</f>
        <v>93</v>
      </c>
      <c r="J37" s="11">
        <f>[33]Maio!$F$13</f>
        <v>86</v>
      </c>
      <c r="K37" s="11">
        <f>[33]Maio!$F$14</f>
        <v>82</v>
      </c>
      <c r="L37" s="11">
        <f>[33]Maio!$F$15</f>
        <v>93</v>
      </c>
      <c r="M37" s="11">
        <f>[33]Maio!$F$16</f>
        <v>92</v>
      </c>
      <c r="N37" s="11">
        <f>[33]Maio!$F$17</f>
        <v>93</v>
      </c>
      <c r="O37" s="11">
        <f>[33]Maio!$F$18</f>
        <v>93</v>
      </c>
      <c r="P37" s="11">
        <f>[33]Maio!$F$19</f>
        <v>92</v>
      </c>
      <c r="Q37" s="11">
        <f>[33]Maio!$F$20</f>
        <v>94</v>
      </c>
      <c r="R37" s="11">
        <f>[33]Maio!$F$21</f>
        <v>93</v>
      </c>
      <c r="S37" s="11">
        <f>[33]Maio!$F$22</f>
        <v>95</v>
      </c>
      <c r="T37" s="11">
        <f>[33]Maio!$F$23</f>
        <v>95</v>
      </c>
      <c r="U37" s="11">
        <f>[33]Maio!$F$24</f>
        <v>95</v>
      </c>
      <c r="V37" s="11">
        <f>[33]Maio!$F$25</f>
        <v>94</v>
      </c>
      <c r="W37" s="11">
        <f>[33]Maio!$F$26</f>
        <v>94</v>
      </c>
      <c r="X37" s="11">
        <f>[33]Maio!$F$27</f>
        <v>94</v>
      </c>
      <c r="Y37" s="11">
        <f>[33]Maio!$F$28</f>
        <v>87</v>
      </c>
      <c r="Z37" s="11">
        <f>[33]Maio!$F$29</f>
        <v>95</v>
      </c>
      <c r="AA37" s="11">
        <f>[33]Maio!$F$30</f>
        <v>94</v>
      </c>
      <c r="AB37" s="11">
        <f>[33]Maio!$F$31</f>
        <v>93</v>
      </c>
      <c r="AC37" s="11">
        <f>[33]Maio!$F$32</f>
        <v>92</v>
      </c>
      <c r="AD37" s="11">
        <f>[33]Maio!$F$33</f>
        <v>90</v>
      </c>
      <c r="AE37" s="11">
        <f>[33]Maio!$F$34</f>
        <v>93</v>
      </c>
      <c r="AF37" s="11">
        <f>[33]Maio!$F$35</f>
        <v>90</v>
      </c>
      <c r="AG37" s="15">
        <f t="shared" ref="AG37" si="14">MAX(B37:AF37)</f>
        <v>95</v>
      </c>
      <c r="AH37" s="94">
        <f t="shared" ref="AH37:AH38" si="15">AVERAGE(B37:AF37)</f>
        <v>91.612903225806448</v>
      </c>
    </row>
    <row r="38" spans="1:36" x14ac:dyDescent="0.2">
      <c r="A38" s="58" t="s">
        <v>174</v>
      </c>
      <c r="B38" s="11">
        <f>[34]Maio!$F$5</f>
        <v>94</v>
      </c>
      <c r="C38" s="11">
        <f>[34]Maio!$F$6</f>
        <v>93</v>
      </c>
      <c r="D38" s="11">
        <f>[34]Maio!$F$7</f>
        <v>93</v>
      </c>
      <c r="E38" s="11">
        <f>[34]Maio!$F$8</f>
        <v>92</v>
      </c>
      <c r="F38" s="11">
        <f>[34]Maio!$F$9</f>
        <v>94</v>
      </c>
      <c r="G38" s="11">
        <f>[34]Maio!$F$10</f>
        <v>93</v>
      </c>
      <c r="H38" s="11">
        <f>[34]Maio!$F$11</f>
        <v>93</v>
      </c>
      <c r="I38" s="11">
        <f>[34]Maio!$F$12</f>
        <v>94</v>
      </c>
      <c r="J38" s="11">
        <f>[34]Maio!$F$13</f>
        <v>93</v>
      </c>
      <c r="K38" s="11">
        <f>[34]Maio!$F$14</f>
        <v>93</v>
      </c>
      <c r="L38" s="11">
        <f>[34]Maio!$F$15</f>
        <v>93</v>
      </c>
      <c r="M38" s="11">
        <f>[34]Maio!$F$16</f>
        <v>92</v>
      </c>
      <c r="N38" s="11">
        <f>[34]Maio!$F$17</f>
        <v>92</v>
      </c>
      <c r="O38" s="11">
        <f>[34]Maio!$F$18</f>
        <v>88</v>
      </c>
      <c r="P38" s="11">
        <f>[34]Maio!$F$19</f>
        <v>85</v>
      </c>
      <c r="Q38" s="11">
        <f>[34]Maio!$F$20</f>
        <v>91</v>
      </c>
      <c r="R38" s="11">
        <f>[34]Maio!$F$21</f>
        <v>91</v>
      </c>
      <c r="S38" s="11">
        <f>[34]Maio!$F$22</f>
        <v>92</v>
      </c>
      <c r="T38" s="11">
        <f>[34]Maio!$F$23</f>
        <v>90</v>
      </c>
      <c r="U38" s="11">
        <f>[34]Maio!$F$24</f>
        <v>92</v>
      </c>
      <c r="V38" s="11">
        <f>[34]Maio!$F$25</f>
        <v>92</v>
      </c>
      <c r="W38" s="11">
        <f>[34]Maio!$F$26</f>
        <v>92</v>
      </c>
      <c r="X38" s="11">
        <f>[34]Maio!$F$27</f>
        <v>92</v>
      </c>
      <c r="Y38" s="11">
        <f>[34]Maio!$F$28</f>
        <v>86</v>
      </c>
      <c r="Z38" s="11">
        <f>[34]Maio!$F$29</f>
        <v>93</v>
      </c>
      <c r="AA38" s="11">
        <f>[34]Maio!$F$30</f>
        <v>87</v>
      </c>
      <c r="AB38" s="11">
        <f>[34]Maio!$F$31</f>
        <v>92</v>
      </c>
      <c r="AC38" s="11">
        <f>[34]Maio!$F$32</f>
        <v>93</v>
      </c>
      <c r="AD38" s="11">
        <f>[34]Maio!$F$33</f>
        <v>92</v>
      </c>
      <c r="AE38" s="11">
        <f>[34]Maio!$F$34</f>
        <v>93</v>
      </c>
      <c r="AF38" s="11">
        <f>[34]Maio!$F$35</f>
        <v>92</v>
      </c>
      <c r="AG38" s="15">
        <f>MAX(B38:AF38)</f>
        <v>94</v>
      </c>
      <c r="AH38" s="94">
        <f t="shared" si="15"/>
        <v>91.677419354838705</v>
      </c>
    </row>
    <row r="39" spans="1:36" x14ac:dyDescent="0.2">
      <c r="A39" s="58" t="s">
        <v>15</v>
      </c>
      <c r="B39" s="11">
        <f>[35]Maio!$F$5</f>
        <v>96</v>
      </c>
      <c r="C39" s="11">
        <f>[35]Maio!$F$6</f>
        <v>96</v>
      </c>
      <c r="D39" s="11">
        <f>[35]Maio!$F$7</f>
        <v>96</v>
      </c>
      <c r="E39" s="11">
        <f>[35]Maio!$F$8</f>
        <v>95</v>
      </c>
      <c r="F39" s="11">
        <f>[35]Maio!$F$9</f>
        <v>96</v>
      </c>
      <c r="G39" s="11">
        <f>[35]Maio!$F$10</f>
        <v>92</v>
      </c>
      <c r="H39" s="11">
        <f>[35]Maio!$F$11</f>
        <v>91</v>
      </c>
      <c r="I39" s="11">
        <f>[35]Maio!$F$12</f>
        <v>93</v>
      </c>
      <c r="J39" s="11">
        <f>[35]Maio!$F$13</f>
        <v>96</v>
      </c>
      <c r="K39" s="11">
        <f>[35]Maio!$F$14</f>
        <v>96</v>
      </c>
      <c r="L39" s="11">
        <f>[35]Maio!$F$15</f>
        <v>95</v>
      </c>
      <c r="M39" s="11">
        <f>[35]Maio!$F$16</f>
        <v>97</v>
      </c>
      <c r="N39" s="11">
        <f>[35]Maio!$F$17</f>
        <v>97</v>
      </c>
      <c r="O39" s="11">
        <f>[35]Maio!$F$18</f>
        <v>97</v>
      </c>
      <c r="P39" s="11">
        <f>[35]Maio!$F$19</f>
        <v>96</v>
      </c>
      <c r="Q39" s="11">
        <f>[35]Maio!$F$20</f>
        <v>96</v>
      </c>
      <c r="R39" s="11">
        <f>[35]Maio!$F$21</f>
        <v>95</v>
      </c>
      <c r="S39" s="11">
        <f>[35]Maio!$F$22</f>
        <v>96</v>
      </c>
      <c r="T39" s="11">
        <f>[35]Maio!$F$23</f>
        <v>97</v>
      </c>
      <c r="U39" s="11">
        <f>[35]Maio!$F$24</f>
        <v>95</v>
      </c>
      <c r="V39" s="11">
        <f>[35]Maio!$F$25</f>
        <v>87</v>
      </c>
      <c r="W39" s="11">
        <f>[35]Maio!$F$26</f>
        <v>96</v>
      </c>
      <c r="X39" s="11">
        <f>[35]Maio!$F$27</f>
        <v>97</v>
      </c>
      <c r="Y39" s="11">
        <f>[35]Maio!$F$28</f>
        <v>97</v>
      </c>
      <c r="Z39" s="11">
        <f>[35]Maio!$F$29</f>
        <v>96</v>
      </c>
      <c r="AA39" s="11">
        <f>[35]Maio!$F$30</f>
        <v>96</v>
      </c>
      <c r="AB39" s="11">
        <f>[35]Maio!$F$31</f>
        <v>93</v>
      </c>
      <c r="AC39" s="11">
        <f>[35]Maio!$F$32</f>
        <v>91</v>
      </c>
      <c r="AD39" s="11">
        <f>[35]Maio!$F$33</f>
        <v>96</v>
      </c>
      <c r="AE39" s="11">
        <f>[35]Maio!$F$34</f>
        <v>96</v>
      </c>
      <c r="AF39" s="11">
        <f>[35]Maio!$F$35</f>
        <v>96</v>
      </c>
      <c r="AG39" s="15">
        <f t="shared" ref="AG39:AG41" si="16">MAX(B39:AF39)</f>
        <v>97</v>
      </c>
      <c r="AH39" s="94">
        <f t="shared" ref="AH39:AH41" si="17">AVERAGE(B39:AF39)</f>
        <v>95.129032258064512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[36]Maio!$F$5</f>
        <v>94</v>
      </c>
      <c r="C40" s="11">
        <f>[36]Maio!$F$6</f>
        <v>95</v>
      </c>
      <c r="D40" s="11">
        <f>[36]Maio!$F$7</f>
        <v>91</v>
      </c>
      <c r="E40" s="11">
        <f>[36]Maio!$F$8</f>
        <v>89</v>
      </c>
      <c r="F40" s="11">
        <f>[36]Maio!$F$9</f>
        <v>92</v>
      </c>
      <c r="G40" s="11">
        <f>[36]Maio!$F$10</f>
        <v>91</v>
      </c>
      <c r="H40" s="11">
        <f>[36]Maio!$F$11</f>
        <v>94</v>
      </c>
      <c r="I40" s="11">
        <f>[36]Maio!$F$12</f>
        <v>94</v>
      </c>
      <c r="J40" s="11">
        <f>[36]Maio!$F$13</f>
        <v>93</v>
      </c>
      <c r="K40" s="11">
        <f>[36]Maio!$F$14</f>
        <v>87</v>
      </c>
      <c r="L40" s="11">
        <f>[36]Maio!$F$15</f>
        <v>94</v>
      </c>
      <c r="M40" s="11">
        <f>[36]Maio!$F$16</f>
        <v>95</v>
      </c>
      <c r="N40" s="11">
        <f>[36]Maio!$F$17</f>
        <v>94</v>
      </c>
      <c r="O40" s="11">
        <f>[36]Maio!$F$18</f>
        <v>93</v>
      </c>
      <c r="P40" s="11">
        <f>[36]Maio!$F$19</f>
        <v>89</v>
      </c>
      <c r="Q40" s="11">
        <f>[36]Maio!$F$20</f>
        <v>95</v>
      </c>
      <c r="R40" s="11">
        <f>[36]Maio!$F$21</f>
        <v>94</v>
      </c>
      <c r="S40" s="11">
        <f>[36]Maio!$F$22</f>
        <v>95</v>
      </c>
      <c r="T40" s="11">
        <f>[36]Maio!$F$23</f>
        <v>92</v>
      </c>
      <c r="U40" s="11">
        <f>[36]Maio!$F$24</f>
        <v>95</v>
      </c>
      <c r="V40" s="11">
        <f>[36]Maio!$F$25</f>
        <v>87</v>
      </c>
      <c r="W40" s="11">
        <f>[36]Maio!$F$26</f>
        <v>94</v>
      </c>
      <c r="X40" s="11">
        <f>[36]Maio!$F$27</f>
        <v>95</v>
      </c>
      <c r="Y40" s="11">
        <f>[36]Maio!$F$28</f>
        <v>94</v>
      </c>
      <c r="Z40" s="11">
        <f>[36]Maio!$F$29</f>
        <v>96</v>
      </c>
      <c r="AA40" s="11">
        <f>[36]Maio!$F$30</f>
        <v>92</v>
      </c>
      <c r="AB40" s="11">
        <f>[36]Maio!$F$31</f>
        <v>89</v>
      </c>
      <c r="AC40" s="11">
        <f>[36]Maio!$F$32</f>
        <v>94</v>
      </c>
      <c r="AD40" s="11">
        <f>[36]Maio!$F$33</f>
        <v>95</v>
      </c>
      <c r="AE40" s="11">
        <f>[36]Maio!$F$34</f>
        <v>97</v>
      </c>
      <c r="AF40" s="11">
        <f>[36]Maio!$F$35</f>
        <v>94</v>
      </c>
      <c r="AG40" s="15">
        <f t="shared" si="16"/>
        <v>97</v>
      </c>
      <c r="AH40" s="94">
        <f t="shared" si="17"/>
        <v>93</v>
      </c>
    </row>
    <row r="41" spans="1:36" x14ac:dyDescent="0.2">
      <c r="A41" s="58" t="s">
        <v>175</v>
      </c>
      <c r="B41" s="11">
        <f>[37]Maio!$F$5</f>
        <v>98</v>
      </c>
      <c r="C41" s="11">
        <f>[37]Maio!$F$6</f>
        <v>98</v>
      </c>
      <c r="D41" s="11">
        <f>[37]Maio!$F$7</f>
        <v>96</v>
      </c>
      <c r="E41" s="11">
        <f>[37]Maio!$F$8</f>
        <v>95</v>
      </c>
      <c r="F41" s="11">
        <f>[37]Maio!$F$9</f>
        <v>99</v>
      </c>
      <c r="G41" s="11">
        <f>[37]Maio!$F$10</f>
        <v>98</v>
      </c>
      <c r="H41" s="11">
        <f>[37]Maio!$F$11</f>
        <v>98</v>
      </c>
      <c r="I41" s="11">
        <f>[37]Maio!$F$12</f>
        <v>98</v>
      </c>
      <c r="J41" s="11">
        <f>[37]Maio!$F$13</f>
        <v>92</v>
      </c>
      <c r="K41" s="11">
        <f>[37]Maio!$F$14</f>
        <v>94</v>
      </c>
      <c r="L41" s="11">
        <f>[37]Maio!$F$15</f>
        <v>97</v>
      </c>
      <c r="M41" s="11">
        <f>[37]Maio!$F$16</f>
        <v>98</v>
      </c>
      <c r="N41" s="11">
        <f>[37]Maio!$F$17</f>
        <v>97</v>
      </c>
      <c r="O41" s="11">
        <f>[37]Maio!$F$18</f>
        <v>89</v>
      </c>
      <c r="P41" s="11">
        <f>[37]Maio!$F$19</f>
        <v>96</v>
      </c>
      <c r="Q41" s="11">
        <f>[37]Maio!$F$20</f>
        <v>98</v>
      </c>
      <c r="R41" s="11">
        <f>[37]Maio!$F$21</f>
        <v>98</v>
      </c>
      <c r="S41" s="11">
        <f>[37]Maio!$F$22</f>
        <v>98</v>
      </c>
      <c r="T41" s="11">
        <f>[37]Maio!$F$23</f>
        <v>99</v>
      </c>
      <c r="U41" s="11">
        <f>[37]Maio!$F$24</f>
        <v>99</v>
      </c>
      <c r="V41" s="11">
        <f>[37]Maio!$F$25</f>
        <v>98</v>
      </c>
      <c r="W41" s="11">
        <f>[37]Maio!$F$26</f>
        <v>93</v>
      </c>
      <c r="X41" s="11">
        <f>[37]Maio!$F$27</f>
        <v>96</v>
      </c>
      <c r="Y41" s="11">
        <f>[37]Maio!$F$28</f>
        <v>93</v>
      </c>
      <c r="Z41" s="11">
        <f>[37]Maio!$F$29</f>
        <v>98</v>
      </c>
      <c r="AA41" s="11">
        <f>[37]Maio!$F$30</f>
        <v>97</v>
      </c>
      <c r="AB41" s="11">
        <f>[37]Maio!$F$31</f>
        <v>97</v>
      </c>
      <c r="AC41" s="11">
        <f>[37]Maio!$F$32</f>
        <v>93</v>
      </c>
      <c r="AD41" s="11">
        <f>[37]Maio!$F$33</f>
        <v>98</v>
      </c>
      <c r="AE41" s="11">
        <f>[37]Maio!$F$34</f>
        <v>97</v>
      </c>
      <c r="AF41" s="11">
        <f>[37]Maio!$F$35</f>
        <v>91</v>
      </c>
      <c r="AG41" s="15">
        <f t="shared" si="16"/>
        <v>99</v>
      </c>
      <c r="AH41" s="94">
        <f t="shared" si="17"/>
        <v>96.322580645161295</v>
      </c>
    </row>
    <row r="42" spans="1:36" x14ac:dyDescent="0.2">
      <c r="A42" s="58" t="s">
        <v>17</v>
      </c>
      <c r="B42" s="11">
        <f>[38]Maio!$F$5</f>
        <v>99</v>
      </c>
      <c r="C42" s="11">
        <f>[38]Maio!$F$6</f>
        <v>100</v>
      </c>
      <c r="D42" s="11">
        <f>[38]Maio!$F$7</f>
        <v>100</v>
      </c>
      <c r="E42" s="11">
        <f>[38]Maio!$F$8</f>
        <v>99</v>
      </c>
      <c r="F42" s="11">
        <f>[38]Maio!$F$9</f>
        <v>95</v>
      </c>
      <c r="G42" s="11">
        <f>[38]Maio!$F$10</f>
        <v>100</v>
      </c>
      <c r="H42" s="11">
        <f>[38]Maio!$F$11</f>
        <v>100</v>
      </c>
      <c r="I42" s="11">
        <f>[38]Maio!$F$12</f>
        <v>100</v>
      </c>
      <c r="J42" s="11">
        <f>[38]Maio!$F$13</f>
        <v>91</v>
      </c>
      <c r="K42" s="11">
        <f>[38]Maio!$F$14</f>
        <v>80</v>
      </c>
      <c r="L42" s="11">
        <f>[38]Maio!$F$15</f>
        <v>72</v>
      </c>
      <c r="M42" s="11">
        <f>[38]Maio!$F$16</f>
        <v>76</v>
      </c>
      <c r="N42" s="11">
        <f>[38]Maio!$F$17</f>
        <v>87</v>
      </c>
      <c r="O42" s="11">
        <f>[38]Maio!$F$18</f>
        <v>97</v>
      </c>
      <c r="P42" s="11">
        <f>[38]Maio!$F$19</f>
        <v>100</v>
      </c>
      <c r="Q42" s="11">
        <f>[38]Maio!$F$20</f>
        <v>100</v>
      </c>
      <c r="R42" s="11">
        <f>[38]Maio!$F$21</f>
        <v>97</v>
      </c>
      <c r="S42" s="11">
        <f>[38]Maio!$F$22</f>
        <v>96</v>
      </c>
      <c r="T42" s="11">
        <f>[38]Maio!$F$23</f>
        <v>100</v>
      </c>
      <c r="U42" s="11">
        <f>[38]Maio!$F$24</f>
        <v>100</v>
      </c>
      <c r="V42" s="11">
        <f>[38]Maio!$F$25</f>
        <v>99</v>
      </c>
      <c r="W42" s="11">
        <f>[38]Maio!$F$26</f>
        <v>96</v>
      </c>
      <c r="X42" s="11">
        <f>[38]Maio!$F$27</f>
        <v>100</v>
      </c>
      <c r="Y42" s="11">
        <f>[38]Maio!$F$28</f>
        <v>95</v>
      </c>
      <c r="Z42" s="11">
        <f>[38]Maio!$F$29</f>
        <v>100</v>
      </c>
      <c r="AA42" s="11">
        <f>[38]Maio!$F$30</f>
        <v>100</v>
      </c>
      <c r="AB42" s="11">
        <f>[38]Maio!$F$31</f>
        <v>90</v>
      </c>
      <c r="AC42" s="11">
        <f>[38]Maio!$F$32</f>
        <v>98</v>
      </c>
      <c r="AD42" s="11">
        <f>[38]Maio!$F$33</f>
        <v>100</v>
      </c>
      <c r="AE42" s="11">
        <f>[38]Maio!$F$34</f>
        <v>96</v>
      </c>
      <c r="AF42" s="11">
        <f>[38]Maio!$F$35</f>
        <v>96</v>
      </c>
      <c r="AG42" s="15">
        <f t="shared" ref="AG42:AG43" si="18">MAX(B42:AF42)</f>
        <v>100</v>
      </c>
      <c r="AH42" s="94">
        <f t="shared" ref="AH42:AH43" si="19">AVERAGE(B42:AF42)</f>
        <v>95.451612903225808</v>
      </c>
    </row>
    <row r="43" spans="1:36" x14ac:dyDescent="0.2">
      <c r="A43" s="58" t="s">
        <v>157</v>
      </c>
      <c r="B43" s="11">
        <f>[39]Maio!$F$5</f>
        <v>100</v>
      </c>
      <c r="C43" s="11">
        <f>[39]Maio!$F$6</f>
        <v>100</v>
      </c>
      <c r="D43" s="11">
        <f>[39]Maio!$F$7</f>
        <v>100</v>
      </c>
      <c r="E43" s="11">
        <f>[39]Maio!$F$8</f>
        <v>100</v>
      </c>
      <c r="F43" s="11">
        <f>[39]Maio!$F$9</f>
        <v>100</v>
      </c>
      <c r="G43" s="11">
        <f>[39]Maio!$F$10</f>
        <v>100</v>
      </c>
      <c r="H43" s="11">
        <f>[39]Maio!$F$11</f>
        <v>100</v>
      </c>
      <c r="I43" s="11">
        <f>[39]Maio!$F$12</f>
        <v>99</v>
      </c>
      <c r="J43" s="11">
        <f>[39]Maio!$F$13</f>
        <v>94</v>
      </c>
      <c r="K43" s="11">
        <f>[39]Maio!$F$14</f>
        <v>97</v>
      </c>
      <c r="L43" s="11">
        <f>[39]Maio!$F$15</f>
        <v>100</v>
      </c>
      <c r="M43" s="11">
        <f>[39]Maio!$F$16</f>
        <v>100</v>
      </c>
      <c r="N43" s="11">
        <f>[39]Maio!$F$17</f>
        <v>100</v>
      </c>
      <c r="O43" s="11">
        <f>[39]Maio!$F$18</f>
        <v>97</v>
      </c>
      <c r="P43" s="11">
        <f>[39]Maio!$F$19</f>
        <v>99</v>
      </c>
      <c r="Q43" s="11">
        <f>[39]Maio!$F$20</f>
        <v>100</v>
      </c>
      <c r="R43" s="11">
        <f>[39]Maio!$F$21</f>
        <v>97</v>
      </c>
      <c r="S43" s="11">
        <f>[39]Maio!$F$22</f>
        <v>100</v>
      </c>
      <c r="T43" s="11">
        <f>[39]Maio!$F$23</f>
        <v>100</v>
      </c>
      <c r="U43" s="11">
        <f>[39]Maio!$F$24</f>
        <v>99</v>
      </c>
      <c r="V43" s="11">
        <f>[39]Maio!$F$25</f>
        <v>99</v>
      </c>
      <c r="W43" s="11">
        <f>[39]Maio!$F$26</f>
        <v>100</v>
      </c>
      <c r="X43" s="11">
        <f>[39]Maio!$F$27</f>
        <v>100</v>
      </c>
      <c r="Y43" s="11">
        <f>[39]Maio!$F$28</f>
        <v>100</v>
      </c>
      <c r="Z43" s="11">
        <f>[39]Maio!$F$29</f>
        <v>100</v>
      </c>
      <c r="AA43" s="11">
        <f>[39]Maio!$F$30</f>
        <v>100</v>
      </c>
      <c r="AB43" s="11">
        <f>[39]Maio!$F$31</f>
        <v>86</v>
      </c>
      <c r="AC43" s="11">
        <f>[39]Maio!$F$32</f>
        <v>96</v>
      </c>
      <c r="AD43" s="11">
        <f>[39]Maio!$F$33</f>
        <v>100</v>
      </c>
      <c r="AE43" s="11">
        <f>[39]Maio!$F$34</f>
        <v>98</v>
      </c>
      <c r="AF43" s="11">
        <f>[39]Maio!$F$35</f>
        <v>98</v>
      </c>
      <c r="AG43" s="15">
        <f t="shared" si="18"/>
        <v>100</v>
      </c>
      <c r="AH43" s="94">
        <f t="shared" si="19"/>
        <v>98.677419354838705</v>
      </c>
    </row>
    <row r="44" spans="1:36" x14ac:dyDescent="0.2">
      <c r="A44" s="58" t="s">
        <v>18</v>
      </c>
      <c r="B44" s="11">
        <f>[40]Maio!$F$5</f>
        <v>96</v>
      </c>
      <c r="C44" s="11">
        <f>[40]Maio!$F$6</f>
        <v>98</v>
      </c>
      <c r="D44" s="11">
        <f>[40]Maio!$F$7</f>
        <v>94</v>
      </c>
      <c r="E44" s="11">
        <f>[40]Maio!$F$8</f>
        <v>97</v>
      </c>
      <c r="F44" s="11">
        <f>[40]Maio!$F$9</f>
        <v>99</v>
      </c>
      <c r="G44" s="11">
        <f>[40]Maio!$F$10</f>
        <v>95</v>
      </c>
      <c r="H44" s="11">
        <f>[40]Maio!$F$11</f>
        <v>96</v>
      </c>
      <c r="I44" s="11">
        <f>[40]Maio!$F$12</f>
        <v>93</v>
      </c>
      <c r="J44" s="11">
        <f>[40]Maio!$F$13</f>
        <v>94</v>
      </c>
      <c r="K44" s="11">
        <f>[40]Maio!$F$14</f>
        <v>91</v>
      </c>
      <c r="L44" s="11">
        <f>[40]Maio!$F$15</f>
        <v>94</v>
      </c>
      <c r="M44" s="11">
        <f>[40]Maio!$F$16</f>
        <v>96</v>
      </c>
      <c r="N44" s="11">
        <f>[40]Maio!$F$17</f>
        <v>100</v>
      </c>
      <c r="O44" s="11">
        <f>[40]Maio!$F$18</f>
        <v>98</v>
      </c>
      <c r="P44" s="11">
        <f>[40]Maio!$F$19</f>
        <v>94</v>
      </c>
      <c r="Q44" s="11">
        <f>[40]Maio!$F$20</f>
        <v>97</v>
      </c>
      <c r="R44" s="11">
        <f>[40]Maio!$F$21</f>
        <v>96</v>
      </c>
      <c r="S44" s="11">
        <f>[40]Maio!$F$22</f>
        <v>94</v>
      </c>
      <c r="T44" s="11">
        <f>[40]Maio!$F$23</f>
        <v>93</v>
      </c>
      <c r="U44" s="11">
        <f>[40]Maio!$F$24</f>
        <v>87</v>
      </c>
      <c r="V44" s="11">
        <f>[40]Maio!$F$25</f>
        <v>85</v>
      </c>
      <c r="W44" s="11">
        <f>[40]Maio!$F$26</f>
        <v>90</v>
      </c>
      <c r="X44" s="11">
        <f>[40]Maio!$F$27</f>
        <v>98</v>
      </c>
      <c r="Y44" s="11">
        <f>[40]Maio!$F$28</f>
        <v>99</v>
      </c>
      <c r="Z44" s="11">
        <f>[40]Maio!$F$29</f>
        <v>96</v>
      </c>
      <c r="AA44" s="11">
        <f>[40]Maio!$F$30</f>
        <v>80</v>
      </c>
      <c r="AB44" s="11">
        <f>[40]Maio!$F$31</f>
        <v>88</v>
      </c>
      <c r="AC44" s="11">
        <f>[40]Maio!$F$32</f>
        <v>92</v>
      </c>
      <c r="AD44" s="11">
        <f>[40]Maio!$F$33</f>
        <v>97</v>
      </c>
      <c r="AE44" s="11">
        <f>[40]Maio!$F$34</f>
        <v>94</v>
      </c>
      <c r="AF44" s="11">
        <f>[40]Maio!$F$35</f>
        <v>91</v>
      </c>
      <c r="AG44" s="15">
        <f t="shared" ref="AG44:AG45" si="20">MAX(B44:AF44)</f>
        <v>100</v>
      </c>
      <c r="AH44" s="94">
        <f t="shared" ref="AH44:AH45" si="21">AVERAGE(B44:AF44)</f>
        <v>93.935483870967744</v>
      </c>
      <c r="AJ44" t="s">
        <v>47</v>
      </c>
    </row>
    <row r="45" spans="1:36" x14ac:dyDescent="0.2">
      <c r="A45" s="58" t="s">
        <v>162</v>
      </c>
      <c r="B45" s="11">
        <f>[41]Maio!$F$5</f>
        <v>97</v>
      </c>
      <c r="C45" s="11">
        <f>[41]Maio!$F$6</f>
        <v>98</v>
      </c>
      <c r="D45" s="11">
        <f>[41]Maio!$F$7</f>
        <v>98</v>
      </c>
      <c r="E45" s="11">
        <f>[41]Maio!$F$8</f>
        <v>97</v>
      </c>
      <c r="F45" s="11">
        <f>[41]Maio!$F$9</f>
        <v>98</v>
      </c>
      <c r="G45" s="11">
        <f>[41]Maio!$F$10</f>
        <v>98</v>
      </c>
      <c r="H45" s="11">
        <f>[41]Maio!$F$11</f>
        <v>98</v>
      </c>
      <c r="I45" s="11">
        <f>[41]Maio!$F$12</f>
        <v>88</v>
      </c>
      <c r="J45" s="11">
        <f>[41]Maio!$F$13</f>
        <v>86</v>
      </c>
      <c r="K45" s="11">
        <f>[41]Maio!$F$14</f>
        <v>96</v>
      </c>
      <c r="L45" s="11">
        <f>[41]Maio!$F$15</f>
        <v>95</v>
      </c>
      <c r="M45" s="11">
        <f>[41]Maio!$F$16</f>
        <v>97</v>
      </c>
      <c r="N45" s="11">
        <f>[41]Maio!$F$17</f>
        <v>94</v>
      </c>
      <c r="O45" s="11">
        <f>[41]Maio!$F$18</f>
        <v>92</v>
      </c>
      <c r="P45" s="11">
        <f>[41]Maio!$F$19</f>
        <v>95</v>
      </c>
      <c r="Q45" s="11">
        <f>[41]Maio!$F$20</f>
        <v>96</v>
      </c>
      <c r="R45" s="11">
        <f>[41]Maio!$F$21</f>
        <v>96</v>
      </c>
      <c r="S45" s="11">
        <f>[41]Maio!$F$22</f>
        <v>94</v>
      </c>
      <c r="T45" s="11">
        <f>[41]Maio!$F$23</f>
        <v>98</v>
      </c>
      <c r="U45" s="11">
        <f>[41]Maio!$F$24</f>
        <v>98</v>
      </c>
      <c r="V45" s="11">
        <f>[41]Maio!$F$25</f>
        <v>96</v>
      </c>
      <c r="W45" s="11">
        <f>[41]Maio!$F$26</f>
        <v>95</v>
      </c>
      <c r="X45" s="11">
        <f>[41]Maio!$F$27</f>
        <v>94</v>
      </c>
      <c r="Y45" s="11">
        <f>[41]Maio!$F$28</f>
        <v>89</v>
      </c>
      <c r="Z45" s="11">
        <f>[41]Maio!$F$29</f>
        <v>94</v>
      </c>
      <c r="AA45" s="11">
        <f>[41]Maio!$F$30</f>
        <v>96</v>
      </c>
      <c r="AB45" s="11">
        <f>[41]Maio!$F$31</f>
        <v>95</v>
      </c>
      <c r="AC45" s="11">
        <f>[41]Maio!$F$32</f>
        <v>93</v>
      </c>
      <c r="AD45" s="11">
        <f>[41]Maio!$F$33</f>
        <v>95</v>
      </c>
      <c r="AE45" s="11">
        <f>[41]Maio!$F$34</f>
        <v>97</v>
      </c>
      <c r="AF45" s="11">
        <f>[41]Maio!$F$35</f>
        <v>84</v>
      </c>
      <c r="AG45" s="15">
        <f t="shared" si="20"/>
        <v>98</v>
      </c>
      <c r="AH45" s="94">
        <f t="shared" si="21"/>
        <v>94.741935483870961</v>
      </c>
      <c r="AJ45" t="s">
        <v>47</v>
      </c>
    </row>
    <row r="46" spans="1:36" x14ac:dyDescent="0.2">
      <c r="A46" s="58" t="s">
        <v>19</v>
      </c>
      <c r="B46" s="11">
        <f>[42]Maio!$F$5</f>
        <v>97</v>
      </c>
      <c r="C46" s="11">
        <f>[42]Maio!$F$6</f>
        <v>97</v>
      </c>
      <c r="D46" s="11">
        <f>[42]Maio!$F$7</f>
        <v>95</v>
      </c>
      <c r="E46" s="11">
        <f>[42]Maio!$F$8</f>
        <v>95</v>
      </c>
      <c r="F46" s="11">
        <f>[42]Maio!$F$9</f>
        <v>93</v>
      </c>
      <c r="G46" s="11">
        <f>[42]Maio!$F$10</f>
        <v>96</v>
      </c>
      <c r="H46" s="11">
        <f>[42]Maio!$F$11</f>
        <v>96</v>
      </c>
      <c r="I46" s="11">
        <f>[42]Maio!$F$12</f>
        <v>96</v>
      </c>
      <c r="J46" s="11">
        <f>[42]Maio!$F$13</f>
        <v>96</v>
      </c>
      <c r="K46" s="11">
        <f>[42]Maio!$F$14</f>
        <v>94</v>
      </c>
      <c r="L46" s="11">
        <f>[42]Maio!$F$15</f>
        <v>97</v>
      </c>
      <c r="M46" s="11">
        <f>[42]Maio!$F$16</f>
        <v>97</v>
      </c>
      <c r="N46" s="11">
        <f>[42]Maio!$F$17</f>
        <v>97</v>
      </c>
      <c r="O46" s="11">
        <f>[42]Maio!$F$18</f>
        <v>97</v>
      </c>
      <c r="P46" s="11">
        <f>[42]Maio!$F$19</f>
        <v>97</v>
      </c>
      <c r="Q46" s="11">
        <f>[42]Maio!$F$20</f>
        <v>93</v>
      </c>
      <c r="R46" s="11">
        <f>[42]Maio!$F$21</f>
        <v>94</v>
      </c>
      <c r="S46" s="11">
        <f>[42]Maio!$F$22</f>
        <v>92</v>
      </c>
      <c r="T46" s="11">
        <f>[42]Maio!$F$23</f>
        <v>93</v>
      </c>
      <c r="U46" s="11">
        <f>[42]Maio!$F$24</f>
        <v>91</v>
      </c>
      <c r="V46" s="11">
        <f>[42]Maio!$F$25</f>
        <v>93</v>
      </c>
      <c r="W46" s="11">
        <f>[42]Maio!$F$26</f>
        <v>97</v>
      </c>
      <c r="X46" s="11">
        <f>[42]Maio!$F$27</f>
        <v>97</v>
      </c>
      <c r="Y46" s="11">
        <f>[42]Maio!$F$28</f>
        <v>97</v>
      </c>
      <c r="Z46" s="11">
        <f>[42]Maio!$F$29</f>
        <v>96</v>
      </c>
      <c r="AA46" s="11">
        <f>[42]Maio!$F$30</f>
        <v>94</v>
      </c>
      <c r="AB46" s="11">
        <f>[42]Maio!$F$31</f>
        <v>83</v>
      </c>
      <c r="AC46" s="11">
        <f>[42]Maio!$F$32</f>
        <v>97</v>
      </c>
      <c r="AD46" s="11">
        <f>[42]Maio!$F$33</f>
        <v>97</v>
      </c>
      <c r="AE46" s="11">
        <f>[42]Maio!$F$34</f>
        <v>96</v>
      </c>
      <c r="AF46" s="11">
        <f>[42]Maio!$F$35</f>
        <v>97</v>
      </c>
      <c r="AG46" s="15">
        <f t="shared" ref="AG46" si="22">MAX(B46:AF46)</f>
        <v>97</v>
      </c>
      <c r="AH46" s="94">
        <f>AVERAGE(B46:AF46)</f>
        <v>95.064516129032256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[43]Maio!$F$5</f>
        <v>96</v>
      </c>
      <c r="C47" s="11">
        <f>[43]Maio!$F$6</f>
        <v>97</v>
      </c>
      <c r="D47" s="11">
        <f>[43]Maio!$F$7</f>
        <v>96</v>
      </c>
      <c r="E47" s="11">
        <f>[43]Maio!$F$8</f>
        <v>94</v>
      </c>
      <c r="F47" s="11">
        <f>[43]Maio!$F$9</f>
        <v>92</v>
      </c>
      <c r="G47" s="11">
        <f>[43]Maio!$F$10</f>
        <v>90</v>
      </c>
      <c r="H47" s="11">
        <f>[43]Maio!$F$11</f>
        <v>95</v>
      </c>
      <c r="I47" s="11">
        <f>[43]Maio!$F$12</f>
        <v>93</v>
      </c>
      <c r="J47" s="11">
        <f>[43]Maio!$F$13</f>
        <v>86</v>
      </c>
      <c r="K47" s="11">
        <f>[43]Maio!$F$14</f>
        <v>90</v>
      </c>
      <c r="L47" s="11">
        <f>[43]Maio!$F$15</f>
        <v>88</v>
      </c>
      <c r="M47" s="11">
        <f>[43]Maio!$F$16</f>
        <v>93</v>
      </c>
      <c r="N47" s="11">
        <f>[43]Maio!$F$17</f>
        <v>95</v>
      </c>
      <c r="O47" s="11">
        <f>[43]Maio!$F$18</f>
        <v>90</v>
      </c>
      <c r="P47" s="11">
        <f>[43]Maio!$F$19</f>
        <v>94</v>
      </c>
      <c r="Q47" s="11">
        <f>[43]Maio!$F$20</f>
        <v>96</v>
      </c>
      <c r="R47" s="11">
        <f>[43]Maio!$F$21</f>
        <v>94</v>
      </c>
      <c r="S47" s="11">
        <f>[43]Maio!$F$22</f>
        <v>90</v>
      </c>
      <c r="T47" s="11">
        <f>[43]Maio!$F$23</f>
        <v>92</v>
      </c>
      <c r="U47" s="11">
        <f>[43]Maio!$F$24</f>
        <v>89</v>
      </c>
      <c r="V47" s="11">
        <f>[43]Maio!$F$25</f>
        <v>74</v>
      </c>
      <c r="W47" s="11" t="str">
        <f>[43]Maio!$F$26</f>
        <v>*</v>
      </c>
      <c r="X47" s="11" t="str">
        <f>[43]Maio!$F$27</f>
        <v>*</v>
      </c>
      <c r="Y47" s="11" t="str">
        <f>[43]Maio!$F$28</f>
        <v>*</v>
      </c>
      <c r="Z47" s="11" t="str">
        <f>[43]Maio!$F$29</f>
        <v>*</v>
      </c>
      <c r="AA47" s="11" t="str">
        <f>[43]Maio!$F$30</f>
        <v>*</v>
      </c>
      <c r="AB47" s="11" t="str">
        <f>[43]Maio!$F$31</f>
        <v>*</v>
      </c>
      <c r="AC47" s="11" t="str">
        <f>[43]Maio!$F$32</f>
        <v>*</v>
      </c>
      <c r="AD47" s="11" t="str">
        <f>[43]Maio!$F$33</f>
        <v>*</v>
      </c>
      <c r="AE47" s="11" t="str">
        <f>[43]Maio!$F$34</f>
        <v>*</v>
      </c>
      <c r="AF47" s="11" t="str">
        <f>[43]Maio!$F$35</f>
        <v>*</v>
      </c>
      <c r="AG47" s="15">
        <f>MAX(B47:AF47)</f>
        <v>97</v>
      </c>
      <c r="AH47" s="94">
        <f t="shared" ref="AH47" si="23">AVERAGE(B47:AF47)</f>
        <v>91.61904761904762</v>
      </c>
      <c r="AJ47" t="s">
        <v>47</v>
      </c>
    </row>
    <row r="48" spans="1:36" x14ac:dyDescent="0.2">
      <c r="A48" s="58" t="s">
        <v>44</v>
      </c>
      <c r="B48" s="11">
        <f>[44]Maio!$F$5</f>
        <v>92</v>
      </c>
      <c r="C48" s="11">
        <f>[44]Maio!$F$6</f>
        <v>94</v>
      </c>
      <c r="D48" s="11">
        <f>[44]Maio!$F$7</f>
        <v>95</v>
      </c>
      <c r="E48" s="11">
        <f>[44]Maio!$F$8</f>
        <v>97</v>
      </c>
      <c r="F48" s="11">
        <f>[44]Maio!$F$9</f>
        <v>92</v>
      </c>
      <c r="G48" s="11">
        <f>[44]Maio!$F$10</f>
        <v>92</v>
      </c>
      <c r="H48" s="11">
        <f>[44]Maio!$F$11</f>
        <v>95</v>
      </c>
      <c r="I48" s="11">
        <f>[44]Maio!$F$12</f>
        <v>89</v>
      </c>
      <c r="J48" s="11">
        <f>[44]Maio!$F$13</f>
        <v>92</v>
      </c>
      <c r="K48" s="11">
        <f>[44]Maio!$F$14</f>
        <v>88</v>
      </c>
      <c r="L48" s="11">
        <f>[44]Maio!$F$15</f>
        <v>89</v>
      </c>
      <c r="M48" s="11">
        <f>[44]Maio!$F$16</f>
        <v>98</v>
      </c>
      <c r="N48" s="11">
        <f>[44]Maio!$F$17</f>
        <v>99</v>
      </c>
      <c r="O48" s="11">
        <f>[44]Maio!$F$18</f>
        <v>99</v>
      </c>
      <c r="P48" s="11">
        <f>[44]Maio!$F$19</f>
        <v>93</v>
      </c>
      <c r="Q48" s="11">
        <f>[44]Maio!$F$20</f>
        <v>96</v>
      </c>
      <c r="R48" s="11">
        <f>[44]Maio!$F$21</f>
        <v>92</v>
      </c>
      <c r="S48" s="11">
        <f>[44]Maio!$F$22</f>
        <v>90</v>
      </c>
      <c r="T48" s="11">
        <f>[44]Maio!$F$23</f>
        <v>91</v>
      </c>
      <c r="U48" s="11">
        <f>[44]Maio!$F$24</f>
        <v>85</v>
      </c>
      <c r="V48" s="11">
        <f>[44]Maio!$F$25</f>
        <v>80</v>
      </c>
      <c r="W48" s="11">
        <f>[44]Maio!$F$26</f>
        <v>81</v>
      </c>
      <c r="X48" s="11">
        <f>[44]Maio!$F$27</f>
        <v>98</v>
      </c>
      <c r="Y48" s="11">
        <f>[44]Maio!$F$28</f>
        <v>99</v>
      </c>
      <c r="Z48" s="11">
        <f>[44]Maio!$F$29</f>
        <v>97</v>
      </c>
      <c r="AA48" s="11">
        <f>[44]Maio!$F$30</f>
        <v>82</v>
      </c>
      <c r="AB48" s="11">
        <f>[44]Maio!$F$31</f>
        <v>84</v>
      </c>
      <c r="AC48" s="11">
        <f>[44]Maio!$F$32</f>
        <v>83</v>
      </c>
      <c r="AD48" s="11">
        <f>[44]Maio!$F$33</f>
        <v>91</v>
      </c>
      <c r="AE48" s="11">
        <f>[44]Maio!$F$34</f>
        <v>84</v>
      </c>
      <c r="AF48" s="11">
        <f>[44]Maio!$F$35</f>
        <v>85</v>
      </c>
      <c r="AG48" s="15">
        <f>MAX(B48:AF48)</f>
        <v>99</v>
      </c>
      <c r="AH48" s="94">
        <f>AVERAGE(B48:AF48)</f>
        <v>91.032258064516128</v>
      </c>
      <c r="AI48" s="12" t="s">
        <v>47</v>
      </c>
      <c r="AJ48" t="s">
        <v>47</v>
      </c>
    </row>
    <row r="49" spans="1:36" x14ac:dyDescent="0.2">
      <c r="A49" s="58" t="s">
        <v>20</v>
      </c>
      <c r="B49" s="11">
        <f>[45]Maio!$F$5</f>
        <v>99</v>
      </c>
      <c r="C49" s="11">
        <f>[45]Maio!$F$6</f>
        <v>99</v>
      </c>
      <c r="D49" s="11">
        <f>[45]Maio!$F$7</f>
        <v>98</v>
      </c>
      <c r="E49" s="11">
        <f>[45]Maio!$F$8</f>
        <v>96</v>
      </c>
      <c r="F49" s="11">
        <f>[45]Maio!$F$9</f>
        <v>93</v>
      </c>
      <c r="G49" s="11">
        <f>[45]Maio!$F$10</f>
        <v>96</v>
      </c>
      <c r="H49" s="11">
        <f>[45]Maio!$F$11</f>
        <v>89</v>
      </c>
      <c r="I49" s="11">
        <f>[45]Maio!$F$12</f>
        <v>90</v>
      </c>
      <c r="J49" s="11">
        <f>[45]Maio!$F$13</f>
        <v>84</v>
      </c>
      <c r="K49" s="11">
        <f>[45]Maio!$F$14</f>
        <v>85</v>
      </c>
      <c r="L49" s="11">
        <f>[45]Maio!$F$15</f>
        <v>91</v>
      </c>
      <c r="M49" s="11">
        <f>[45]Maio!$F$16</f>
        <v>94</v>
      </c>
      <c r="N49" s="11">
        <f>[45]Maio!$F$17</f>
        <v>85</v>
      </c>
      <c r="O49" s="11">
        <f>[45]Maio!$F$18</f>
        <v>82</v>
      </c>
      <c r="P49" s="11">
        <f>[45]Maio!$F$19</f>
        <v>86</v>
      </c>
      <c r="Q49" s="11">
        <f>[45]Maio!$F$20</f>
        <v>94</v>
      </c>
      <c r="R49" s="11">
        <f>[45]Maio!$F$21</f>
        <v>91</v>
      </c>
      <c r="S49" s="11">
        <f>[45]Maio!$F$22</f>
        <v>90</v>
      </c>
      <c r="T49" s="11">
        <f>[45]Maio!$F$23</f>
        <v>90</v>
      </c>
      <c r="U49" s="11">
        <f>[45]Maio!$F$24</f>
        <v>86</v>
      </c>
      <c r="V49" s="11">
        <f>[45]Maio!$F$25</f>
        <v>89</v>
      </c>
      <c r="W49" s="11">
        <f>[45]Maio!$F$26</f>
        <v>95</v>
      </c>
      <c r="X49" s="11">
        <f>[45]Maio!$F$27</f>
        <v>83</v>
      </c>
      <c r="Y49" s="11">
        <f>[45]Maio!$F$28</f>
        <v>87</v>
      </c>
      <c r="Z49" s="11">
        <f>[45]Maio!$F$29</f>
        <v>87</v>
      </c>
      <c r="AA49" s="11">
        <f>[45]Maio!$F$30</f>
        <v>91</v>
      </c>
      <c r="AB49" s="11">
        <f>[45]Maio!$F$31</f>
        <v>81</v>
      </c>
      <c r="AC49" s="11">
        <f>[45]Maio!$F$32</f>
        <v>83</v>
      </c>
      <c r="AD49" s="11">
        <f>[45]Maio!$F$33</f>
        <v>88</v>
      </c>
      <c r="AE49" s="11">
        <f>[45]Maio!$F$34</f>
        <v>86</v>
      </c>
      <c r="AF49" s="11">
        <f>[45]Maio!$F$35</f>
        <v>79</v>
      </c>
      <c r="AG49" s="15">
        <f>MAX(B49:AF49)</f>
        <v>99</v>
      </c>
      <c r="AH49" s="94">
        <f>AVERAGE(B49:AF49)</f>
        <v>89.258064516129039</v>
      </c>
    </row>
    <row r="50" spans="1:36" s="5" customFormat="1" ht="17.100000000000001" customHeight="1" x14ac:dyDescent="0.2">
      <c r="A50" s="59" t="s">
        <v>33</v>
      </c>
      <c r="B50" s="13">
        <f t="shared" ref="B50:AG50" si="24">MAX(B5:B49)</f>
        <v>100</v>
      </c>
      <c r="C50" s="13">
        <f t="shared" si="24"/>
        <v>100</v>
      </c>
      <c r="D50" s="13">
        <f t="shared" si="24"/>
        <v>100</v>
      </c>
      <c r="E50" s="13">
        <f t="shared" si="24"/>
        <v>100</v>
      </c>
      <c r="F50" s="13">
        <f t="shared" si="24"/>
        <v>100</v>
      </c>
      <c r="G50" s="13">
        <f t="shared" si="24"/>
        <v>100</v>
      </c>
      <c r="H50" s="13">
        <f t="shared" si="24"/>
        <v>100</v>
      </c>
      <c r="I50" s="13">
        <f t="shared" si="24"/>
        <v>100</v>
      </c>
      <c r="J50" s="13">
        <f t="shared" si="24"/>
        <v>100</v>
      </c>
      <c r="K50" s="13">
        <f t="shared" si="24"/>
        <v>100</v>
      </c>
      <c r="L50" s="13">
        <f t="shared" si="24"/>
        <v>100</v>
      </c>
      <c r="M50" s="13">
        <f t="shared" si="24"/>
        <v>100</v>
      </c>
      <c r="N50" s="13">
        <f t="shared" si="24"/>
        <v>100</v>
      </c>
      <c r="O50" s="13">
        <f t="shared" si="24"/>
        <v>100</v>
      </c>
      <c r="P50" s="13">
        <f t="shared" si="24"/>
        <v>100</v>
      </c>
      <c r="Q50" s="13">
        <f t="shared" si="24"/>
        <v>100</v>
      </c>
      <c r="R50" s="13">
        <f t="shared" si="24"/>
        <v>100</v>
      </c>
      <c r="S50" s="13">
        <f t="shared" si="24"/>
        <v>100</v>
      </c>
      <c r="T50" s="13">
        <f t="shared" si="24"/>
        <v>100</v>
      </c>
      <c r="U50" s="13">
        <f t="shared" si="24"/>
        <v>100</v>
      </c>
      <c r="V50" s="13">
        <f t="shared" si="24"/>
        <v>100</v>
      </c>
      <c r="W50" s="13">
        <f t="shared" si="24"/>
        <v>100</v>
      </c>
      <c r="X50" s="13">
        <f t="shared" si="24"/>
        <v>100</v>
      </c>
      <c r="Y50" s="13">
        <f t="shared" si="24"/>
        <v>100</v>
      </c>
      <c r="Z50" s="13">
        <f t="shared" si="24"/>
        <v>100</v>
      </c>
      <c r="AA50" s="13">
        <f t="shared" si="24"/>
        <v>100</v>
      </c>
      <c r="AB50" s="13">
        <f t="shared" si="24"/>
        <v>100</v>
      </c>
      <c r="AC50" s="13">
        <f t="shared" si="24"/>
        <v>100</v>
      </c>
      <c r="AD50" s="13">
        <f t="shared" si="24"/>
        <v>100</v>
      </c>
      <c r="AE50" s="13">
        <f t="shared" si="24"/>
        <v>100</v>
      </c>
      <c r="AF50" s="13">
        <f t="shared" ref="AF50" si="25">MAX(AF5:AF49)</f>
        <v>100</v>
      </c>
      <c r="AG50" s="15">
        <f t="shared" si="24"/>
        <v>100</v>
      </c>
      <c r="AH50" s="94">
        <f>AVERAGE(AH5:AH49)</f>
        <v>93.588583244712268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  <c r="AI63" s="1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  <c r="AJ66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67" sqref="AL6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5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4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64"/>
      <c r="AG2" s="149"/>
      <c r="AH2" s="150"/>
    </row>
    <row r="3" spans="1:34" s="5" customFormat="1" ht="20.100000000000001" customHeight="1" x14ac:dyDescent="0.2">
      <c r="A3" s="154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63">
        <v>30</v>
      </c>
      <c r="AF3" s="146">
        <v>31</v>
      </c>
      <c r="AG3" s="118" t="s">
        <v>38</v>
      </c>
      <c r="AH3" s="60" t="s">
        <v>36</v>
      </c>
    </row>
    <row r="4" spans="1:34" s="5" customFormat="1" ht="20.100000000000001" customHeigh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63"/>
      <c r="AF4" s="147"/>
      <c r="AG4" s="118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[1]Maio!$G$5</f>
        <v>84</v>
      </c>
      <c r="C5" s="128">
        <f>[1]Maio!$G$6</f>
        <v>62</v>
      </c>
      <c r="D5" s="128">
        <f>[1]Maio!$G$7</f>
        <v>53</v>
      </c>
      <c r="E5" s="128">
        <f>[1]Maio!$G$8</f>
        <v>57</v>
      </c>
      <c r="F5" s="128">
        <f>[1]Maio!$G$9</f>
        <v>53</v>
      </c>
      <c r="G5" s="128">
        <f>[1]Maio!$G$10</f>
        <v>44</v>
      </c>
      <c r="H5" s="128">
        <f>[1]Maio!$G$11</f>
        <v>48</v>
      </c>
      <c r="I5" s="128">
        <f>[1]Maio!$G$12</f>
        <v>53</v>
      </c>
      <c r="J5" s="128">
        <f>[1]Maio!$G$13</f>
        <v>45</v>
      </c>
      <c r="K5" s="128">
        <f>[1]Maio!$G$14</f>
        <v>50</v>
      </c>
      <c r="L5" s="128">
        <f>[1]Maio!$G$15</f>
        <v>48</v>
      </c>
      <c r="M5" s="128">
        <f>[1]Maio!$G$16</f>
        <v>48</v>
      </c>
      <c r="N5" s="128">
        <f>[1]Maio!$G$17</f>
        <v>60</v>
      </c>
      <c r="O5" s="128">
        <f>[1]Maio!$G$18</f>
        <v>45</v>
      </c>
      <c r="P5" s="128">
        <f>[1]Maio!$G$19</f>
        <v>63</v>
      </c>
      <c r="Q5" s="128">
        <f>[1]Maio!$G$20</f>
        <v>50</v>
      </c>
      <c r="R5" s="128">
        <f>[1]Maio!$G$21</f>
        <v>47</v>
      </c>
      <c r="S5" s="128">
        <f>[1]Maio!$G$22</f>
        <v>52</v>
      </c>
      <c r="T5" s="128">
        <f>[1]Maio!$G$23</f>
        <v>43</v>
      </c>
      <c r="U5" s="128">
        <f>[1]Maio!$G$24</f>
        <v>33</v>
      </c>
      <c r="V5" s="128">
        <f>[1]Maio!$G$25</f>
        <v>29</v>
      </c>
      <c r="W5" s="128">
        <f>[1]Maio!$G$26</f>
        <v>30</v>
      </c>
      <c r="X5" s="128">
        <f>[1]Maio!$G$27</f>
        <v>33</v>
      </c>
      <c r="Y5" s="128">
        <f>[1]Maio!$G$28</f>
        <v>45</v>
      </c>
      <c r="Z5" s="128">
        <f>[1]Maio!$G$29</f>
        <v>41</v>
      </c>
      <c r="AA5" s="128">
        <f>[1]Maio!$G$30</f>
        <v>40</v>
      </c>
      <c r="AB5" s="128">
        <f>[1]Maio!$G$31</f>
        <v>35</v>
      </c>
      <c r="AC5" s="128">
        <f>[1]Maio!$G$32</f>
        <v>39</v>
      </c>
      <c r="AD5" s="128">
        <f>[1]Maio!$G$33</f>
        <v>46</v>
      </c>
      <c r="AE5" s="128">
        <f>[1]Maio!$G$34</f>
        <v>31</v>
      </c>
      <c r="AF5" s="128">
        <f>[1]Maio!$G$35</f>
        <v>30</v>
      </c>
      <c r="AG5" s="15">
        <f t="shared" ref="AG5:AG6" si="1">MIN(B5:AF5)</f>
        <v>29</v>
      </c>
      <c r="AH5" s="94">
        <f t="shared" ref="AH5:AH6" si="2">AVERAGE(B5:AF5)</f>
        <v>46.354838709677416</v>
      </c>
    </row>
    <row r="6" spans="1:34" x14ac:dyDescent="0.2">
      <c r="A6" s="58" t="s">
        <v>0</v>
      </c>
      <c r="B6" s="11">
        <f>[2]Maio!$G$5</f>
        <v>58</v>
      </c>
      <c r="C6" s="11">
        <f>[2]Maio!$G$6</f>
        <v>59</v>
      </c>
      <c r="D6" s="11">
        <f>[2]Maio!$G$7</f>
        <v>73</v>
      </c>
      <c r="E6" s="11">
        <f>[2]Maio!$G$8</f>
        <v>74</v>
      </c>
      <c r="F6" s="11">
        <f>[2]Maio!$G$9</f>
        <v>51</v>
      </c>
      <c r="G6" s="11">
        <f>[2]Maio!$G$10</f>
        <v>70</v>
      </c>
      <c r="H6" s="11">
        <f>[2]Maio!$G$11</f>
        <v>44</v>
      </c>
      <c r="I6" s="11">
        <f>[2]Maio!$G$12</f>
        <v>57</v>
      </c>
      <c r="J6" s="11">
        <f>[2]Maio!$G$13</f>
        <v>54</v>
      </c>
      <c r="K6" s="11">
        <f>[2]Maio!$G$14</f>
        <v>49</v>
      </c>
      <c r="L6" s="11">
        <f>[2]Maio!$G$15</f>
        <v>75</v>
      </c>
      <c r="M6" s="11">
        <f>[2]Maio!$G$16</f>
        <v>81</v>
      </c>
      <c r="N6" s="11">
        <f>[2]Maio!$G$17</f>
        <v>64</v>
      </c>
      <c r="O6" s="11">
        <f>[2]Maio!$G$18</f>
        <v>48</v>
      </c>
      <c r="P6" s="11">
        <f>[2]Maio!$G$19</f>
        <v>48</v>
      </c>
      <c r="Q6" s="11">
        <f>[2]Maio!$G$20</f>
        <v>56</v>
      </c>
      <c r="R6" s="11">
        <f>[2]Maio!$G$21</f>
        <v>57</v>
      </c>
      <c r="S6" s="11">
        <f>[2]Maio!$G$22</f>
        <v>56</v>
      </c>
      <c r="T6" s="11">
        <f>[2]Maio!$G$23</f>
        <v>46</v>
      </c>
      <c r="U6" s="11">
        <f>[2]Maio!$G$24</f>
        <v>40</v>
      </c>
      <c r="V6" s="11">
        <f>[2]Maio!$G$25</f>
        <v>36</v>
      </c>
      <c r="W6" s="11">
        <f>[2]Maio!$G$26</f>
        <v>64</v>
      </c>
      <c r="X6" s="11">
        <f>[2]Maio!$G$27</f>
        <v>87</v>
      </c>
      <c r="Y6" s="11">
        <f>[2]Maio!$G$28</f>
        <v>59</v>
      </c>
      <c r="Z6" s="11">
        <f>[2]Maio!$G$29</f>
        <v>55</v>
      </c>
      <c r="AA6" s="11">
        <f>[2]Maio!$G$30</f>
        <v>41</v>
      </c>
      <c r="AB6" s="11">
        <f>[2]Maio!$G$31</f>
        <v>53</v>
      </c>
      <c r="AC6" s="11">
        <f>[2]Maio!$G$32</f>
        <v>60</v>
      </c>
      <c r="AD6" s="11">
        <f>[2]Maio!$G$33</f>
        <v>63</v>
      </c>
      <c r="AE6" s="11">
        <f>[2]Maio!$G$34</f>
        <v>52</v>
      </c>
      <c r="AF6" s="11">
        <f>[2]Maio!$G$35</f>
        <v>54</v>
      </c>
      <c r="AG6" s="15">
        <f t="shared" si="1"/>
        <v>36</v>
      </c>
      <c r="AH6" s="94">
        <f t="shared" si="2"/>
        <v>57.548387096774192</v>
      </c>
    </row>
    <row r="7" spans="1:34" x14ac:dyDescent="0.2">
      <c r="A7" s="58" t="s">
        <v>104</v>
      </c>
      <c r="B7" s="11">
        <f>[3]Maio!$G$5</f>
        <v>69</v>
      </c>
      <c r="C7" s="11">
        <f>[3]Maio!$G$6</f>
        <v>60</v>
      </c>
      <c r="D7" s="11">
        <f>[3]Maio!$G$7</f>
        <v>70</v>
      </c>
      <c r="E7" s="11">
        <f>[3]Maio!$G$8</f>
        <v>55</v>
      </c>
      <c r="F7" s="11">
        <f>[3]Maio!$G$9</f>
        <v>52</v>
      </c>
      <c r="G7" s="11">
        <f>[3]Maio!$G$10</f>
        <v>49</v>
      </c>
      <c r="H7" s="11">
        <f>[3]Maio!$G$11</f>
        <v>48</v>
      </c>
      <c r="I7" s="11">
        <f>[3]Maio!$G$12</f>
        <v>54</v>
      </c>
      <c r="J7" s="11">
        <f>[3]Maio!$G$13</f>
        <v>54</v>
      </c>
      <c r="K7" s="11">
        <f>[3]Maio!$G$14</f>
        <v>51</v>
      </c>
      <c r="L7" s="11">
        <f>[3]Maio!$G$15</f>
        <v>50</v>
      </c>
      <c r="M7" s="11">
        <f>[3]Maio!$G$16</f>
        <v>62</v>
      </c>
      <c r="N7" s="11">
        <f>[3]Maio!$G$17</f>
        <v>78</v>
      </c>
      <c r="O7" s="11">
        <f>[3]Maio!$G$18</f>
        <v>55</v>
      </c>
      <c r="P7" s="11">
        <f>[3]Maio!$G$19</f>
        <v>56</v>
      </c>
      <c r="Q7" s="11">
        <f>[3]Maio!$G$20</f>
        <v>55</v>
      </c>
      <c r="R7" s="11">
        <f>[3]Maio!$G$21</f>
        <v>55</v>
      </c>
      <c r="S7" s="11">
        <f>[3]Maio!$G$22</f>
        <v>49</v>
      </c>
      <c r="T7" s="11">
        <f>[3]Maio!$G$23</f>
        <v>39</v>
      </c>
      <c r="U7" s="11">
        <f>[3]Maio!$G$24</f>
        <v>38</v>
      </c>
      <c r="V7" s="11">
        <f>[3]Maio!$G$25</f>
        <v>37</v>
      </c>
      <c r="W7" s="11">
        <f>[3]Maio!$G$26</f>
        <v>42</v>
      </c>
      <c r="X7" s="11">
        <f>[3]Maio!$G$27</f>
        <v>68</v>
      </c>
      <c r="Y7" s="11">
        <f>[3]Maio!$G$28</f>
        <v>42</v>
      </c>
      <c r="Z7" s="11">
        <f>[3]Maio!$G$29</f>
        <v>50</v>
      </c>
      <c r="AA7" s="11">
        <f>[3]Maio!$G$30</f>
        <v>38</v>
      </c>
      <c r="AB7" s="11">
        <f>[3]Maio!$G$31</f>
        <v>43</v>
      </c>
      <c r="AC7" s="11">
        <f>[3]Maio!$G$32</f>
        <v>55</v>
      </c>
      <c r="AD7" s="11">
        <f>[3]Maio!$G$33</f>
        <v>52</v>
      </c>
      <c r="AE7" s="11">
        <f>[3]Maio!$G$34</f>
        <v>44</v>
      </c>
      <c r="AF7" s="11">
        <f>[3]Maio!$G$35</f>
        <v>45</v>
      </c>
      <c r="AG7" s="15">
        <f t="shared" ref="AG7" si="3">MIN(B7:AF7)</f>
        <v>37</v>
      </c>
      <c r="AH7" s="94">
        <f t="shared" ref="AH7" si="4">AVERAGE(B7:AF7)</f>
        <v>52.096774193548384</v>
      </c>
    </row>
    <row r="8" spans="1:34" x14ac:dyDescent="0.2">
      <c r="A8" s="58" t="s">
        <v>1</v>
      </c>
      <c r="B8" s="11">
        <f>[4]Maio!$G$5</f>
        <v>76</v>
      </c>
      <c r="C8" s="11">
        <f>[4]Maio!$G$6</f>
        <v>61</v>
      </c>
      <c r="D8" s="11">
        <f>[4]Maio!$G$7</f>
        <v>82</v>
      </c>
      <c r="E8" s="11">
        <f>[4]Maio!$G$8</f>
        <v>65</v>
      </c>
      <c r="F8" s="11">
        <f>[4]Maio!$G$9</f>
        <v>44</v>
      </c>
      <c r="G8" s="11">
        <f>[4]Maio!$G$10</f>
        <v>47</v>
      </c>
      <c r="H8" s="11">
        <f>[4]Maio!$G$11</f>
        <v>51</v>
      </c>
      <c r="I8" s="11">
        <f>[4]Maio!$G$12</f>
        <v>47</v>
      </c>
      <c r="J8" s="11">
        <f>[4]Maio!$G$13</f>
        <v>51</v>
      </c>
      <c r="K8" s="11">
        <f>[4]Maio!$G$14</f>
        <v>51</v>
      </c>
      <c r="L8" s="11">
        <f>[4]Maio!$G$15</f>
        <v>52</v>
      </c>
      <c r="M8" s="11">
        <f>[4]Maio!$G$16</f>
        <v>71</v>
      </c>
      <c r="N8" s="11">
        <f>[4]Maio!$G$17</f>
        <v>73</v>
      </c>
      <c r="O8" s="11">
        <f>[4]Maio!$G$18</f>
        <v>53</v>
      </c>
      <c r="P8" s="11">
        <f>[4]Maio!$G$19</f>
        <v>63</v>
      </c>
      <c r="Q8" s="11">
        <f>[4]Maio!$G$20</f>
        <v>47</v>
      </c>
      <c r="R8" s="11">
        <f>[4]Maio!$G$21</f>
        <v>49</v>
      </c>
      <c r="S8" s="11">
        <f>[4]Maio!$G$22</f>
        <v>42</v>
      </c>
      <c r="T8" s="11">
        <f>[4]Maio!$G$23</f>
        <v>39</v>
      </c>
      <c r="U8" s="11">
        <f>[4]Maio!$G$24</f>
        <v>36</v>
      </c>
      <c r="V8" s="11">
        <f>[4]Maio!$G$25</f>
        <v>33</v>
      </c>
      <c r="W8" s="11">
        <f>[4]Maio!$G$26</f>
        <v>47</v>
      </c>
      <c r="X8" s="11">
        <f>[4]Maio!$G$27</f>
        <v>77</v>
      </c>
      <c r="Y8" s="11">
        <f>[4]Maio!$G$28</f>
        <v>41</v>
      </c>
      <c r="Z8" s="11">
        <f>[4]Maio!$G$29</f>
        <v>40</v>
      </c>
      <c r="AA8" s="11">
        <f>[4]Maio!$G$30</f>
        <v>38</v>
      </c>
      <c r="AB8" s="11">
        <f>[4]Maio!$G$31</f>
        <v>44</v>
      </c>
      <c r="AC8" s="11">
        <f>[4]Maio!$G$32</f>
        <v>46</v>
      </c>
      <c r="AD8" s="11">
        <f>[4]Maio!$G$33</f>
        <v>46</v>
      </c>
      <c r="AE8" s="11">
        <f>[4]Maio!$G$34</f>
        <v>43</v>
      </c>
      <c r="AF8" s="11">
        <f>[4]Maio!$G$35</f>
        <v>47</v>
      </c>
      <c r="AG8" s="15">
        <f t="shared" ref="AG8" si="5">MIN(B8:AF8)</f>
        <v>33</v>
      </c>
      <c r="AH8" s="94">
        <f t="shared" ref="AH8" si="6">AVERAGE(B8:AF8)</f>
        <v>51.677419354838712</v>
      </c>
    </row>
    <row r="9" spans="1:34" x14ac:dyDescent="0.2">
      <c r="A9" s="58" t="s">
        <v>167</v>
      </c>
      <c r="B9" s="11">
        <f>[5]Maio!$G$5</f>
        <v>66</v>
      </c>
      <c r="C9" s="11">
        <f>[5]Maio!$G$6</f>
        <v>66</v>
      </c>
      <c r="D9" s="11">
        <f>[5]Maio!$G$7</f>
        <v>69</v>
      </c>
      <c r="E9" s="11">
        <f>[5]Maio!$G$8</f>
        <v>74</v>
      </c>
      <c r="F9" s="11">
        <f>[5]Maio!$G$9</f>
        <v>59</v>
      </c>
      <c r="G9" s="11">
        <f>[5]Maio!$G$10</f>
        <v>71</v>
      </c>
      <c r="H9" s="11">
        <f>[5]Maio!$G$11</f>
        <v>49</v>
      </c>
      <c r="I9" s="11">
        <f>[5]Maio!$G$12</f>
        <v>63</v>
      </c>
      <c r="J9" s="11">
        <f>[5]Maio!$G$13</f>
        <v>63</v>
      </c>
      <c r="K9" s="11">
        <f>[5]Maio!$G$14</f>
        <v>57</v>
      </c>
      <c r="L9" s="11">
        <f>[5]Maio!$G$15</f>
        <v>71</v>
      </c>
      <c r="M9" s="11">
        <f>[5]Maio!$G$16</f>
        <v>93</v>
      </c>
      <c r="N9" s="11">
        <f>[5]Maio!$G$17</f>
        <v>79</v>
      </c>
      <c r="O9" s="11">
        <f>[5]Maio!$G$18</f>
        <v>65</v>
      </c>
      <c r="P9" s="11">
        <f>[5]Maio!$G$19</f>
        <v>65</v>
      </c>
      <c r="Q9" s="11">
        <f>[5]Maio!$G$20</f>
        <v>66</v>
      </c>
      <c r="R9" s="11">
        <f>[5]Maio!$G$21</f>
        <v>63</v>
      </c>
      <c r="S9" s="11">
        <f>[5]Maio!$G$22</f>
        <v>65</v>
      </c>
      <c r="T9" s="11">
        <f>[5]Maio!$G$23</f>
        <v>55</v>
      </c>
      <c r="U9" s="11">
        <f>[5]Maio!$G$24</f>
        <v>51</v>
      </c>
      <c r="V9" s="11">
        <f>[5]Maio!$G$25</f>
        <v>39</v>
      </c>
      <c r="W9" s="11">
        <f>[5]Maio!$G$26</f>
        <v>60</v>
      </c>
      <c r="X9" s="11">
        <f>[5]Maio!$G$27</f>
        <v>99</v>
      </c>
      <c r="Y9" s="11">
        <f>[5]Maio!$G$28</f>
        <v>71</v>
      </c>
      <c r="Z9" s="11">
        <f>[5]Maio!$G$29</f>
        <v>64</v>
      </c>
      <c r="AA9" s="11">
        <f>[5]Maio!$G$30</f>
        <v>51</v>
      </c>
      <c r="AB9" s="11">
        <f>[5]Maio!$G$31</f>
        <v>59</v>
      </c>
      <c r="AC9" s="11">
        <f>[5]Maio!$G$32</f>
        <v>74</v>
      </c>
      <c r="AD9" s="11">
        <f>[5]Maio!$G$33</f>
        <v>68</v>
      </c>
      <c r="AE9" s="11">
        <f>[5]Maio!$G$34</f>
        <v>60</v>
      </c>
      <c r="AF9" s="11">
        <f>[5]Maio!$G$35</f>
        <v>64</v>
      </c>
      <c r="AG9" s="15" t="s">
        <v>226</v>
      </c>
      <c r="AH9" s="94" t="s">
        <v>226</v>
      </c>
    </row>
    <row r="10" spans="1:34" x14ac:dyDescent="0.2">
      <c r="A10" s="58" t="s">
        <v>111</v>
      </c>
      <c r="B10" s="11" t="str">
        <f>[6]Maio!$G$5</f>
        <v>*</v>
      </c>
      <c r="C10" s="11" t="str">
        <f>[6]Maio!$G$6</f>
        <v>*</v>
      </c>
      <c r="D10" s="11" t="str">
        <f>[6]Maio!$G$7</f>
        <v>*</v>
      </c>
      <c r="E10" s="11" t="str">
        <f>[6]Maio!$G$8</f>
        <v>*</v>
      </c>
      <c r="F10" s="11" t="str">
        <f>[6]Maio!$G$9</f>
        <v>*</v>
      </c>
      <c r="G10" s="11" t="str">
        <f>[6]Maio!$G$10</f>
        <v>*</v>
      </c>
      <c r="H10" s="11" t="str">
        <f>[6]Maio!$G$11</f>
        <v>*</v>
      </c>
      <c r="I10" s="11" t="str">
        <f>[6]Maio!$G$12</f>
        <v>*</v>
      </c>
      <c r="J10" s="11" t="str">
        <f>[6]Maio!$G$13</f>
        <v>*</v>
      </c>
      <c r="K10" s="11" t="str">
        <f>[6]Maio!$G$14</f>
        <v>*</v>
      </c>
      <c r="L10" s="11" t="str">
        <f>[6]Maio!$G$15</f>
        <v>*</v>
      </c>
      <c r="M10" s="11" t="str">
        <f>[6]Maio!$G$16</f>
        <v>*</v>
      </c>
      <c r="N10" s="11" t="str">
        <f>[6]Maio!$G$17</f>
        <v>*</v>
      </c>
      <c r="O10" s="11" t="str">
        <f>[6]Maio!$G$18</f>
        <v>*</v>
      </c>
      <c r="P10" s="11" t="str">
        <f>[6]Maio!$G$19</f>
        <v>*</v>
      </c>
      <c r="Q10" s="11" t="str">
        <f>[6]Maio!$G$20</f>
        <v>*</v>
      </c>
      <c r="R10" s="11" t="str">
        <f>[6]Maio!$G$21</f>
        <v>*</v>
      </c>
      <c r="S10" s="11" t="str">
        <f>[6]Maio!$G$22</f>
        <v>*</v>
      </c>
      <c r="T10" s="11" t="str">
        <f>[6]Maio!$G$23</f>
        <v>*</v>
      </c>
      <c r="U10" s="11" t="str">
        <f>[6]Maio!$G$24</f>
        <v>*</v>
      </c>
      <c r="V10" s="11" t="str">
        <f>[6]Maio!$G$25</f>
        <v>*</v>
      </c>
      <c r="W10" s="11" t="str">
        <f>[6]Maio!$G$26</f>
        <v>*</v>
      </c>
      <c r="X10" s="11" t="str">
        <f>[6]Maio!$G$27</f>
        <v>*</v>
      </c>
      <c r="Y10" s="11" t="str">
        <f>[6]Maio!$G$28</f>
        <v>*</v>
      </c>
      <c r="Z10" s="11" t="str">
        <f>[6]Maio!$G$29</f>
        <v>*</v>
      </c>
      <c r="AA10" s="11" t="str">
        <f>[6]Maio!$G$30</f>
        <v>*</v>
      </c>
      <c r="AB10" s="11" t="str">
        <f>[6]Maio!$G$31</f>
        <v>*</v>
      </c>
      <c r="AC10" s="11" t="str">
        <f>[6]Maio!$G$32</f>
        <v>*</v>
      </c>
      <c r="AD10" s="11" t="str">
        <f>[6]Maio!$G$33</f>
        <v>*</v>
      </c>
      <c r="AE10" s="11" t="str">
        <f>[6]Maio!$G$34</f>
        <v>*</v>
      </c>
      <c r="AF10" s="11" t="str">
        <f>[6]Maio!$G$35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>
        <f>[7]Maio!$G$5</f>
        <v>65</v>
      </c>
      <c r="C11" s="11">
        <f>[7]Maio!$G$6</f>
        <v>55</v>
      </c>
      <c r="D11" s="11">
        <f>[7]Maio!$G$7</f>
        <v>54</v>
      </c>
      <c r="E11" s="11">
        <f>[7]Maio!$G$8</f>
        <v>53</v>
      </c>
      <c r="F11" s="11">
        <f>[7]Maio!$G$9</f>
        <v>47</v>
      </c>
      <c r="G11" s="11">
        <f>[7]Maio!$G$10</f>
        <v>47</v>
      </c>
      <c r="H11" s="11">
        <f>[7]Maio!$G$11</f>
        <v>43</v>
      </c>
      <c r="I11" s="11">
        <f>[7]Maio!$G$12</f>
        <v>53</v>
      </c>
      <c r="J11" s="11">
        <f>[7]Maio!$G$13</f>
        <v>53</v>
      </c>
      <c r="K11" s="11">
        <f>[7]Maio!$G$14</f>
        <v>44</v>
      </c>
      <c r="L11" s="11">
        <f>[7]Maio!$G$15</f>
        <v>39</v>
      </c>
      <c r="M11" s="11">
        <f>[7]Maio!$G$16</f>
        <v>47</v>
      </c>
      <c r="N11" s="11">
        <f>[7]Maio!$G$17</f>
        <v>62</v>
      </c>
      <c r="O11" s="11">
        <f>[7]Maio!$G$18</f>
        <v>38</v>
      </c>
      <c r="P11" s="11">
        <f>[7]Maio!$G$19</f>
        <v>49</v>
      </c>
      <c r="Q11" s="11">
        <f>[7]Maio!$G$20</f>
        <v>51</v>
      </c>
      <c r="R11" s="11">
        <f>[7]Maio!$G$21</f>
        <v>49</v>
      </c>
      <c r="S11" s="11">
        <f>[7]Maio!$G$22</f>
        <v>51</v>
      </c>
      <c r="T11" s="11">
        <f>[7]Maio!$G$23</f>
        <v>37</v>
      </c>
      <c r="U11" s="11">
        <f>[7]Maio!$G$24</f>
        <v>33</v>
      </c>
      <c r="V11" s="11">
        <f>[7]Maio!$G$25</f>
        <v>31</v>
      </c>
      <c r="W11" s="11">
        <f>[7]Maio!$G$26</f>
        <v>31</v>
      </c>
      <c r="X11" s="11">
        <f>[7]Maio!$G$27</f>
        <v>41</v>
      </c>
      <c r="Y11" s="11">
        <f>[7]Maio!$G$28</f>
        <v>40</v>
      </c>
      <c r="Z11" s="11">
        <f>[7]Maio!$G$29</f>
        <v>48</v>
      </c>
      <c r="AA11" s="11">
        <f>[7]Maio!$G$30</f>
        <v>36</v>
      </c>
      <c r="AB11" s="11">
        <f>[7]Maio!$G$31</f>
        <v>34</v>
      </c>
      <c r="AC11" s="11">
        <f>[7]Maio!$G$32</f>
        <v>38</v>
      </c>
      <c r="AD11" s="11">
        <f>[7]Maio!$G$33</f>
        <v>54</v>
      </c>
      <c r="AE11" s="11">
        <f>[7]Maio!$G$34</f>
        <v>40</v>
      </c>
      <c r="AF11" s="11">
        <f>[7]Maio!$G$35</f>
        <v>33</v>
      </c>
      <c r="AG11" s="15">
        <f t="shared" ref="AG11:AG12" si="7">MIN(B11:AF11)</f>
        <v>31</v>
      </c>
      <c r="AH11" s="94">
        <f t="shared" ref="AH11:AH12" si="8">AVERAGE(B11:AF11)</f>
        <v>45.032258064516128</v>
      </c>
    </row>
    <row r="12" spans="1:34" x14ac:dyDescent="0.2">
      <c r="A12" s="58" t="s">
        <v>41</v>
      </c>
      <c r="B12" s="11">
        <f>[8]Maio!$G$5</f>
        <v>68</v>
      </c>
      <c r="C12" s="11">
        <f>[8]Maio!$G$6</f>
        <v>66</v>
      </c>
      <c r="D12" s="11">
        <f>[8]Maio!$G$7</f>
        <v>70</v>
      </c>
      <c r="E12" s="11">
        <f>[8]Maio!$G$8</f>
        <v>77</v>
      </c>
      <c r="F12" s="11">
        <f>[8]Maio!$G$9</f>
        <v>53</v>
      </c>
      <c r="G12" s="11">
        <f>[8]Maio!$G$10</f>
        <v>62</v>
      </c>
      <c r="H12" s="11">
        <f>[8]Maio!$G$11</f>
        <v>48</v>
      </c>
      <c r="I12" s="11">
        <f>[8]Maio!$G$12</f>
        <v>53</v>
      </c>
      <c r="J12" s="11">
        <f>[8]Maio!$G$13</f>
        <v>55</v>
      </c>
      <c r="K12" s="11">
        <f>[8]Maio!$G$14</f>
        <v>49</v>
      </c>
      <c r="L12" s="11">
        <f>[8]Maio!$G$15</f>
        <v>72</v>
      </c>
      <c r="M12" s="11">
        <f>[8]Maio!$G$16</f>
        <v>92</v>
      </c>
      <c r="N12" s="11">
        <f>[8]Maio!$G$17</f>
        <v>67</v>
      </c>
      <c r="O12" s="11">
        <f>[8]Maio!$G$18</f>
        <v>46</v>
      </c>
      <c r="P12" s="11">
        <f>[8]Maio!$G$19</f>
        <v>69</v>
      </c>
      <c r="Q12" s="11">
        <f>[8]Maio!$G$20</f>
        <v>50</v>
      </c>
      <c r="R12" s="11">
        <f>[8]Maio!$G$21</f>
        <v>52</v>
      </c>
      <c r="S12" s="11">
        <f>[8]Maio!$G$22</f>
        <v>46</v>
      </c>
      <c r="T12" s="11">
        <f>[8]Maio!$G$23</f>
        <v>59</v>
      </c>
      <c r="U12" s="11">
        <f>[8]Maio!$G$24</f>
        <v>42</v>
      </c>
      <c r="V12" s="11">
        <f>[8]Maio!$G$25</f>
        <v>42</v>
      </c>
      <c r="W12" s="11">
        <f>[8]Maio!$G$26</f>
        <v>67</v>
      </c>
      <c r="X12" s="11" t="str">
        <f>[8]Maio!$G$27</f>
        <v>*</v>
      </c>
      <c r="Y12" s="11">
        <f>[8]Maio!$G$28</f>
        <v>58</v>
      </c>
      <c r="Z12" s="11">
        <f>[8]Maio!$G$29</f>
        <v>48</v>
      </c>
      <c r="AA12" s="11">
        <f>[8]Maio!$G$30</f>
        <v>42</v>
      </c>
      <c r="AB12" s="11">
        <f>[8]Maio!$G$31</f>
        <v>57</v>
      </c>
      <c r="AC12" s="11">
        <f>[8]Maio!$G$32</f>
        <v>53</v>
      </c>
      <c r="AD12" s="11">
        <f>[8]Maio!$G$33</f>
        <v>58</v>
      </c>
      <c r="AE12" s="11">
        <f>[8]Maio!$G$34</f>
        <v>50</v>
      </c>
      <c r="AF12" s="11">
        <f>[8]Maio!$G$35</f>
        <v>50</v>
      </c>
      <c r="AG12" s="15">
        <f t="shared" si="7"/>
        <v>42</v>
      </c>
      <c r="AH12" s="94">
        <f t="shared" si="8"/>
        <v>57.366666666666667</v>
      </c>
    </row>
    <row r="13" spans="1:34" x14ac:dyDescent="0.2">
      <c r="A13" s="58" t="s">
        <v>114</v>
      </c>
      <c r="B13" s="11" t="str">
        <f>[9]Maio!$G$5</f>
        <v>*</v>
      </c>
      <c r="C13" s="11" t="str">
        <f>[9]Maio!$G$6</f>
        <v>*</v>
      </c>
      <c r="D13" s="11" t="str">
        <f>[9]Maio!$G$7</f>
        <v>*</v>
      </c>
      <c r="E13" s="11" t="str">
        <f>[9]Maio!$G$8</f>
        <v>*</v>
      </c>
      <c r="F13" s="11" t="str">
        <f>[9]Maio!$G$9</f>
        <v>*</v>
      </c>
      <c r="G13" s="11" t="str">
        <f>[9]Maio!$G$10</f>
        <v>*</v>
      </c>
      <c r="H13" s="11" t="str">
        <f>[9]Maio!$G$11</f>
        <v>*</v>
      </c>
      <c r="I13" s="11" t="str">
        <f>[9]Maio!$G$12</f>
        <v>*</v>
      </c>
      <c r="J13" s="11" t="str">
        <f>[9]Maio!$G$13</f>
        <v>*</v>
      </c>
      <c r="K13" s="11" t="str">
        <f>[9]Maio!$G$14</f>
        <v>*</v>
      </c>
      <c r="L13" s="11" t="str">
        <f>[9]Maio!$G$15</f>
        <v>*</v>
      </c>
      <c r="M13" s="11" t="str">
        <f>[9]Maio!$G$16</f>
        <v>*</v>
      </c>
      <c r="N13" s="11" t="str">
        <f>[9]Maio!$G$17</f>
        <v>*</v>
      </c>
      <c r="O13" s="11" t="str">
        <f>[9]Maio!$G$18</f>
        <v>*</v>
      </c>
      <c r="P13" s="11" t="str">
        <f>[9]Maio!$G$19</f>
        <v>*</v>
      </c>
      <c r="Q13" s="11" t="str">
        <f>[9]Maio!$G$20</f>
        <v>*</v>
      </c>
      <c r="R13" s="11" t="str">
        <f>[9]Maio!$G$21</f>
        <v>*</v>
      </c>
      <c r="S13" s="11" t="str">
        <f>[9]Maio!$G$22</f>
        <v>*</v>
      </c>
      <c r="T13" s="11" t="str">
        <f>[9]Maio!$G$23</f>
        <v>*</v>
      </c>
      <c r="U13" s="11" t="str">
        <f>[9]Maio!$G$24</f>
        <v>*</v>
      </c>
      <c r="V13" s="11" t="str">
        <f>[9]Maio!$G$25</f>
        <v>*</v>
      </c>
      <c r="W13" s="11" t="str">
        <f>[9]Maio!$G$26</f>
        <v>*</v>
      </c>
      <c r="X13" s="11" t="str">
        <f>[9]Maio!$G$27</f>
        <v>*</v>
      </c>
      <c r="Y13" s="11" t="str">
        <f>[9]Maio!$G$28</f>
        <v>*</v>
      </c>
      <c r="Z13" s="11" t="str">
        <f>[9]Maio!$G$29</f>
        <v>*</v>
      </c>
      <c r="AA13" s="11" t="str">
        <f>[9]Maio!$G$30</f>
        <v>*</v>
      </c>
      <c r="AB13" s="11" t="str">
        <f>[9]Maio!$G$31</f>
        <v>*</v>
      </c>
      <c r="AC13" s="11" t="str">
        <f>[9]Maio!$G$32</f>
        <v>*</v>
      </c>
      <c r="AD13" s="11" t="str">
        <f>[9]Maio!$G$33</f>
        <v>*</v>
      </c>
      <c r="AE13" s="11" t="str">
        <f>[9]Maio!$G$34</f>
        <v>*</v>
      </c>
      <c r="AF13" s="11" t="str">
        <f>[9]Maio!$G$35</f>
        <v>*</v>
      </c>
      <c r="AG13" s="15" t="s">
        <v>226</v>
      </c>
      <c r="AH13" s="94" t="s">
        <v>226</v>
      </c>
    </row>
    <row r="14" spans="1:34" x14ac:dyDescent="0.2">
      <c r="A14" s="58" t="s">
        <v>118</v>
      </c>
      <c r="B14" s="11">
        <f>[10]Maio!$G$5</f>
        <v>73</v>
      </c>
      <c r="C14" s="11">
        <f>[10]Maio!$G$6</f>
        <v>63</v>
      </c>
      <c r="D14" s="11">
        <f>[10]Maio!$G$7</f>
        <v>48</v>
      </c>
      <c r="E14" s="11">
        <f>[10]Maio!$G$8</f>
        <v>55</v>
      </c>
      <c r="F14" s="11">
        <f>[10]Maio!$G$9</f>
        <v>50</v>
      </c>
      <c r="G14" s="11">
        <f>[10]Maio!$G$10</f>
        <v>48</v>
      </c>
      <c r="H14" s="11">
        <f>[10]Maio!$G$11</f>
        <v>46</v>
      </c>
      <c r="I14" s="11">
        <f>[10]Maio!$G$12</f>
        <v>54</v>
      </c>
      <c r="J14" s="11">
        <f>[10]Maio!$G$13</f>
        <v>54</v>
      </c>
      <c r="K14" s="11">
        <f>[10]Maio!$G$14</f>
        <v>49</v>
      </c>
      <c r="L14" s="11">
        <f>[10]Maio!$G$15</f>
        <v>45</v>
      </c>
      <c r="M14" s="11">
        <f>[10]Maio!$G$16</f>
        <v>48</v>
      </c>
      <c r="N14" s="11">
        <f>[10]Maio!$G$17</f>
        <v>62</v>
      </c>
      <c r="O14" s="11">
        <f>[10]Maio!$G$18</f>
        <v>40</v>
      </c>
      <c r="P14" s="11">
        <f>[10]Maio!$G$19</f>
        <v>54</v>
      </c>
      <c r="Q14" s="11">
        <f>[10]Maio!$G$20</f>
        <v>51</v>
      </c>
      <c r="R14" s="11">
        <f>[10]Maio!$G$21</f>
        <v>48</v>
      </c>
      <c r="S14" s="11">
        <f>[10]Maio!$G$22</f>
        <v>58</v>
      </c>
      <c r="T14" s="11">
        <f>[10]Maio!$G$23</f>
        <v>39</v>
      </c>
      <c r="U14" s="11">
        <f>[10]Maio!$G$24</f>
        <v>34</v>
      </c>
      <c r="V14" s="11">
        <f>[10]Maio!$G$25</f>
        <v>34</v>
      </c>
      <c r="W14" s="11">
        <f>[10]Maio!$G$26</f>
        <v>31</v>
      </c>
      <c r="X14" s="11">
        <f>[10]Maio!$G$27</f>
        <v>38</v>
      </c>
      <c r="Y14" s="11">
        <f>[10]Maio!$G$28</f>
        <v>45</v>
      </c>
      <c r="Z14" s="11">
        <f>[10]Maio!$G$29</f>
        <v>50</v>
      </c>
      <c r="AA14" s="11">
        <f>[10]Maio!$G$30</f>
        <v>39</v>
      </c>
      <c r="AB14" s="11">
        <f>[10]Maio!$G$31</f>
        <v>38</v>
      </c>
      <c r="AC14" s="11">
        <f>[10]Maio!$G$32</f>
        <v>40</v>
      </c>
      <c r="AD14" s="11">
        <f>[10]Maio!$G$33</f>
        <v>52</v>
      </c>
      <c r="AE14" s="11">
        <f>[10]Maio!$G$34</f>
        <v>40</v>
      </c>
      <c r="AF14" s="11">
        <f>[10]Maio!$G$35</f>
        <v>34</v>
      </c>
      <c r="AG14" s="15">
        <f t="shared" ref="AG14:AG15" si="9">MIN(B14:AF14)</f>
        <v>31</v>
      </c>
      <c r="AH14" s="94">
        <f t="shared" ref="AH14:AH15" si="10">AVERAGE(B14:AF14)</f>
        <v>47.096774193548384</v>
      </c>
    </row>
    <row r="15" spans="1:34" x14ac:dyDescent="0.2">
      <c r="A15" s="58" t="s">
        <v>121</v>
      </c>
      <c r="B15" s="11">
        <f>[11]Maio!$G$5</f>
        <v>68</v>
      </c>
      <c r="C15" s="11">
        <f>[11]Maio!$G$6</f>
        <v>65</v>
      </c>
      <c r="D15" s="11">
        <f>[11]Maio!$G$7</f>
        <v>76</v>
      </c>
      <c r="E15" s="11">
        <f>[11]Maio!$G$8</f>
        <v>61</v>
      </c>
      <c r="F15" s="11">
        <f>[11]Maio!$G$9</f>
        <v>53</v>
      </c>
      <c r="G15" s="11">
        <f>[11]Maio!$G$10</f>
        <v>56</v>
      </c>
      <c r="H15" s="11">
        <f>[11]Maio!$G$11</f>
        <v>53</v>
      </c>
      <c r="I15" s="11">
        <f>[11]Maio!$G$12</f>
        <v>60</v>
      </c>
      <c r="J15" s="11">
        <f>[11]Maio!$G$13</f>
        <v>61</v>
      </c>
      <c r="K15" s="11">
        <f>[11]Maio!$G$14</f>
        <v>51</v>
      </c>
      <c r="L15" s="11">
        <f>[11]Maio!$G$15</f>
        <v>50</v>
      </c>
      <c r="M15" s="11">
        <f>[11]Maio!$G$16</f>
        <v>67</v>
      </c>
      <c r="N15" s="11">
        <f>[11]Maio!$G$17</f>
        <v>75</v>
      </c>
      <c r="O15" s="11">
        <f>[11]Maio!$G$18</f>
        <v>57</v>
      </c>
      <c r="P15" s="11">
        <f>[11]Maio!$G$19</f>
        <v>55</v>
      </c>
      <c r="Q15" s="11">
        <f>[11]Maio!$G$20</f>
        <v>62</v>
      </c>
      <c r="R15" s="11">
        <f>[11]Maio!$G$21</f>
        <v>57</v>
      </c>
      <c r="S15" s="11">
        <f>[11]Maio!$G$22</f>
        <v>57</v>
      </c>
      <c r="T15" s="11">
        <f>[11]Maio!$G$23</f>
        <v>48</v>
      </c>
      <c r="U15" s="11">
        <f>[11]Maio!$G$24</f>
        <v>44</v>
      </c>
      <c r="V15" s="11">
        <f>[11]Maio!$G$25</f>
        <v>40</v>
      </c>
      <c r="W15" s="11">
        <f>[11]Maio!$G$26</f>
        <v>69</v>
      </c>
      <c r="X15" s="11" t="str">
        <f>[11]Maio!$G$27</f>
        <v>*</v>
      </c>
      <c r="Y15" s="11">
        <f>[11]Maio!$G$28</f>
        <v>56</v>
      </c>
      <c r="Z15" s="11">
        <f>[11]Maio!$G$29</f>
        <v>58</v>
      </c>
      <c r="AA15" s="11">
        <f>[11]Maio!$G$30</f>
        <v>48</v>
      </c>
      <c r="AB15" s="11">
        <f>[11]Maio!$G$31</f>
        <v>54</v>
      </c>
      <c r="AC15" s="11">
        <f>[11]Maio!$G$32</f>
        <v>56</v>
      </c>
      <c r="AD15" s="11">
        <f>[11]Maio!$G$33</f>
        <v>61</v>
      </c>
      <c r="AE15" s="11">
        <f>[11]Maio!$G$34</f>
        <v>53</v>
      </c>
      <c r="AF15" s="11">
        <f>[11]Maio!$G$35</f>
        <v>50</v>
      </c>
      <c r="AG15" s="15">
        <f t="shared" si="9"/>
        <v>40</v>
      </c>
      <c r="AH15" s="94">
        <f t="shared" si="10"/>
        <v>57.366666666666667</v>
      </c>
    </row>
    <row r="16" spans="1:34" x14ac:dyDescent="0.2">
      <c r="A16" s="58" t="s">
        <v>168</v>
      </c>
      <c r="B16" s="11" t="str">
        <f>[12]Maio!$G$5</f>
        <v>*</v>
      </c>
      <c r="C16" s="11" t="str">
        <f>[12]Maio!$G$6</f>
        <v>*</v>
      </c>
      <c r="D16" s="11" t="str">
        <f>[12]Maio!$G$7</f>
        <v>*</v>
      </c>
      <c r="E16" s="11" t="str">
        <f>[12]Maio!$G$8</f>
        <v>*</v>
      </c>
      <c r="F16" s="11" t="str">
        <f>[12]Maio!$G$9</f>
        <v>*</v>
      </c>
      <c r="G16" s="11" t="str">
        <f>[12]Maio!$G$10</f>
        <v>*</v>
      </c>
      <c r="H16" s="11" t="str">
        <f>[12]Maio!$G$11</f>
        <v>*</v>
      </c>
      <c r="I16" s="11" t="str">
        <f>[12]Maio!$G$12</f>
        <v>*</v>
      </c>
      <c r="J16" s="11" t="str">
        <f>[12]Maio!$G$13</f>
        <v>*</v>
      </c>
      <c r="K16" s="11" t="str">
        <f>[12]Maio!$G$14</f>
        <v>*</v>
      </c>
      <c r="L16" s="11" t="str">
        <f>[12]Maio!$G$15</f>
        <v>*</v>
      </c>
      <c r="M16" s="11" t="str">
        <f>[12]Maio!$G$16</f>
        <v>*</v>
      </c>
      <c r="N16" s="11" t="str">
        <f>[12]Maio!$G$17</f>
        <v>*</v>
      </c>
      <c r="O16" s="11" t="str">
        <f>[12]Maio!$G$18</f>
        <v>*</v>
      </c>
      <c r="P16" s="11" t="str">
        <f>[12]Maio!$G$19</f>
        <v>*</v>
      </c>
      <c r="Q16" s="11" t="str">
        <f>[12]Maio!$G$20</f>
        <v>*</v>
      </c>
      <c r="R16" s="11" t="str">
        <f>[12]Maio!$G$21</f>
        <v>*</v>
      </c>
      <c r="S16" s="11" t="str">
        <f>[12]Maio!$G$22</f>
        <v>*</v>
      </c>
      <c r="T16" s="11" t="str">
        <f>[12]Maio!$G$23</f>
        <v>*</v>
      </c>
      <c r="U16" s="11" t="str">
        <f>[12]Maio!$G$24</f>
        <v>*</v>
      </c>
      <c r="V16" s="11" t="str">
        <f>[12]Maio!$G$25</f>
        <v>*</v>
      </c>
      <c r="W16" s="11" t="str">
        <f>[12]Maio!$G$26</f>
        <v>*</v>
      </c>
      <c r="X16" s="11" t="str">
        <f>[12]Maio!$G$27</f>
        <v>*</v>
      </c>
      <c r="Y16" s="11" t="str">
        <f>[12]Maio!$G$28</f>
        <v>*</v>
      </c>
      <c r="Z16" s="11" t="str">
        <f>[12]Maio!$G$29</f>
        <v>*</v>
      </c>
      <c r="AA16" s="11" t="str">
        <f>[12]Maio!$G$30</f>
        <v>*</v>
      </c>
      <c r="AB16" s="11" t="str">
        <f>[12]Maio!$G$31</f>
        <v>*</v>
      </c>
      <c r="AC16" s="11" t="str">
        <f>[12]Maio!$G$32</f>
        <v>*</v>
      </c>
      <c r="AD16" s="11" t="str">
        <f>[12]Maio!$G$33</f>
        <v>*</v>
      </c>
      <c r="AE16" s="11" t="str">
        <f>[12]Maio!$G$34</f>
        <v>*</v>
      </c>
      <c r="AF16" s="11" t="str">
        <f>[12]Maio!$G$35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[13]Maio!$G$5</f>
        <v>82</v>
      </c>
      <c r="C17" s="11">
        <f>[13]Maio!$G$6</f>
        <v>59</v>
      </c>
      <c r="D17" s="11">
        <f>[13]Maio!$G$7</f>
        <v>66</v>
      </c>
      <c r="E17" s="11">
        <f>[13]Maio!$G$8</f>
        <v>49</v>
      </c>
      <c r="F17" s="11">
        <f>[13]Maio!$G$9</f>
        <v>53</v>
      </c>
      <c r="G17" s="11">
        <f>[13]Maio!$G$10</f>
        <v>52</v>
      </c>
      <c r="H17" s="11">
        <f>[13]Maio!$G$11</f>
        <v>53</v>
      </c>
      <c r="I17" s="11">
        <f>[13]Maio!$G$12</f>
        <v>52</v>
      </c>
      <c r="J17" s="11">
        <f>[13]Maio!$G$13</f>
        <v>52</v>
      </c>
      <c r="K17" s="11">
        <f>[13]Maio!$G$14</f>
        <v>54</v>
      </c>
      <c r="L17" s="11">
        <f>[13]Maio!$G$15</f>
        <v>61</v>
      </c>
      <c r="M17" s="11">
        <f>[13]Maio!$G$16</f>
        <v>72</v>
      </c>
      <c r="N17" s="11">
        <f>[13]Maio!$G$17</f>
        <v>86</v>
      </c>
      <c r="O17" s="11">
        <f>[13]Maio!$G$18</f>
        <v>52</v>
      </c>
      <c r="P17" s="11">
        <f>[13]Maio!$G$19</f>
        <v>65</v>
      </c>
      <c r="Q17" s="11">
        <f>[13]Maio!$G$20</f>
        <v>48</v>
      </c>
      <c r="R17" s="11">
        <f>[13]Maio!$G$21</f>
        <v>43</v>
      </c>
      <c r="S17" s="11">
        <f>[13]Maio!$G$22</f>
        <v>32</v>
      </c>
      <c r="T17" s="11">
        <f>[13]Maio!$G$23</f>
        <v>39</v>
      </c>
      <c r="U17" s="11">
        <f>[13]Maio!$G$24</f>
        <v>39</v>
      </c>
      <c r="V17" s="11">
        <f>[13]Maio!$G$25</f>
        <v>31</v>
      </c>
      <c r="W17" s="11">
        <f>[13]Maio!$G$26</f>
        <v>42</v>
      </c>
      <c r="X17" s="11">
        <f>[13]Maio!$G$27</f>
        <v>71</v>
      </c>
      <c r="Y17" s="11">
        <f>[13]Maio!$G$28</f>
        <v>51</v>
      </c>
      <c r="Z17" s="11">
        <f>[13]Maio!$G$29</f>
        <v>34</v>
      </c>
      <c r="AA17" s="11">
        <f>[13]Maio!$G$30</f>
        <v>43</v>
      </c>
      <c r="AB17" s="11">
        <f>[13]Maio!$G$31</f>
        <v>47</v>
      </c>
      <c r="AC17" s="11">
        <f>[13]Maio!$G$32</f>
        <v>52</v>
      </c>
      <c r="AD17" s="11">
        <f>[13]Maio!$G$33</f>
        <v>47</v>
      </c>
      <c r="AE17" s="11">
        <f>[13]Maio!$G$34</f>
        <v>36</v>
      </c>
      <c r="AF17" s="11">
        <f>[13]Maio!$G$35</f>
        <v>44</v>
      </c>
      <c r="AG17" s="15">
        <f t="shared" ref="AG17:AG23" si="11">MIN(B17:AF17)</f>
        <v>31</v>
      </c>
      <c r="AH17" s="94">
        <f t="shared" ref="AH17:AH23" si="12">AVERAGE(B17:AF17)</f>
        <v>51.838709677419352</v>
      </c>
      <c r="AJ17" s="12" t="s">
        <v>47</v>
      </c>
    </row>
    <row r="18" spans="1:39" x14ac:dyDescent="0.2">
      <c r="A18" s="58" t="s">
        <v>3</v>
      </c>
      <c r="B18" s="11">
        <f>[14]Maio!$G$5</f>
        <v>43</v>
      </c>
      <c r="C18" s="11">
        <f>[14]Maio!$G$6</f>
        <v>56</v>
      </c>
      <c r="D18" s="11">
        <f>[14]Maio!$G$7</f>
        <v>50</v>
      </c>
      <c r="E18" s="11">
        <f>[14]Maio!$G$8</f>
        <v>73</v>
      </c>
      <c r="F18" s="11">
        <f>[14]Maio!$G$9</f>
        <v>52</v>
      </c>
      <c r="G18" s="11">
        <f>[14]Maio!$G$10</f>
        <v>44</v>
      </c>
      <c r="H18" s="11">
        <f>[14]Maio!$G$11</f>
        <v>43</v>
      </c>
      <c r="I18" s="11">
        <f>[14]Maio!$G$12</f>
        <v>45</v>
      </c>
      <c r="J18" s="11">
        <f>[14]Maio!$G$13</f>
        <v>46</v>
      </c>
      <c r="K18" s="11">
        <f>[14]Maio!$G$14</f>
        <v>39</v>
      </c>
      <c r="L18" s="11">
        <f>[14]Maio!$G$15</f>
        <v>44</v>
      </c>
      <c r="M18" s="11">
        <f>[14]Maio!$G$16</f>
        <v>51</v>
      </c>
      <c r="N18" s="11">
        <f>[14]Maio!$G$17</f>
        <v>51</v>
      </c>
      <c r="O18" s="11">
        <f>[14]Maio!$G$18</f>
        <v>52</v>
      </c>
      <c r="P18" s="11">
        <f>[14]Maio!$G$19</f>
        <v>41</v>
      </c>
      <c r="Q18" s="11">
        <f>[14]Maio!$G$20</f>
        <v>46</v>
      </c>
      <c r="R18" s="11">
        <f>[14]Maio!$G$21</f>
        <v>49</v>
      </c>
      <c r="S18" s="11">
        <f>[14]Maio!$G$22</f>
        <v>43</v>
      </c>
      <c r="T18" s="11">
        <f>[14]Maio!$G$23</f>
        <v>38</v>
      </c>
      <c r="U18" s="11">
        <f>[14]Maio!$G$24</f>
        <v>29</v>
      </c>
      <c r="V18" s="11">
        <f>[14]Maio!$G$25</f>
        <v>26</v>
      </c>
      <c r="W18" s="11">
        <f>[14]Maio!$G$26</f>
        <v>30</v>
      </c>
      <c r="X18" s="11">
        <f>[14]Maio!$G$27</f>
        <v>32</v>
      </c>
      <c r="Y18" s="11">
        <f>[14]Maio!$G$28</f>
        <v>64</v>
      </c>
      <c r="Z18" s="11">
        <f>[14]Maio!$G$29</f>
        <v>41</v>
      </c>
      <c r="AA18" s="11">
        <f>[14]Maio!$G$30</f>
        <v>41</v>
      </c>
      <c r="AB18" s="11">
        <f>[14]Maio!$G$31</f>
        <v>38</v>
      </c>
      <c r="AC18" s="11">
        <f>[14]Maio!$G$32</f>
        <v>32</v>
      </c>
      <c r="AD18" s="11">
        <f>[14]Maio!$G$33</f>
        <v>40</v>
      </c>
      <c r="AE18" s="11">
        <f>[14]Maio!$G$34</f>
        <v>32</v>
      </c>
      <c r="AF18" s="11">
        <f>[14]Maio!$G$35</f>
        <v>28</v>
      </c>
      <c r="AG18" s="15">
        <f t="shared" si="11"/>
        <v>26</v>
      </c>
      <c r="AH18" s="94">
        <f>AVERAGE(B18:AF18)</f>
        <v>43.193548387096776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[15]Maio!$G$5</f>
        <v>55</v>
      </c>
      <c r="C19" s="11">
        <f>[15]Maio!$G$6</f>
        <v>49</v>
      </c>
      <c r="D19" s="11">
        <f>[15]Maio!$G$7</f>
        <v>57</v>
      </c>
      <c r="E19" s="11">
        <f>[15]Maio!$G$8</f>
        <v>69</v>
      </c>
      <c r="F19" s="11">
        <f>[15]Maio!$G$9</f>
        <v>52</v>
      </c>
      <c r="G19" s="11">
        <f>[15]Maio!$G$10</f>
        <v>47</v>
      </c>
      <c r="H19" s="11">
        <f>[15]Maio!$G$11</f>
        <v>48</v>
      </c>
      <c r="I19" s="11">
        <f>[15]Maio!$G$12</f>
        <v>46</v>
      </c>
      <c r="J19" s="11">
        <f>[15]Maio!$G$13</f>
        <v>48</v>
      </c>
      <c r="K19" s="11">
        <f>[15]Maio!$G$14</f>
        <v>46</v>
      </c>
      <c r="L19" s="11">
        <f>[15]Maio!$G$15</f>
        <v>45</v>
      </c>
      <c r="M19" s="11">
        <f>[15]Maio!$G$16</f>
        <v>53</v>
      </c>
      <c r="N19" s="11">
        <f>[15]Maio!$G$17</f>
        <v>64</v>
      </c>
      <c r="O19" s="11">
        <f>[15]Maio!$G$18</f>
        <v>55</v>
      </c>
      <c r="P19" s="11">
        <f>[15]Maio!$G$19</f>
        <v>65</v>
      </c>
      <c r="Q19" s="11">
        <f>[15]Maio!$G$20</f>
        <v>50</v>
      </c>
      <c r="R19" s="11">
        <f>[15]Maio!$G$21</f>
        <v>41</v>
      </c>
      <c r="S19" s="11">
        <f>[15]Maio!$G$22</f>
        <v>43</v>
      </c>
      <c r="T19" s="11">
        <f>[15]Maio!$G$23</f>
        <v>39</v>
      </c>
      <c r="U19" s="11">
        <f>[15]Maio!$G$24</f>
        <v>28</v>
      </c>
      <c r="V19" s="11">
        <f>[15]Maio!$G$25</f>
        <v>29</v>
      </c>
      <c r="W19" s="11">
        <f>[15]Maio!$G$26</f>
        <v>33</v>
      </c>
      <c r="X19" s="11">
        <f>[15]Maio!$G$27</f>
        <v>34</v>
      </c>
      <c r="Y19" s="11">
        <f>[15]Maio!$G$28</f>
        <v>70</v>
      </c>
      <c r="Z19" s="11">
        <f>[15]Maio!$G$29</f>
        <v>35</v>
      </c>
      <c r="AA19" s="11">
        <f>[15]Maio!$G$30</f>
        <v>43</v>
      </c>
      <c r="AB19" s="11">
        <f>[15]Maio!$G$31</f>
        <v>37</v>
      </c>
      <c r="AC19" s="11">
        <f>[15]Maio!$G$32</f>
        <v>37</v>
      </c>
      <c r="AD19" s="11">
        <f>[15]Maio!$G$33</f>
        <v>41</v>
      </c>
      <c r="AE19" s="11">
        <f>[15]Maio!$G$34</f>
        <v>34</v>
      </c>
      <c r="AF19" s="11">
        <f>[15]Maio!$G$35</f>
        <v>31</v>
      </c>
      <c r="AG19" s="15">
        <f t="shared" si="11"/>
        <v>28</v>
      </c>
      <c r="AH19" s="94">
        <f t="shared" si="12"/>
        <v>45.935483870967744</v>
      </c>
      <c r="AL19" t="s">
        <v>47</v>
      </c>
    </row>
    <row r="20" spans="1:39" x14ac:dyDescent="0.2">
      <c r="A20" s="58" t="s">
        <v>5</v>
      </c>
      <c r="B20" s="11">
        <f>[16]Maio!$G$5</f>
        <v>76</v>
      </c>
      <c r="C20" s="11">
        <f>[16]Maio!$G$6</f>
        <v>72</v>
      </c>
      <c r="D20" s="11">
        <f>[16]Maio!$G$7</f>
        <v>70</v>
      </c>
      <c r="E20" s="11">
        <f>[16]Maio!$G$8</f>
        <v>61</v>
      </c>
      <c r="F20" s="11">
        <f>[16]Maio!$G$9</f>
        <v>53</v>
      </c>
      <c r="G20" s="11">
        <f>[16]Maio!$G$10</f>
        <v>47</v>
      </c>
      <c r="H20" s="11">
        <f>[16]Maio!$G$11</f>
        <v>59</v>
      </c>
      <c r="I20" s="11">
        <f>[16]Maio!$G$12</f>
        <v>52</v>
      </c>
      <c r="J20" s="11">
        <f>[16]Maio!$G$13</f>
        <v>55</v>
      </c>
      <c r="K20" s="11">
        <f>[16]Maio!$G$14</f>
        <v>48</v>
      </c>
      <c r="L20" s="11">
        <f>[16]Maio!$G$15</f>
        <v>60</v>
      </c>
      <c r="M20" s="11">
        <f>[16]Maio!$G$16</f>
        <v>75</v>
      </c>
      <c r="N20" s="11">
        <f>[16]Maio!$G$17</f>
        <v>73</v>
      </c>
      <c r="O20" s="11">
        <f>[16]Maio!$G$18</f>
        <v>46</v>
      </c>
      <c r="P20" s="11">
        <f>[16]Maio!$G$19</f>
        <v>51</v>
      </c>
      <c r="Q20" s="11">
        <f>[16]Maio!$G$20</f>
        <v>51</v>
      </c>
      <c r="R20" s="11">
        <f>[16]Maio!$G$21</f>
        <v>45</v>
      </c>
      <c r="S20" s="11">
        <f>[16]Maio!$G$22</f>
        <v>52</v>
      </c>
      <c r="T20" s="11">
        <f>[16]Maio!$G$23</f>
        <v>46</v>
      </c>
      <c r="U20" s="11">
        <f>[16]Maio!$G$24</f>
        <v>46</v>
      </c>
      <c r="V20" s="11">
        <f>[16]Maio!$G$25</f>
        <v>41</v>
      </c>
      <c r="W20" s="11">
        <f>[16]Maio!$G$26</f>
        <v>59</v>
      </c>
      <c r="X20" s="11">
        <f>[16]Maio!$G$27</f>
        <v>74</v>
      </c>
      <c r="Y20" s="11">
        <f>[16]Maio!$G$28</f>
        <v>47</v>
      </c>
      <c r="Z20" s="11">
        <f>[16]Maio!$G$29</f>
        <v>40</v>
      </c>
      <c r="AA20" s="11">
        <f>[16]Maio!$G$30</f>
        <v>48</v>
      </c>
      <c r="AB20" s="11">
        <f>[16]Maio!$G$31</f>
        <v>52</v>
      </c>
      <c r="AC20" s="11">
        <f>[16]Maio!$G$32</f>
        <v>41</v>
      </c>
      <c r="AD20" s="11">
        <f>[16]Maio!$G$33</f>
        <v>57</v>
      </c>
      <c r="AE20" s="11">
        <f>[16]Maio!$G$34</f>
        <v>49</v>
      </c>
      <c r="AF20" s="11">
        <f>[16]Maio!$G$35</f>
        <v>48</v>
      </c>
      <c r="AG20" s="15">
        <f t="shared" si="11"/>
        <v>40</v>
      </c>
      <c r="AH20" s="94">
        <f t="shared" si="12"/>
        <v>54.645161290322584</v>
      </c>
      <c r="AI20" s="12" t="s">
        <v>47</v>
      </c>
    </row>
    <row r="21" spans="1:39" x14ac:dyDescent="0.2">
      <c r="A21" s="58" t="s">
        <v>43</v>
      </c>
      <c r="B21" s="11">
        <f>[17]Maio!$G$5</f>
        <v>58</v>
      </c>
      <c r="C21" s="11">
        <f>[17]Maio!$G$6</f>
        <v>50</v>
      </c>
      <c r="D21" s="11">
        <f>[17]Maio!$G$7</f>
        <v>61</v>
      </c>
      <c r="E21" s="11">
        <f>[17]Maio!$G$8</f>
        <v>62</v>
      </c>
      <c r="F21" s="11">
        <f>[17]Maio!$G$9</f>
        <v>47</v>
      </c>
      <c r="G21" s="11">
        <f>[17]Maio!$G$10</f>
        <v>36</v>
      </c>
      <c r="H21" s="11">
        <f>[17]Maio!$G$11</f>
        <v>46</v>
      </c>
      <c r="I21" s="11">
        <f>[17]Maio!$G$12</f>
        <v>44</v>
      </c>
      <c r="J21" s="11">
        <f>[17]Maio!$G$13</f>
        <v>44</v>
      </c>
      <c r="K21" s="11">
        <f>[17]Maio!$G$14</f>
        <v>43</v>
      </c>
      <c r="L21" s="11">
        <f>[17]Maio!$G$15</f>
        <v>39</v>
      </c>
      <c r="M21" s="11">
        <f>[17]Maio!$G$16</f>
        <v>48</v>
      </c>
      <c r="N21" s="11">
        <f>[17]Maio!$G$17</f>
        <v>56</v>
      </c>
      <c r="O21" s="11">
        <f>[17]Maio!$G$18</f>
        <v>52</v>
      </c>
      <c r="P21" s="11">
        <f>[17]Maio!$G$19</f>
        <v>49</v>
      </c>
      <c r="Q21" s="11">
        <f>[17]Maio!$G$20</f>
        <v>44</v>
      </c>
      <c r="R21" s="11">
        <f>[17]Maio!$G$21</f>
        <v>33</v>
      </c>
      <c r="S21" s="11">
        <f>[17]Maio!$G$22</f>
        <v>32</v>
      </c>
      <c r="T21" s="11">
        <f>[17]Maio!$G$23</f>
        <v>37</v>
      </c>
      <c r="U21" s="11">
        <f>[17]Maio!$G$24</f>
        <v>31</v>
      </c>
      <c r="V21" s="11">
        <f>[17]Maio!$G$25</f>
        <v>28</v>
      </c>
      <c r="W21" s="11">
        <f>[17]Maio!$G$26</f>
        <v>28</v>
      </c>
      <c r="X21" s="11">
        <f>[17]Maio!$G$27</f>
        <v>32</v>
      </c>
      <c r="Y21" s="11">
        <f>[17]Maio!$G$28</f>
        <v>74</v>
      </c>
      <c r="Z21" s="11">
        <f>[17]Maio!$G$29</f>
        <v>28</v>
      </c>
      <c r="AA21" s="11">
        <f>[17]Maio!$G$30</f>
        <v>38</v>
      </c>
      <c r="AB21" s="11">
        <f>[17]Maio!$G$31</f>
        <v>34</v>
      </c>
      <c r="AC21" s="11">
        <f>[17]Maio!$G$32</f>
        <v>36</v>
      </c>
      <c r="AD21" s="11">
        <f>[17]Maio!$G$33</f>
        <v>41</v>
      </c>
      <c r="AE21" s="11">
        <f>[17]Maio!$G$34</f>
        <v>31</v>
      </c>
      <c r="AF21" s="11">
        <f>[17]Maio!$G$35</f>
        <v>33</v>
      </c>
      <c r="AG21" s="15">
        <f>MIN(B21:AF21)</f>
        <v>28</v>
      </c>
      <c r="AH21" s="94">
        <f>AVERAGE(B21:AF21)</f>
        <v>42.41935483870968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[18]Maio!$G$5</f>
        <v>79</v>
      </c>
      <c r="C22" s="11">
        <f>[18]Maio!$G$6</f>
        <v>61</v>
      </c>
      <c r="D22" s="11">
        <f>[18]Maio!$G$7</f>
        <v>69</v>
      </c>
      <c r="E22" s="11">
        <f>[18]Maio!$G$8</f>
        <v>65</v>
      </c>
      <c r="F22" s="11">
        <f>[18]Maio!$G$9</f>
        <v>56</v>
      </c>
      <c r="G22" s="11">
        <f>[18]Maio!$G$10</f>
        <v>57</v>
      </c>
      <c r="H22" s="11">
        <f>[18]Maio!$G$11</f>
        <v>55</v>
      </c>
      <c r="I22" s="11">
        <f>[18]Maio!$G$12</f>
        <v>52</v>
      </c>
      <c r="J22" s="11">
        <f>[18]Maio!$G$13</f>
        <v>53</v>
      </c>
      <c r="K22" s="11">
        <f>[18]Maio!$G$14</f>
        <v>53</v>
      </c>
      <c r="L22" s="11">
        <f>[18]Maio!$G$15</f>
        <v>59</v>
      </c>
      <c r="M22" s="11">
        <f>[18]Maio!$G$16</f>
        <v>70</v>
      </c>
      <c r="N22" s="11">
        <f>[18]Maio!$G$17</f>
        <v>79</v>
      </c>
      <c r="O22" s="11">
        <f>[18]Maio!$G$18</f>
        <v>52</v>
      </c>
      <c r="P22" s="11">
        <f>[18]Maio!$G$19</f>
        <v>54</v>
      </c>
      <c r="Q22" s="11">
        <f>[18]Maio!$G$20</f>
        <v>45</v>
      </c>
      <c r="R22" s="11">
        <f>[18]Maio!$G$21</f>
        <v>42</v>
      </c>
      <c r="S22" s="11">
        <f>[18]Maio!$G$22</f>
        <v>41</v>
      </c>
      <c r="T22" s="11">
        <f>[18]Maio!$G$23</f>
        <v>41</v>
      </c>
      <c r="U22" s="11">
        <f>[18]Maio!$G$24</f>
        <v>36</v>
      </c>
      <c r="V22" s="11">
        <f>[18]Maio!$G$25</f>
        <v>33</v>
      </c>
      <c r="W22" s="11">
        <f>[18]Maio!$G$26</f>
        <v>41</v>
      </c>
      <c r="X22" s="11">
        <f>[18]Maio!$G$27</f>
        <v>64</v>
      </c>
      <c r="Y22" s="11">
        <f>[18]Maio!$G$28</f>
        <v>73</v>
      </c>
      <c r="Z22" s="11">
        <f>[18]Maio!$G$29</f>
        <v>41</v>
      </c>
      <c r="AA22" s="11">
        <f>[18]Maio!$G$30</f>
        <v>43</v>
      </c>
      <c r="AB22" s="11">
        <f>[18]Maio!$G$31</f>
        <v>47</v>
      </c>
      <c r="AC22" s="11">
        <f>[18]Maio!$G$32</f>
        <v>47</v>
      </c>
      <c r="AD22" s="11">
        <f>[18]Maio!$G$33</f>
        <v>47</v>
      </c>
      <c r="AE22" s="11">
        <f>[18]Maio!$G$34</f>
        <v>40</v>
      </c>
      <c r="AF22" s="11">
        <f>[18]Maio!$G$35</f>
        <v>35</v>
      </c>
      <c r="AG22" s="15">
        <f t="shared" si="11"/>
        <v>33</v>
      </c>
      <c r="AH22" s="94">
        <f t="shared" si="12"/>
        <v>52.58064516129032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[19]Maio!$G$5</f>
        <v>78</v>
      </c>
      <c r="C23" s="11">
        <f>[19]Maio!$G$6</f>
        <v>66</v>
      </c>
      <c r="D23" s="11">
        <f>[19]Maio!$G$7</f>
        <v>84</v>
      </c>
      <c r="E23" s="11">
        <f>[19]Maio!$G$8</f>
        <v>61</v>
      </c>
      <c r="F23" s="11">
        <f>[19]Maio!$G$9</f>
        <v>57</v>
      </c>
      <c r="G23" s="11">
        <f>[19]Maio!$G$10</f>
        <v>55</v>
      </c>
      <c r="H23" s="11">
        <f>[19]Maio!$G$11</f>
        <v>47</v>
      </c>
      <c r="I23" s="11">
        <f>[19]Maio!$G$12</f>
        <v>60</v>
      </c>
      <c r="J23" s="11">
        <f>[19]Maio!$G$13</f>
        <v>60</v>
      </c>
      <c r="K23" s="11">
        <f>[19]Maio!$G$14</f>
        <v>53</v>
      </c>
      <c r="L23" s="11">
        <f>[19]Maio!$G$15</f>
        <v>51</v>
      </c>
      <c r="M23" s="11">
        <f>[19]Maio!$G$16</f>
        <v>69</v>
      </c>
      <c r="N23" s="11">
        <f>[19]Maio!$G$17</f>
        <v>78</v>
      </c>
      <c r="O23" s="11">
        <f>[19]Maio!$G$18</f>
        <v>55</v>
      </c>
      <c r="P23" s="11">
        <f>[19]Maio!$G$19</f>
        <v>55</v>
      </c>
      <c r="Q23" s="11">
        <f>[19]Maio!$G$20</f>
        <v>63</v>
      </c>
      <c r="R23" s="11">
        <f>[19]Maio!$G$21</f>
        <v>56</v>
      </c>
      <c r="S23" s="11">
        <f>[19]Maio!$G$22</f>
        <v>59</v>
      </c>
      <c r="T23" s="11">
        <f>[19]Maio!$G$23</f>
        <v>48</v>
      </c>
      <c r="U23" s="11">
        <f>[19]Maio!$G$24</f>
        <v>42</v>
      </c>
      <c r="V23" s="11">
        <f>[19]Maio!$G$25</f>
        <v>38</v>
      </c>
      <c r="W23" s="11">
        <f>[19]Maio!$G$26</f>
        <v>62</v>
      </c>
      <c r="X23" s="11">
        <f>[19]Maio!$G$27</f>
        <v>86</v>
      </c>
      <c r="Y23" s="11">
        <f>[19]Maio!$G$28</f>
        <v>54</v>
      </c>
      <c r="Z23" s="11">
        <f>[19]Maio!$G$29</f>
        <v>53</v>
      </c>
      <c r="AA23" s="11">
        <f>[19]Maio!$G$30</f>
        <v>46</v>
      </c>
      <c r="AB23" s="11">
        <f>[19]Maio!$G$31</f>
        <v>55</v>
      </c>
      <c r="AC23" s="11">
        <f>[19]Maio!$G$32</f>
        <v>60</v>
      </c>
      <c r="AD23" s="11">
        <f>[19]Maio!$G$33</f>
        <v>58</v>
      </c>
      <c r="AE23" s="11">
        <f>[19]Maio!$G$34</f>
        <v>49</v>
      </c>
      <c r="AF23" s="11">
        <f>[19]Maio!$G$35</f>
        <v>54</v>
      </c>
      <c r="AG23" s="15">
        <f t="shared" si="11"/>
        <v>38</v>
      </c>
      <c r="AH23" s="94">
        <f t="shared" si="12"/>
        <v>58.451612903225808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[20]Maio!$G$5</f>
        <v>*</v>
      </c>
      <c r="C24" s="11" t="str">
        <f>[20]Maio!$G$6</f>
        <v>*</v>
      </c>
      <c r="D24" s="11" t="str">
        <f>[20]Maio!$G$7</f>
        <v>*</v>
      </c>
      <c r="E24" s="11" t="str">
        <f>[20]Maio!$G$8</f>
        <v>*</v>
      </c>
      <c r="F24" s="11" t="str">
        <f>[20]Maio!$G$9</f>
        <v>*</v>
      </c>
      <c r="G24" s="11" t="str">
        <f>[20]Maio!$G$10</f>
        <v>*</v>
      </c>
      <c r="H24" s="11" t="str">
        <f>[20]Maio!$G$11</f>
        <v>*</v>
      </c>
      <c r="I24" s="11" t="str">
        <f>[20]Maio!$G$12</f>
        <v>*</v>
      </c>
      <c r="J24" s="11" t="str">
        <f>[20]Maio!$G$13</f>
        <v>*</v>
      </c>
      <c r="K24" s="11" t="str">
        <f>[20]Maio!$G$14</f>
        <v>*</v>
      </c>
      <c r="L24" s="11" t="str">
        <f>[20]Maio!$G$15</f>
        <v>*</v>
      </c>
      <c r="M24" s="11" t="str">
        <f>[20]Maio!$G$16</f>
        <v>*</v>
      </c>
      <c r="N24" s="11" t="str">
        <f>[20]Maio!$G$17</f>
        <v>*</v>
      </c>
      <c r="O24" s="11" t="str">
        <f>[20]Maio!$G$18</f>
        <v>*</v>
      </c>
      <c r="P24" s="11" t="str">
        <f>[20]Maio!$G$19</f>
        <v>*</v>
      </c>
      <c r="Q24" s="11" t="str">
        <f>[20]Maio!$G$20</f>
        <v>*</v>
      </c>
      <c r="R24" s="11" t="str">
        <f>[20]Maio!$G$21</f>
        <v>*</v>
      </c>
      <c r="S24" s="11" t="str">
        <f>[20]Maio!$G$22</f>
        <v>*</v>
      </c>
      <c r="T24" s="11" t="str">
        <f>[20]Maio!$G$23</f>
        <v>*</v>
      </c>
      <c r="U24" s="11" t="str">
        <f>[20]Maio!$G$24</f>
        <v>*</v>
      </c>
      <c r="V24" s="11" t="str">
        <f>[20]Maio!$G$25</f>
        <v>*</v>
      </c>
      <c r="W24" s="11" t="str">
        <f>[20]Maio!$G$26</f>
        <v>*</v>
      </c>
      <c r="X24" s="11" t="str">
        <f>[20]Maio!$G$27</f>
        <v>*</v>
      </c>
      <c r="Y24" s="11" t="str">
        <f>[20]Maio!$G$28</f>
        <v>*</v>
      </c>
      <c r="Z24" s="11" t="str">
        <f>[20]Maio!$G$29</f>
        <v>*</v>
      </c>
      <c r="AA24" s="11" t="str">
        <f>[20]Maio!$G$30</f>
        <v>*</v>
      </c>
      <c r="AB24" s="11" t="str">
        <f>[20]Maio!$G$31</f>
        <v>*</v>
      </c>
      <c r="AC24" s="11" t="str">
        <f>[20]Maio!$G$32</f>
        <v>*</v>
      </c>
      <c r="AD24" s="11" t="str">
        <f>[20]Maio!$G$33</f>
        <v>*</v>
      </c>
      <c r="AE24" s="11" t="str">
        <f>[20]Maio!$G$34</f>
        <v>*</v>
      </c>
      <c r="AF24" s="11" t="str">
        <f>[20]Maio!$G$35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[21]Maio!$G$5</f>
        <v>76</v>
      </c>
      <c r="C25" s="11">
        <f>[21]Maio!$G$6</f>
        <v>66</v>
      </c>
      <c r="D25" s="11">
        <f>[21]Maio!$G$7</f>
        <v>67</v>
      </c>
      <c r="E25" s="11">
        <f>[21]Maio!$G$8</f>
        <v>64</v>
      </c>
      <c r="F25" s="11">
        <f>[21]Maio!$G$9</f>
        <v>54</v>
      </c>
      <c r="G25" s="11">
        <f>[21]Maio!$G$10</f>
        <v>58</v>
      </c>
      <c r="H25" s="11">
        <f>[21]Maio!$G$11</f>
        <v>51</v>
      </c>
      <c r="I25" s="11">
        <f>[21]Maio!$G$12</f>
        <v>59</v>
      </c>
      <c r="J25" s="11">
        <f>[21]Maio!$G$13</f>
        <v>59</v>
      </c>
      <c r="K25" s="11">
        <f>[21]Maio!$G$14</f>
        <v>50</v>
      </c>
      <c r="L25" s="11">
        <f>[21]Maio!$G$15</f>
        <v>76</v>
      </c>
      <c r="M25" s="11">
        <f>[21]Maio!$G$16</f>
        <v>82</v>
      </c>
      <c r="N25" s="11">
        <f>[21]Maio!$G$17</f>
        <v>68</v>
      </c>
      <c r="O25" s="11">
        <f>[21]Maio!$G$18</f>
        <v>65</v>
      </c>
      <c r="P25" s="11">
        <f>[21]Maio!$G$19</f>
        <v>55</v>
      </c>
      <c r="Q25" s="11">
        <f>[21]Maio!$G$20</f>
        <v>53</v>
      </c>
      <c r="R25" s="11">
        <f>[21]Maio!$G$21</f>
        <v>56</v>
      </c>
      <c r="S25" s="11">
        <f>[21]Maio!$G$22</f>
        <v>57</v>
      </c>
      <c r="T25" s="11">
        <f>[21]Maio!$G$23</f>
        <v>52</v>
      </c>
      <c r="U25" s="11">
        <f>[21]Maio!$G$24</f>
        <v>46</v>
      </c>
      <c r="V25" s="11">
        <f>[21]Maio!$G$25</f>
        <v>41</v>
      </c>
      <c r="W25" s="11">
        <f>[21]Maio!$G$26</f>
        <v>69</v>
      </c>
      <c r="X25" s="11">
        <f>[21]Maio!$G$27</f>
        <v>89</v>
      </c>
      <c r="Y25" s="11">
        <f>[21]Maio!$G$28</f>
        <v>57</v>
      </c>
      <c r="Z25" s="11">
        <f>[21]Maio!$G$29</f>
        <v>55</v>
      </c>
      <c r="AA25" s="11">
        <f>[21]Maio!$G$30</f>
        <v>48</v>
      </c>
      <c r="AB25" s="11">
        <f>[21]Maio!$G$31</f>
        <v>51</v>
      </c>
      <c r="AC25" s="11">
        <f>[21]Maio!$G$32</f>
        <v>75</v>
      </c>
      <c r="AD25" s="11">
        <f>[21]Maio!$G$33</f>
        <v>68</v>
      </c>
      <c r="AE25" s="11">
        <f>[21]Maio!$G$34</f>
        <v>58</v>
      </c>
      <c r="AF25" s="11">
        <f>[21]Maio!$G$35</f>
        <v>62</v>
      </c>
      <c r="AG25" s="15">
        <f t="shared" ref="AG25:AG26" si="13">MIN(B25:AF25)</f>
        <v>41</v>
      </c>
      <c r="AH25" s="94">
        <f t="shared" ref="AH25:AH26" si="14">AVERAGE(B25:AF25)</f>
        <v>60.87096774193548</v>
      </c>
      <c r="AI25" s="12" t="s">
        <v>47</v>
      </c>
      <c r="AJ25" t="s">
        <v>47</v>
      </c>
      <c r="AL25" s="12" t="s">
        <v>47</v>
      </c>
    </row>
    <row r="26" spans="1:39" x14ac:dyDescent="0.2">
      <c r="A26" s="58" t="s">
        <v>171</v>
      </c>
      <c r="B26" s="11">
        <f>[22]Maio!$G$5</f>
        <v>76</v>
      </c>
      <c r="C26" s="11">
        <f>[22]Maio!$G$6</f>
        <v>66</v>
      </c>
      <c r="D26" s="11">
        <f>[22]Maio!$G$7</f>
        <v>81</v>
      </c>
      <c r="E26" s="11">
        <f>[22]Maio!$G$8</f>
        <v>58</v>
      </c>
      <c r="F26" s="11">
        <f>[22]Maio!$G$9</f>
        <v>57</v>
      </c>
      <c r="G26" s="11">
        <f>[22]Maio!$G$10</f>
        <v>57</v>
      </c>
      <c r="H26" s="11">
        <f>[22]Maio!$G$11</f>
        <v>47</v>
      </c>
      <c r="I26" s="11">
        <f>[22]Maio!$G$12</f>
        <v>59</v>
      </c>
      <c r="J26" s="11">
        <f>[22]Maio!$G$13</f>
        <v>59</v>
      </c>
      <c r="K26" s="11">
        <f>[22]Maio!$G$14</f>
        <v>51</v>
      </c>
      <c r="L26" s="11">
        <f>[22]Maio!$G$15</f>
        <v>48</v>
      </c>
      <c r="M26" s="11">
        <f>[22]Maio!$G$16</f>
        <v>68</v>
      </c>
      <c r="N26" s="11">
        <f>[22]Maio!$G$17</f>
        <v>73</v>
      </c>
      <c r="O26" s="11">
        <f>[22]Maio!$G$18</f>
        <v>52</v>
      </c>
      <c r="P26" s="11">
        <f>[22]Maio!$G$19</f>
        <v>53</v>
      </c>
      <c r="Q26" s="11">
        <f>[22]Maio!$G$20</f>
        <v>59</v>
      </c>
      <c r="R26" s="11">
        <f>[22]Maio!$G$21</f>
        <v>55</v>
      </c>
      <c r="S26" s="11">
        <f>[22]Maio!$G$22</f>
        <v>59</v>
      </c>
      <c r="T26" s="11">
        <f>[22]Maio!$G$23</f>
        <v>48</v>
      </c>
      <c r="U26" s="11">
        <f>[22]Maio!$G$24</f>
        <v>42</v>
      </c>
      <c r="V26" s="11">
        <f>[22]Maio!$G$25</f>
        <v>38</v>
      </c>
      <c r="W26" s="11">
        <f>[22]Maio!$G$26</f>
        <v>57</v>
      </c>
      <c r="X26" s="11">
        <f>[22]Maio!$G$27</f>
        <v>87</v>
      </c>
      <c r="Y26" s="11">
        <f>[22]Maio!$G$28</f>
        <v>51</v>
      </c>
      <c r="Z26" s="11">
        <f>[22]Maio!$G$29</f>
        <v>51</v>
      </c>
      <c r="AA26" s="11">
        <f>[22]Maio!$G$30</f>
        <v>45</v>
      </c>
      <c r="AB26" s="11">
        <f>[22]Maio!$G$31</f>
        <v>52</v>
      </c>
      <c r="AC26" s="11">
        <f>[22]Maio!$G$32</f>
        <v>55</v>
      </c>
      <c r="AD26" s="11">
        <f>[22]Maio!$G$33</f>
        <v>57</v>
      </c>
      <c r="AE26" s="11">
        <f>[22]Maio!$G$34</f>
        <v>45</v>
      </c>
      <c r="AF26" s="11">
        <f>[22]Maio!$G$35</f>
        <v>53</v>
      </c>
      <c r="AG26" s="15">
        <f t="shared" si="13"/>
        <v>38</v>
      </c>
      <c r="AH26" s="94">
        <f t="shared" si="14"/>
        <v>56.741935483870968</v>
      </c>
      <c r="AJ26" t="s">
        <v>47</v>
      </c>
      <c r="AM26" t="s">
        <v>47</v>
      </c>
    </row>
    <row r="27" spans="1:39" x14ac:dyDescent="0.2">
      <c r="A27" s="58" t="s">
        <v>8</v>
      </c>
      <c r="B27" s="11" t="str">
        <f>[23]Maio!$G$5</f>
        <v>*</v>
      </c>
      <c r="C27" s="11" t="str">
        <f>[23]Maio!$G$6</f>
        <v>*</v>
      </c>
      <c r="D27" s="11" t="str">
        <f>[23]Maio!$G$7</f>
        <v>*</v>
      </c>
      <c r="E27" s="11" t="str">
        <f>[23]Maio!$G$8</f>
        <v>*</v>
      </c>
      <c r="F27" s="11" t="str">
        <f>[23]Maio!$G$9</f>
        <v>*</v>
      </c>
      <c r="G27" s="11" t="str">
        <f>[23]Maio!$G$10</f>
        <v>*</v>
      </c>
      <c r="H27" s="11" t="str">
        <f>[23]Maio!$G$11</f>
        <v>*</v>
      </c>
      <c r="I27" s="11" t="str">
        <f>[23]Maio!$G$12</f>
        <v>*</v>
      </c>
      <c r="J27" s="11" t="str">
        <f>[23]Maio!$G$13</f>
        <v>*</v>
      </c>
      <c r="K27" s="11" t="str">
        <f>[23]Maio!$G$14</f>
        <v>*</v>
      </c>
      <c r="L27" s="11" t="str">
        <f>[23]Maio!$G$15</f>
        <v>*</v>
      </c>
      <c r="M27" s="11" t="str">
        <f>[23]Maio!$G$16</f>
        <v>*</v>
      </c>
      <c r="N27" s="11" t="str">
        <f>[23]Maio!$G$17</f>
        <v>*</v>
      </c>
      <c r="O27" s="11" t="str">
        <f>[23]Maio!$G$18</f>
        <v>*</v>
      </c>
      <c r="P27" s="11" t="str">
        <f>[23]Maio!$G$19</f>
        <v>*</v>
      </c>
      <c r="Q27" s="11" t="str">
        <f>[23]Maio!$G$20</f>
        <v>*</v>
      </c>
      <c r="R27" s="11" t="str">
        <f>[23]Maio!$G$21</f>
        <v>*</v>
      </c>
      <c r="S27" s="11" t="str">
        <f>[23]Maio!$G$22</f>
        <v>*</v>
      </c>
      <c r="T27" s="11" t="str">
        <f>[23]Maio!$G$23</f>
        <v>*</v>
      </c>
      <c r="U27" s="11" t="str">
        <f>[23]Maio!$G$24</f>
        <v>*</v>
      </c>
      <c r="V27" s="11" t="str">
        <f>[23]Maio!$G$25</f>
        <v>*</v>
      </c>
      <c r="W27" s="11" t="str">
        <f>[23]Maio!$G$26</f>
        <v>*</v>
      </c>
      <c r="X27" s="11" t="str">
        <f>[23]Maio!$G$27</f>
        <v>*</v>
      </c>
      <c r="Y27" s="11" t="str">
        <f>[23]Maio!$G$28</f>
        <v>*</v>
      </c>
      <c r="Z27" s="11" t="str">
        <f>[23]Maio!$G$29</f>
        <v>*</v>
      </c>
      <c r="AA27" s="11" t="str">
        <f>[23]Maio!$G$30</f>
        <v>*</v>
      </c>
      <c r="AB27" s="11" t="str">
        <f>[23]Maio!$G$31</f>
        <v>*</v>
      </c>
      <c r="AC27" s="11" t="str">
        <f>[23]Maio!$G$32</f>
        <v>*</v>
      </c>
      <c r="AD27" s="11" t="str">
        <f>[23]Maio!$G$33</f>
        <v>*</v>
      </c>
      <c r="AE27" s="11">
        <f>[23]Maio!$G$34</f>
        <v>50</v>
      </c>
      <c r="AF27" s="11">
        <f>[23]Maio!$G$35</f>
        <v>59</v>
      </c>
      <c r="AG27" s="15">
        <f>MIN(B27:AF27)</f>
        <v>50</v>
      </c>
      <c r="AH27" s="94">
        <f>AVERAGE(B27:AF27)</f>
        <v>54.5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[24]Maio!$G$5</f>
        <v>68</v>
      </c>
      <c r="C28" s="11">
        <f>[24]Maio!$G$6</f>
        <v>61</v>
      </c>
      <c r="D28" s="11">
        <f>[24]Maio!$G$7</f>
        <v>67</v>
      </c>
      <c r="E28" s="11">
        <f>[24]Maio!$G$8</f>
        <v>49</v>
      </c>
      <c r="F28" s="11">
        <f>[24]Maio!$G$9</f>
        <v>49</v>
      </c>
      <c r="G28" s="11">
        <f>[24]Maio!$G$10</f>
        <v>44</v>
      </c>
      <c r="H28" s="11">
        <f>[24]Maio!$G$11</f>
        <v>41</v>
      </c>
      <c r="I28" s="11">
        <f>[24]Maio!$G$12</f>
        <v>53</v>
      </c>
      <c r="J28" s="11">
        <f>[24]Maio!$G$13</f>
        <v>51</v>
      </c>
      <c r="K28" s="11">
        <f>[24]Maio!$G$14</f>
        <v>46</v>
      </c>
      <c r="L28" s="11">
        <f>[24]Maio!$G$15</f>
        <v>46</v>
      </c>
      <c r="M28" s="11">
        <f>[24]Maio!$G$16</f>
        <v>61</v>
      </c>
      <c r="N28" s="11">
        <f>[24]Maio!$G$17</f>
        <v>75</v>
      </c>
      <c r="O28" s="11">
        <f>[24]Maio!$G$18</f>
        <v>56</v>
      </c>
      <c r="P28" s="11">
        <f>[24]Maio!$G$19</f>
        <v>54</v>
      </c>
      <c r="Q28" s="11">
        <f>[24]Maio!$G$20</f>
        <v>54</v>
      </c>
      <c r="R28" s="11">
        <f>[24]Maio!$G$21</f>
        <v>58</v>
      </c>
      <c r="S28" s="11">
        <f>[24]Maio!$G$22</f>
        <v>46</v>
      </c>
      <c r="T28" s="11">
        <f>[24]Maio!$G$23</f>
        <v>38</v>
      </c>
      <c r="U28" s="11">
        <f>[24]Maio!$G$24</f>
        <v>35</v>
      </c>
      <c r="V28" s="11">
        <f>[24]Maio!$G$25</f>
        <v>33</v>
      </c>
      <c r="W28" s="11">
        <f>[24]Maio!$G$26</f>
        <v>39</v>
      </c>
      <c r="X28" s="11">
        <f>[24]Maio!$G$27</f>
        <v>66</v>
      </c>
      <c r="Y28" s="11">
        <f>[24]Maio!$G$28</f>
        <v>40</v>
      </c>
      <c r="Z28" s="11">
        <f>[24]Maio!$G$29</f>
        <v>49</v>
      </c>
      <c r="AA28" s="11">
        <f>[24]Maio!$G$30</f>
        <v>36</v>
      </c>
      <c r="AB28" s="11">
        <f>[24]Maio!$G$31</f>
        <v>41</v>
      </c>
      <c r="AC28" s="11">
        <f>[24]Maio!$G$32</f>
        <v>56</v>
      </c>
      <c r="AD28" s="11">
        <f>[24]Maio!$G$33</f>
        <v>51</v>
      </c>
      <c r="AE28" s="11">
        <f>[24]Maio!$G$34</f>
        <v>41</v>
      </c>
      <c r="AF28" s="11">
        <f>[24]Maio!$G$35</f>
        <v>46</v>
      </c>
      <c r="AG28" s="15">
        <f>MIN(B28:AF28)</f>
        <v>33</v>
      </c>
      <c r="AH28" s="94">
        <f>AVERAGE(B28:AF28)</f>
        <v>50</v>
      </c>
      <c r="AL28" t="s">
        <v>47</v>
      </c>
    </row>
    <row r="29" spans="1:39" x14ac:dyDescent="0.2">
      <c r="A29" s="58" t="s">
        <v>42</v>
      </c>
      <c r="B29" s="11">
        <f>[25]Maio!$G$5</f>
        <v>74</v>
      </c>
      <c r="C29" s="11">
        <f>[25]Maio!$G$6</f>
        <v>70</v>
      </c>
      <c r="D29" s="11">
        <f>[25]Maio!$G$7</f>
        <v>83</v>
      </c>
      <c r="E29" s="11">
        <f>[25]Maio!$G$8</f>
        <v>68</v>
      </c>
      <c r="F29" s="11">
        <f>[25]Maio!$G$9</f>
        <v>50</v>
      </c>
      <c r="G29" s="11">
        <f>[25]Maio!$G$10</f>
        <v>52</v>
      </c>
      <c r="H29" s="11">
        <f>[25]Maio!$G$11</f>
        <v>49</v>
      </c>
      <c r="I29" s="11">
        <f>[25]Maio!$G$12</f>
        <v>51</v>
      </c>
      <c r="J29" s="11">
        <f>[25]Maio!$G$13</f>
        <v>55</v>
      </c>
      <c r="K29" s="11">
        <f>[25]Maio!$G$14</f>
        <v>55</v>
      </c>
      <c r="L29" s="11">
        <f>[25]Maio!$G$15</f>
        <v>58</v>
      </c>
      <c r="M29" s="11">
        <f>[25]Maio!$G$16</f>
        <v>77</v>
      </c>
      <c r="N29" s="11">
        <f>[25]Maio!$G$17</f>
        <v>78</v>
      </c>
      <c r="O29" s="11">
        <f>[25]Maio!$G$18</f>
        <v>46</v>
      </c>
      <c r="P29" s="11">
        <f>[25]Maio!$G$19</f>
        <v>62</v>
      </c>
      <c r="Q29" s="11">
        <f>[25]Maio!$G$20</f>
        <v>52</v>
      </c>
      <c r="R29" s="11">
        <f>[25]Maio!$G$21</f>
        <v>53</v>
      </c>
      <c r="S29" s="11">
        <f>[25]Maio!$G$22</f>
        <v>44</v>
      </c>
      <c r="T29" s="11">
        <f>[25]Maio!$G$23</f>
        <v>47</v>
      </c>
      <c r="U29" s="11">
        <f>[25]Maio!$G$24</f>
        <v>40</v>
      </c>
      <c r="V29" s="11">
        <f>[25]Maio!$G$25</f>
        <v>38</v>
      </c>
      <c r="W29" s="11">
        <f>[25]Maio!$G$26</f>
        <v>65</v>
      </c>
      <c r="X29" s="11">
        <f>[25]Maio!$G$27</f>
        <v>91</v>
      </c>
      <c r="Y29" s="11">
        <f>[25]Maio!$G$28</f>
        <v>47</v>
      </c>
      <c r="Z29" s="11">
        <f>[25]Maio!$G$29</f>
        <v>78</v>
      </c>
      <c r="AA29" s="11" t="str">
        <f>[25]Maio!$G$30</f>
        <v>*</v>
      </c>
      <c r="AB29" s="11" t="str">
        <f>[25]Maio!$G$31</f>
        <v>*</v>
      </c>
      <c r="AC29" s="11" t="str">
        <f>[25]Maio!$G$32</f>
        <v>*</v>
      </c>
      <c r="AD29" s="11" t="str">
        <f>[25]Maio!$G$33</f>
        <v>*</v>
      </c>
      <c r="AE29" s="11" t="str">
        <f>[25]Maio!$G$34</f>
        <v>*</v>
      </c>
      <c r="AF29" s="11" t="str">
        <f>[25]Maio!$G$35</f>
        <v>*</v>
      </c>
      <c r="AG29" s="15">
        <f t="shared" ref="AG29:AG30" si="15">MIN(B29:AF29)</f>
        <v>38</v>
      </c>
      <c r="AH29" s="94">
        <f t="shared" ref="AH29:AH30" si="16">AVERAGE(B29:AF29)</f>
        <v>59.32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[26]Maio!$G$5</f>
        <v>71</v>
      </c>
      <c r="C30" s="11">
        <f>[26]Maio!$G$6</f>
        <v>68</v>
      </c>
      <c r="D30" s="11">
        <f>[26]Maio!$G$7</f>
        <v>76</v>
      </c>
      <c r="E30" s="11">
        <f>[26]Maio!$G$8</f>
        <v>59</v>
      </c>
      <c r="F30" s="11">
        <f>[26]Maio!$G$9</f>
        <v>54</v>
      </c>
      <c r="G30" s="11">
        <f>[26]Maio!$G$10</f>
        <v>59</v>
      </c>
      <c r="H30" s="11">
        <f>[26]Maio!$G$11</f>
        <v>48</v>
      </c>
      <c r="I30" s="11">
        <f>[26]Maio!$G$12</f>
        <v>56</v>
      </c>
      <c r="J30" s="11">
        <f>[26]Maio!$G$13</f>
        <v>56</v>
      </c>
      <c r="K30" s="11">
        <f>[26]Maio!$G$14</f>
        <v>52</v>
      </c>
      <c r="L30" s="11">
        <f>[26]Maio!$G$15</f>
        <v>57</v>
      </c>
      <c r="M30" s="11">
        <f>[26]Maio!$G$16</f>
        <v>68</v>
      </c>
      <c r="N30" s="11">
        <f>[26]Maio!$G$17</f>
        <v>75</v>
      </c>
      <c r="O30" s="11">
        <f>[26]Maio!$G$18</f>
        <v>58</v>
      </c>
      <c r="P30" s="11">
        <f>[26]Maio!$G$19</f>
        <v>53</v>
      </c>
      <c r="Q30" s="11">
        <f>[26]Maio!$G$20</f>
        <v>62</v>
      </c>
      <c r="R30" s="11">
        <f>[26]Maio!$G$21</f>
        <v>57</v>
      </c>
      <c r="S30" s="11">
        <f>[26]Maio!$G$22</f>
        <v>52</v>
      </c>
      <c r="T30" s="11">
        <f>[26]Maio!$G$23</f>
        <v>48</v>
      </c>
      <c r="U30" s="11">
        <f>[26]Maio!$G$24</f>
        <v>43</v>
      </c>
      <c r="V30" s="11">
        <f>[26]Maio!$G$25</f>
        <v>41</v>
      </c>
      <c r="W30" s="11">
        <f>[26]Maio!$G$26</f>
        <v>60</v>
      </c>
      <c r="X30" s="11">
        <f>[26]Maio!$G$27</f>
        <v>85</v>
      </c>
      <c r="Y30" s="11">
        <f>[26]Maio!$G$28</f>
        <v>59</v>
      </c>
      <c r="Z30" s="11">
        <f>[26]Maio!$G$29</f>
        <v>56</v>
      </c>
      <c r="AA30" s="11">
        <f>[26]Maio!$G$30</f>
        <v>42</v>
      </c>
      <c r="AB30" s="11">
        <f>[26]Maio!$G$31</f>
        <v>53</v>
      </c>
      <c r="AC30" s="11">
        <f>[26]Maio!$G$32</f>
        <v>61</v>
      </c>
      <c r="AD30" s="11">
        <f>[26]Maio!$G$33</f>
        <v>62</v>
      </c>
      <c r="AE30" s="11">
        <f>[26]Maio!$G$34</f>
        <v>54</v>
      </c>
      <c r="AF30" s="11">
        <f>[26]Maio!$G$35</f>
        <v>51</v>
      </c>
      <c r="AG30" s="15">
        <f t="shared" si="15"/>
        <v>41</v>
      </c>
      <c r="AH30" s="94">
        <f t="shared" si="16"/>
        <v>57.935483870967744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[27]Maio!$G$5</f>
        <v>70</v>
      </c>
      <c r="C31" s="11">
        <f>[27]Maio!$G$6</f>
        <v>68</v>
      </c>
      <c r="D31" s="11">
        <f>[27]Maio!$G$7</f>
        <v>84</v>
      </c>
      <c r="E31" s="11">
        <f>[27]Maio!$G$8</f>
        <v>68</v>
      </c>
      <c r="F31" s="11">
        <f>[27]Maio!$G$9</f>
        <v>59</v>
      </c>
      <c r="G31" s="11">
        <f>[27]Maio!$G$10</f>
        <v>60</v>
      </c>
      <c r="H31" s="11">
        <f>[27]Maio!$G$11</f>
        <v>42</v>
      </c>
      <c r="I31" s="11">
        <f>[27]Maio!$G$12</f>
        <v>65</v>
      </c>
      <c r="J31" s="11">
        <f>[27]Maio!$G$13</f>
        <v>66</v>
      </c>
      <c r="K31" s="11">
        <f>[27]Maio!$G$14</f>
        <v>52</v>
      </c>
      <c r="L31" s="11">
        <f>[27]Maio!$G$15</f>
        <v>58</v>
      </c>
      <c r="M31" s="11">
        <f>[27]Maio!$G$16</f>
        <v>72</v>
      </c>
      <c r="N31" s="11">
        <f>[27]Maio!$G$17</f>
        <v>74</v>
      </c>
      <c r="O31" s="11">
        <f>[27]Maio!$G$18</f>
        <v>57</v>
      </c>
      <c r="P31" s="11">
        <f>[27]Maio!$G$19</f>
        <v>60</v>
      </c>
      <c r="Q31" s="11">
        <f>[27]Maio!$G$20</f>
        <v>63</v>
      </c>
      <c r="R31" s="11">
        <f>[27]Maio!$G$21</f>
        <v>64</v>
      </c>
      <c r="S31" s="11">
        <f>[27]Maio!$G$22</f>
        <v>61</v>
      </c>
      <c r="T31" s="11">
        <f>[27]Maio!$G$23</f>
        <v>50</v>
      </c>
      <c r="U31" s="11">
        <f>[27]Maio!$G$24</f>
        <v>49</v>
      </c>
      <c r="V31" s="11">
        <f>[27]Maio!$G$25</f>
        <v>43</v>
      </c>
      <c r="W31" s="11">
        <f>[27]Maio!$G$26</f>
        <v>70</v>
      </c>
      <c r="X31" s="11">
        <f>[27]Maio!$G$27</f>
        <v>92</v>
      </c>
      <c r="Y31" s="11">
        <f>[27]Maio!$G$28</f>
        <v>61</v>
      </c>
      <c r="Z31" s="11">
        <f>[27]Maio!$G$29</f>
        <v>57</v>
      </c>
      <c r="AA31" s="11">
        <f>[27]Maio!$G$30</f>
        <v>50</v>
      </c>
      <c r="AB31" s="11">
        <f>[27]Maio!$G$31</f>
        <v>61</v>
      </c>
      <c r="AC31" s="11">
        <f>[27]Maio!$G$32</f>
        <v>60</v>
      </c>
      <c r="AD31" s="11">
        <f>[27]Maio!$G$33</f>
        <v>65</v>
      </c>
      <c r="AE31" s="11">
        <f>[27]Maio!$G$34</f>
        <v>54</v>
      </c>
      <c r="AF31" s="11">
        <f>[27]Maio!$G$35</f>
        <v>55</v>
      </c>
      <c r="AG31" s="15" t="s">
        <v>226</v>
      </c>
      <c r="AH31" s="94" t="s">
        <v>226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>
        <f>[28]Maio!$G$5</f>
        <v>70</v>
      </c>
      <c r="C32" s="11">
        <f>[28]Maio!$G$6</f>
        <v>63</v>
      </c>
      <c r="D32" s="11">
        <f>[28]Maio!$G$7</f>
        <v>83</v>
      </c>
      <c r="E32" s="11">
        <f>[28]Maio!$G$8</f>
        <v>64</v>
      </c>
      <c r="F32" s="11">
        <f>[28]Maio!$G$9</f>
        <v>50</v>
      </c>
      <c r="G32" s="11">
        <f>[28]Maio!$G$10</f>
        <v>52</v>
      </c>
      <c r="H32" s="11">
        <f>[28]Maio!$G$11</f>
        <v>37</v>
      </c>
      <c r="I32" s="11">
        <f>[28]Maio!$G$12</f>
        <v>57</v>
      </c>
      <c r="J32" s="11">
        <f>[28]Maio!$G$13</f>
        <v>52</v>
      </c>
      <c r="K32" s="11">
        <f>[28]Maio!$G$14</f>
        <v>49</v>
      </c>
      <c r="L32" s="11">
        <f>[28]Maio!$G$15</f>
        <v>53</v>
      </c>
      <c r="M32" s="11">
        <f>[28]Maio!$G$16</f>
        <v>63</v>
      </c>
      <c r="N32" s="11">
        <f>[28]Maio!$G$17</f>
        <v>71</v>
      </c>
      <c r="O32" s="11">
        <f>[28]Maio!$G$18</f>
        <v>52</v>
      </c>
      <c r="P32" s="11">
        <f>[28]Maio!$G$19</f>
        <v>61</v>
      </c>
      <c r="Q32" s="11">
        <f>[28]Maio!$G$20</f>
        <v>60</v>
      </c>
      <c r="R32" s="11">
        <f>[28]Maio!$G$21</f>
        <v>58</v>
      </c>
      <c r="S32" s="11">
        <f>[28]Maio!$G$22</f>
        <v>56</v>
      </c>
      <c r="T32" s="11">
        <f>[28]Maio!$G$23</f>
        <v>44</v>
      </c>
      <c r="U32" s="11">
        <f>[28]Maio!$G$24</f>
        <v>41</v>
      </c>
      <c r="V32" s="11">
        <f>[28]Maio!$G$25</f>
        <v>35</v>
      </c>
      <c r="W32" s="11">
        <f>[28]Maio!$G$26</f>
        <v>54</v>
      </c>
      <c r="X32" s="11">
        <f>[28]Maio!$G$27</f>
        <v>79</v>
      </c>
      <c r="Y32" s="11">
        <f>[28]Maio!$G$28</f>
        <v>45</v>
      </c>
      <c r="Z32" s="11">
        <f>[28]Maio!$G$29</f>
        <v>50</v>
      </c>
      <c r="AA32" s="11">
        <f>[28]Maio!$G$30</f>
        <v>41</v>
      </c>
      <c r="AB32" s="11">
        <f>[28]Maio!$G$31</f>
        <v>51</v>
      </c>
      <c r="AC32" s="11">
        <f>[28]Maio!$G$32</f>
        <v>56</v>
      </c>
      <c r="AD32" s="11">
        <f>[28]Maio!$G$33</f>
        <v>51</v>
      </c>
      <c r="AE32" s="11">
        <f>[28]Maio!$G$34</f>
        <v>44</v>
      </c>
      <c r="AF32" s="11">
        <f>[28]Maio!$G$35</f>
        <v>52</v>
      </c>
      <c r="AG32" s="15">
        <f t="shared" ref="AG32:AG35" si="17">MIN(B32:AF32)</f>
        <v>35</v>
      </c>
      <c r="AH32" s="94">
        <f t="shared" ref="AH32:AH35" si="18">AVERAGE(B32:AF32)</f>
        <v>54.645161290322584</v>
      </c>
      <c r="AL32" t="s">
        <v>47</v>
      </c>
    </row>
    <row r="33" spans="1:39" s="5" customFormat="1" x14ac:dyDescent="0.2">
      <c r="A33" s="58" t="s">
        <v>12</v>
      </c>
      <c r="B33" s="11">
        <f>[29]Maio!$G$5</f>
        <v>82</v>
      </c>
      <c r="C33" s="11">
        <f>[29]Maio!$G$6</f>
        <v>68</v>
      </c>
      <c r="D33" s="11">
        <f>[29]Maio!$G$7</f>
        <v>81</v>
      </c>
      <c r="E33" s="11">
        <f>[29]Maio!$G$8</f>
        <v>64</v>
      </c>
      <c r="F33" s="11">
        <f>[29]Maio!$G$9</f>
        <v>49</v>
      </c>
      <c r="G33" s="11">
        <f>[29]Maio!$G$10</f>
        <v>53</v>
      </c>
      <c r="H33" s="11">
        <f>[29]Maio!$G$11</f>
        <v>49</v>
      </c>
      <c r="I33" s="11">
        <f>[29]Maio!$G$12</f>
        <v>51</v>
      </c>
      <c r="J33" s="11">
        <f>[29]Maio!$G$13</f>
        <v>54</v>
      </c>
      <c r="K33" s="11">
        <f>[29]Maio!$G$14</f>
        <v>54</v>
      </c>
      <c r="L33" s="11">
        <f>[29]Maio!$G$15</f>
        <v>57</v>
      </c>
      <c r="M33" s="11">
        <f>[29]Maio!$G$16</f>
        <v>67</v>
      </c>
      <c r="N33" s="11">
        <f>[29]Maio!$G$17</f>
        <v>65</v>
      </c>
      <c r="O33" s="11">
        <f>[29]Maio!$G$18</f>
        <v>49</v>
      </c>
      <c r="P33" s="11">
        <f>[29]Maio!$G$19</f>
        <v>58</v>
      </c>
      <c r="Q33" s="11">
        <f>[29]Maio!$G$20</f>
        <v>46</v>
      </c>
      <c r="R33" s="11">
        <f>[29]Maio!$G$21</f>
        <v>51</v>
      </c>
      <c r="S33" s="11">
        <f>[29]Maio!$G$22</f>
        <v>44</v>
      </c>
      <c r="T33" s="11">
        <f>[29]Maio!$G$23</f>
        <v>45</v>
      </c>
      <c r="U33" s="11">
        <f>[29]Maio!$G$24</f>
        <v>41</v>
      </c>
      <c r="V33" s="11">
        <f>[29]Maio!$G$25</f>
        <v>40</v>
      </c>
      <c r="W33" s="11">
        <f>[29]Maio!$G$26</f>
        <v>57</v>
      </c>
      <c r="X33" s="11">
        <f>[29]Maio!$G$27</f>
        <v>77</v>
      </c>
      <c r="Y33" s="11">
        <f>[29]Maio!$G$28</f>
        <v>42</v>
      </c>
      <c r="Z33" s="11">
        <f>[29]Maio!$G$29</f>
        <v>39</v>
      </c>
      <c r="AA33" s="11">
        <f>[29]Maio!$G$30</f>
        <v>43</v>
      </c>
      <c r="AB33" s="11">
        <f>[29]Maio!$G$31</f>
        <v>55</v>
      </c>
      <c r="AC33" s="11">
        <f>[29]Maio!$G$32</f>
        <v>55</v>
      </c>
      <c r="AD33" s="11">
        <f>[29]Maio!$G$33</f>
        <v>52</v>
      </c>
      <c r="AE33" s="11">
        <f>[29]Maio!$G$34</f>
        <v>51</v>
      </c>
      <c r="AF33" s="11">
        <f>[29]Maio!$G$35</f>
        <v>57</v>
      </c>
      <c r="AG33" s="15">
        <f t="shared" si="17"/>
        <v>39</v>
      </c>
      <c r="AH33" s="94">
        <f t="shared" si="18"/>
        <v>54.70967741935484</v>
      </c>
      <c r="AJ33" s="5" t="s">
        <v>47</v>
      </c>
    </row>
    <row r="34" spans="1:39" x14ac:dyDescent="0.2">
      <c r="A34" s="58" t="s">
        <v>13</v>
      </c>
      <c r="B34" s="11">
        <f>[30]Maio!$G$5</f>
        <v>89</v>
      </c>
      <c r="C34" s="11">
        <f>[30]Maio!$G$6</f>
        <v>65</v>
      </c>
      <c r="D34" s="11">
        <f>[30]Maio!$G$7</f>
        <v>68</v>
      </c>
      <c r="E34" s="11">
        <f>[30]Maio!$G$8</f>
        <v>63</v>
      </c>
      <c r="F34" s="11">
        <f>[30]Maio!$G$9</f>
        <v>52</v>
      </c>
      <c r="G34" s="11">
        <f>[30]Maio!$G$10</f>
        <v>49</v>
      </c>
      <c r="H34" s="11">
        <f>[30]Maio!$G$11</f>
        <v>51</v>
      </c>
      <c r="I34" s="11">
        <f>[30]Maio!$G$12</f>
        <v>51</v>
      </c>
      <c r="J34" s="11">
        <f>[30]Maio!$G$13</f>
        <v>54</v>
      </c>
      <c r="K34" s="11">
        <f>[30]Maio!$G$14</f>
        <v>52</v>
      </c>
      <c r="L34" s="11">
        <f>[30]Maio!$G$15</f>
        <v>61</v>
      </c>
      <c r="M34" s="11">
        <f>[30]Maio!$G$16</f>
        <v>74</v>
      </c>
      <c r="N34" s="11">
        <f>[30]Maio!$G$17</f>
        <v>81</v>
      </c>
      <c r="O34" s="11">
        <f>[30]Maio!$G$18</f>
        <v>52</v>
      </c>
      <c r="P34" s="11">
        <f>[30]Maio!$G$19</f>
        <v>56</v>
      </c>
      <c r="Q34" s="11">
        <f>[30]Maio!$G$20</f>
        <v>50</v>
      </c>
      <c r="R34" s="11">
        <f>[30]Maio!$G$21</f>
        <v>53</v>
      </c>
      <c r="S34" s="11">
        <f>[30]Maio!$G$22</f>
        <v>46</v>
      </c>
      <c r="T34" s="11">
        <f>[30]Maio!$G$23</f>
        <v>42</v>
      </c>
      <c r="U34" s="11">
        <f>[30]Maio!$G$24</f>
        <v>38</v>
      </c>
      <c r="V34" s="11">
        <f>[30]Maio!$G$25</f>
        <v>35</v>
      </c>
      <c r="W34" s="11">
        <f>[30]Maio!$G$26</f>
        <v>69</v>
      </c>
      <c r="X34" s="11">
        <f>[30]Maio!$G$27</f>
        <v>69</v>
      </c>
      <c r="Y34" s="11">
        <f>[30]Maio!$G$28</f>
        <v>54</v>
      </c>
      <c r="Z34" s="11">
        <f>[30]Maio!$G$29</f>
        <v>37</v>
      </c>
      <c r="AA34" s="11">
        <f>[30]Maio!$G$30</f>
        <v>47</v>
      </c>
      <c r="AB34" s="11">
        <f>[30]Maio!$G$31</f>
        <v>53</v>
      </c>
      <c r="AC34" s="11">
        <f>[30]Maio!$G$32</f>
        <v>49</v>
      </c>
      <c r="AD34" s="11">
        <f>[30]Maio!$G$33</f>
        <v>52</v>
      </c>
      <c r="AE34" s="11">
        <f>[30]Maio!$G$34</f>
        <v>48</v>
      </c>
      <c r="AF34" s="11">
        <f>[30]Maio!$G$35</f>
        <v>47</v>
      </c>
      <c r="AG34" s="15">
        <f t="shared" si="17"/>
        <v>35</v>
      </c>
      <c r="AH34" s="94">
        <f t="shared" si="18"/>
        <v>55.064516129032256</v>
      </c>
      <c r="AK34" t="s">
        <v>47</v>
      </c>
    </row>
    <row r="35" spans="1:39" x14ac:dyDescent="0.2">
      <c r="A35" s="58" t="s">
        <v>173</v>
      </c>
      <c r="B35" s="11">
        <f>[31]Maio!$G$5</f>
        <v>83</v>
      </c>
      <c r="C35" s="11">
        <f>[31]Maio!$G$6</f>
        <v>74</v>
      </c>
      <c r="D35" s="11">
        <f>[31]Maio!$G$7</f>
        <v>79</v>
      </c>
      <c r="E35" s="11">
        <f>[31]Maio!$G$8</f>
        <v>67</v>
      </c>
      <c r="F35" s="11">
        <f>[31]Maio!$G$9</f>
        <v>62</v>
      </c>
      <c r="G35" s="11">
        <f>[31]Maio!$G$10</f>
        <v>63</v>
      </c>
      <c r="H35" s="11">
        <f>[31]Maio!$G$11</f>
        <v>64</v>
      </c>
      <c r="I35" s="11">
        <f>[31]Maio!$G$12</f>
        <v>64</v>
      </c>
      <c r="J35" s="11">
        <f>[31]Maio!$G$13</f>
        <v>64</v>
      </c>
      <c r="K35" s="11">
        <f>[31]Maio!$G$14</f>
        <v>63</v>
      </c>
      <c r="L35" s="11">
        <f>[31]Maio!$G$15</f>
        <v>65</v>
      </c>
      <c r="M35" s="11">
        <f>[31]Maio!$G$16</f>
        <v>75</v>
      </c>
      <c r="N35" s="11">
        <f>[31]Maio!$G$17</f>
        <v>82</v>
      </c>
      <c r="O35" s="11">
        <f>[31]Maio!$G$18</f>
        <v>72</v>
      </c>
      <c r="P35" s="11">
        <f>[31]Maio!$G$19</f>
        <v>71</v>
      </c>
      <c r="Q35" s="11">
        <f>[31]Maio!$G$20</f>
        <v>69</v>
      </c>
      <c r="R35" s="11">
        <f>[31]Maio!$G$21</f>
        <v>64</v>
      </c>
      <c r="S35" s="11">
        <f>[31]Maio!$G$22</f>
        <v>69</v>
      </c>
      <c r="T35" s="11">
        <f>[31]Maio!$G$23</f>
        <v>56</v>
      </c>
      <c r="U35" s="11">
        <f>[31]Maio!$G$24</f>
        <v>50</v>
      </c>
      <c r="V35" s="11">
        <f>[31]Maio!$G$25</f>
        <v>43</v>
      </c>
      <c r="W35" s="11">
        <f>[31]Maio!$G$26</f>
        <v>51</v>
      </c>
      <c r="X35" s="11">
        <f>[31]Maio!$G$27</f>
        <v>80</v>
      </c>
      <c r="Y35" s="11">
        <f>[31]Maio!$G$28</f>
        <v>60</v>
      </c>
      <c r="Z35" s="11">
        <f>[31]Maio!$G$29</f>
        <v>61</v>
      </c>
      <c r="AA35" s="11">
        <f>[31]Maio!$G$30</f>
        <v>54</v>
      </c>
      <c r="AB35" s="11">
        <f>[31]Maio!$G$31</f>
        <v>55</v>
      </c>
      <c r="AC35" s="11">
        <f>[31]Maio!$G$32</f>
        <v>62</v>
      </c>
      <c r="AD35" s="11">
        <f>[31]Maio!$G$33</f>
        <v>63</v>
      </c>
      <c r="AE35" s="11">
        <f>[31]Maio!$G$34</f>
        <v>50</v>
      </c>
      <c r="AF35" s="11">
        <f>[31]Maio!$G$35</f>
        <v>51</v>
      </c>
      <c r="AG35" s="15">
        <f t="shared" si="17"/>
        <v>43</v>
      </c>
      <c r="AH35" s="94">
        <f t="shared" si="18"/>
        <v>64.064516129032256</v>
      </c>
    </row>
    <row r="36" spans="1:39" x14ac:dyDescent="0.2">
      <c r="A36" s="58" t="s">
        <v>144</v>
      </c>
      <c r="B36" s="11" t="str">
        <f>[32]Maio!$G$5</f>
        <v>*</v>
      </c>
      <c r="C36" s="11" t="str">
        <f>[32]Maio!$G$6</f>
        <v>*</v>
      </c>
      <c r="D36" s="11" t="str">
        <f>[32]Maio!$G$7</f>
        <v>*</v>
      </c>
      <c r="E36" s="11" t="str">
        <f>[32]Maio!$G$8</f>
        <v>*</v>
      </c>
      <c r="F36" s="11" t="str">
        <f>[32]Maio!$G$9</f>
        <v>*</v>
      </c>
      <c r="G36" s="11" t="str">
        <f>[32]Maio!$G$10</f>
        <v>*</v>
      </c>
      <c r="H36" s="11" t="str">
        <f>[32]Maio!$G$11</f>
        <v>*</v>
      </c>
      <c r="I36" s="11" t="str">
        <f>[32]Maio!$G$12</f>
        <v>*</v>
      </c>
      <c r="J36" s="11" t="str">
        <f>[32]Maio!$G$13</f>
        <v>*</v>
      </c>
      <c r="K36" s="11" t="str">
        <f>[32]Maio!$G$14</f>
        <v>*</v>
      </c>
      <c r="L36" s="11" t="str">
        <f>[32]Maio!$G$15</f>
        <v>*</v>
      </c>
      <c r="M36" s="11" t="str">
        <f>[32]Maio!$G$16</f>
        <v>*</v>
      </c>
      <c r="N36" s="11" t="str">
        <f>[32]Maio!$G$17</f>
        <v>*</v>
      </c>
      <c r="O36" s="11" t="str">
        <f>[32]Maio!$G$18</f>
        <v>*</v>
      </c>
      <c r="P36" s="11" t="str">
        <f>[32]Maio!$G$19</f>
        <v>*</v>
      </c>
      <c r="Q36" s="11" t="str">
        <f>[32]Maio!$G$20</f>
        <v>*</v>
      </c>
      <c r="R36" s="11" t="str">
        <f>[32]Maio!$G$21</f>
        <v>*</v>
      </c>
      <c r="S36" s="11" t="str">
        <f>[32]Maio!$G$22</f>
        <v>*</v>
      </c>
      <c r="T36" s="11" t="str">
        <f>[32]Maio!$G$23</f>
        <v>*</v>
      </c>
      <c r="U36" s="11" t="str">
        <f>[32]Maio!$G$24</f>
        <v>*</v>
      </c>
      <c r="V36" s="11" t="str">
        <f>[32]Maio!$G$25</f>
        <v>*</v>
      </c>
      <c r="W36" s="11" t="str">
        <f>[32]Maio!$G$26</f>
        <v>*</v>
      </c>
      <c r="X36" s="11" t="str">
        <f>[32]Maio!$G$27</f>
        <v>*</v>
      </c>
      <c r="Y36" s="11" t="str">
        <f>[32]Maio!$G$28</f>
        <v>*</v>
      </c>
      <c r="Z36" s="11" t="str">
        <f>[32]Maio!$G$29</f>
        <v>*</v>
      </c>
      <c r="AA36" s="11" t="str">
        <f>[32]Maio!$G$30</f>
        <v>*</v>
      </c>
      <c r="AB36" s="11" t="str">
        <f>[32]Maio!$G$31</f>
        <v>*</v>
      </c>
      <c r="AC36" s="11" t="str">
        <f>[32]Maio!$G$32</f>
        <v>*</v>
      </c>
      <c r="AD36" s="11" t="str">
        <f>[32]Maio!$G$33</f>
        <v>*</v>
      </c>
      <c r="AE36" s="11" t="str">
        <f>[32]Maio!$G$34</f>
        <v>*</v>
      </c>
      <c r="AF36" s="11" t="str">
        <f>[32]Maio!$G$35</f>
        <v>*</v>
      </c>
      <c r="AG36" s="15" t="s">
        <v>226</v>
      </c>
      <c r="AH36" s="94" t="s">
        <v>226</v>
      </c>
    </row>
    <row r="37" spans="1:39" x14ac:dyDescent="0.2">
      <c r="A37" s="58" t="s">
        <v>14</v>
      </c>
      <c r="B37" s="11">
        <f>[33]Maio!$G$5</f>
        <v>41</v>
      </c>
      <c r="C37" s="11">
        <f>[33]Maio!$G$6</f>
        <v>55</v>
      </c>
      <c r="D37" s="11">
        <f>[33]Maio!$G$7</f>
        <v>49</v>
      </c>
      <c r="E37" s="11">
        <f>[33]Maio!$G$8</f>
        <v>67</v>
      </c>
      <c r="F37" s="11">
        <f>[33]Maio!$G$9</f>
        <v>49</v>
      </c>
      <c r="G37" s="11">
        <f>[33]Maio!$G$10</f>
        <v>44</v>
      </c>
      <c r="H37" s="11">
        <f>[33]Maio!$G$11</f>
        <v>42</v>
      </c>
      <c r="I37" s="11">
        <f>[33]Maio!$G$12</f>
        <v>44</v>
      </c>
      <c r="J37" s="11">
        <f>[33]Maio!$G$13</f>
        <v>43</v>
      </c>
      <c r="K37" s="11">
        <f>[33]Maio!$G$14</f>
        <v>40</v>
      </c>
      <c r="L37" s="11">
        <f>[33]Maio!$G$15</f>
        <v>38</v>
      </c>
      <c r="M37" s="11">
        <f>[33]Maio!$G$16</f>
        <v>50</v>
      </c>
      <c r="N37" s="11">
        <f>[33]Maio!$G$17</f>
        <v>51</v>
      </c>
      <c r="O37" s="11">
        <f>[33]Maio!$G$18</f>
        <v>46</v>
      </c>
      <c r="P37" s="11">
        <f>[33]Maio!$G$19</f>
        <v>56</v>
      </c>
      <c r="Q37" s="11">
        <f>[33]Maio!$G$20</f>
        <v>46</v>
      </c>
      <c r="R37" s="11">
        <f>[33]Maio!$G$21</f>
        <v>48</v>
      </c>
      <c r="S37" s="11">
        <f>[33]Maio!$G$22</f>
        <v>42</v>
      </c>
      <c r="T37" s="11">
        <f>[33]Maio!$G$23</f>
        <v>34</v>
      </c>
      <c r="U37" s="11">
        <f>[33]Maio!$G$24</f>
        <v>26</v>
      </c>
      <c r="V37" s="11">
        <f>[33]Maio!$G$25</f>
        <v>27</v>
      </c>
      <c r="W37" s="11">
        <f>[33]Maio!$G$26</f>
        <v>27</v>
      </c>
      <c r="X37" s="11">
        <f>[33]Maio!$G$27</f>
        <v>28</v>
      </c>
      <c r="Y37" s="11">
        <f>[33]Maio!$G$28</f>
        <v>62</v>
      </c>
      <c r="Z37" s="11">
        <f>[33]Maio!$G$29</f>
        <v>33</v>
      </c>
      <c r="AA37" s="11">
        <f>[33]Maio!$G$30</f>
        <v>35</v>
      </c>
      <c r="AB37" s="11">
        <f>[33]Maio!$G$31</f>
        <v>36</v>
      </c>
      <c r="AC37" s="11">
        <f>[33]Maio!$G$32</f>
        <v>32</v>
      </c>
      <c r="AD37" s="11">
        <f>[33]Maio!$G$33</f>
        <v>39</v>
      </c>
      <c r="AE37" s="11">
        <f>[33]Maio!$G$34</f>
        <v>28</v>
      </c>
      <c r="AF37" s="11">
        <f>[33]Maio!$G$35</f>
        <v>27</v>
      </c>
      <c r="AG37" s="15">
        <f t="shared" ref="AG37:AG38" si="19">MIN(B37:AF37)</f>
        <v>26</v>
      </c>
      <c r="AH37" s="94">
        <f t="shared" ref="AH37:AH38" si="20">AVERAGE(B37:AF37)</f>
        <v>41.451612903225808</v>
      </c>
    </row>
    <row r="38" spans="1:39" x14ac:dyDescent="0.2">
      <c r="A38" s="58" t="s">
        <v>174</v>
      </c>
      <c r="B38" s="11">
        <f>[34]Maio!$G$5</f>
        <v>73</v>
      </c>
      <c r="C38" s="11">
        <f>[34]Maio!$G$6</f>
        <v>80</v>
      </c>
      <c r="D38" s="11">
        <f>[34]Maio!$G$7</f>
        <v>82</v>
      </c>
      <c r="E38" s="11">
        <f>[34]Maio!$G$8</f>
        <v>77</v>
      </c>
      <c r="F38" s="11">
        <f>[34]Maio!$G$9</f>
        <v>72</v>
      </c>
      <c r="G38" s="11">
        <f>[34]Maio!$G$10</f>
        <v>79</v>
      </c>
      <c r="H38" s="11">
        <f>[34]Maio!$G$11</f>
        <v>70</v>
      </c>
      <c r="I38" s="11">
        <f>[34]Maio!$G$12</f>
        <v>69</v>
      </c>
      <c r="J38" s="11">
        <f>[34]Maio!$G$13</f>
        <v>75</v>
      </c>
      <c r="K38" s="11">
        <f>[34]Maio!$G$14</f>
        <v>77</v>
      </c>
      <c r="L38" s="11">
        <f>[34]Maio!$G$15</f>
        <v>76</v>
      </c>
      <c r="M38" s="11">
        <f>[34]Maio!$G$16</f>
        <v>76</v>
      </c>
      <c r="N38" s="11">
        <f>[34]Maio!$G$17</f>
        <v>79</v>
      </c>
      <c r="O38" s="11">
        <f>[34]Maio!$G$18</f>
        <v>58</v>
      </c>
      <c r="P38" s="11">
        <f>[34]Maio!$G$19</f>
        <v>57</v>
      </c>
      <c r="Q38" s="11">
        <f>[34]Maio!$G$20</f>
        <v>54</v>
      </c>
      <c r="R38" s="11">
        <f>[34]Maio!$G$21</f>
        <v>66</v>
      </c>
      <c r="S38" s="11">
        <f>[34]Maio!$G$22</f>
        <v>61</v>
      </c>
      <c r="T38" s="11">
        <f>[34]Maio!$G$23</f>
        <v>68</v>
      </c>
      <c r="U38" s="11">
        <f>[34]Maio!$G$24</f>
        <v>60</v>
      </c>
      <c r="V38" s="11">
        <f>[34]Maio!$G$25</f>
        <v>61</v>
      </c>
      <c r="W38" s="11">
        <f>[34]Maio!$G$26</f>
        <v>63</v>
      </c>
      <c r="X38" s="11">
        <f>[34]Maio!$G$27</f>
        <v>68</v>
      </c>
      <c r="Y38" s="11">
        <f>[34]Maio!$G$28</f>
        <v>70</v>
      </c>
      <c r="Z38" s="11">
        <f>[34]Maio!$G$29</f>
        <v>45</v>
      </c>
      <c r="AA38" s="11">
        <f>[34]Maio!$G$30</f>
        <v>60</v>
      </c>
      <c r="AB38" s="11">
        <f>[34]Maio!$G$31</f>
        <v>68</v>
      </c>
      <c r="AC38" s="11">
        <f>[34]Maio!$G$32</f>
        <v>65</v>
      </c>
      <c r="AD38" s="11">
        <f>[34]Maio!$G$33</f>
        <v>87</v>
      </c>
      <c r="AE38" s="11">
        <f>[34]Maio!$G$34</f>
        <v>60</v>
      </c>
      <c r="AF38" s="11">
        <f>[34]Maio!$G$35</f>
        <v>55</v>
      </c>
      <c r="AG38" s="15">
        <f t="shared" si="19"/>
        <v>45</v>
      </c>
      <c r="AH38" s="94">
        <f t="shared" si="20"/>
        <v>68.096774193548384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[35]Maio!$G$5</f>
        <v>65</v>
      </c>
      <c r="C39" s="11">
        <f>[35]Maio!$G$6</f>
        <v>61</v>
      </c>
      <c r="D39" s="11">
        <f>[35]Maio!$G$7</f>
        <v>77</v>
      </c>
      <c r="E39" s="11">
        <f>[35]Maio!$G$8</f>
        <v>77</v>
      </c>
      <c r="F39" s="11">
        <f>[35]Maio!$G$9</f>
        <v>59</v>
      </c>
      <c r="G39" s="11">
        <f>[35]Maio!$G$10</f>
        <v>61</v>
      </c>
      <c r="H39" s="11">
        <f>[35]Maio!$G$11</f>
        <v>49</v>
      </c>
      <c r="I39" s="11">
        <f>[35]Maio!$G$12</f>
        <v>64</v>
      </c>
      <c r="J39" s="11">
        <f>[35]Maio!$G$13</f>
        <v>61</v>
      </c>
      <c r="K39" s="11">
        <f>[35]Maio!$G$14</f>
        <v>53</v>
      </c>
      <c r="L39" s="11">
        <f>[35]Maio!$G$15</f>
        <v>74</v>
      </c>
      <c r="M39" s="11">
        <f>[35]Maio!$G$16</f>
        <v>89</v>
      </c>
      <c r="N39" s="11">
        <f>[35]Maio!$G$17</f>
        <v>78</v>
      </c>
      <c r="O39" s="11">
        <f>[35]Maio!$G$18</f>
        <v>58</v>
      </c>
      <c r="P39" s="11">
        <f>[35]Maio!$G$19</f>
        <v>61</v>
      </c>
      <c r="Q39" s="11">
        <f>[35]Maio!$G$20</f>
        <v>59</v>
      </c>
      <c r="R39" s="11">
        <f>[35]Maio!$G$21</f>
        <v>62</v>
      </c>
      <c r="S39" s="11">
        <f>[35]Maio!$G$22</f>
        <v>62</v>
      </c>
      <c r="T39" s="11">
        <f>[35]Maio!$G$23</f>
        <v>51</v>
      </c>
      <c r="U39" s="11">
        <f>[35]Maio!$G$24</f>
        <v>49</v>
      </c>
      <c r="V39" s="11">
        <f>[35]Maio!$G$25</f>
        <v>32</v>
      </c>
      <c r="W39" s="11">
        <f>[35]Maio!$G$26</f>
        <v>56</v>
      </c>
      <c r="X39" s="11">
        <f>[35]Maio!$G$27</f>
        <v>95</v>
      </c>
      <c r="Y39" s="11">
        <f>[35]Maio!$G$28</f>
        <v>66</v>
      </c>
      <c r="Z39" s="11">
        <f>[35]Maio!$G$29</f>
        <v>56</v>
      </c>
      <c r="AA39" s="11">
        <f>[35]Maio!$G$30</f>
        <v>52</v>
      </c>
      <c r="AB39" s="11">
        <f>[35]Maio!$G$31</f>
        <v>59</v>
      </c>
      <c r="AC39" s="11">
        <f>[35]Maio!$G$32</f>
        <v>60</v>
      </c>
      <c r="AD39" s="11">
        <f>[35]Maio!$G$33</f>
        <v>59</v>
      </c>
      <c r="AE39" s="11">
        <f>[35]Maio!$G$34</f>
        <v>53</v>
      </c>
      <c r="AF39" s="11">
        <f>[35]Maio!$G$35</f>
        <v>57</v>
      </c>
      <c r="AG39" s="15">
        <f t="shared" ref="AG39:AG41" si="21">MIN(B39:AF39)</f>
        <v>32</v>
      </c>
      <c r="AH39" s="94">
        <f t="shared" ref="AH39:AH41" si="22">AVERAGE(B39:AF39)</f>
        <v>61.774193548387096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[36]Maio!$G$5</f>
        <v>74</v>
      </c>
      <c r="C40" s="11">
        <f>[36]Maio!$G$6</f>
        <v>72</v>
      </c>
      <c r="D40" s="11">
        <f>[36]Maio!$G$7</f>
        <v>63</v>
      </c>
      <c r="E40" s="11">
        <f>[36]Maio!$G$8</f>
        <v>64</v>
      </c>
      <c r="F40" s="11">
        <f>[36]Maio!$G$9</f>
        <v>50</v>
      </c>
      <c r="G40" s="11">
        <f>[36]Maio!$G$10</f>
        <v>61</v>
      </c>
      <c r="H40" s="11">
        <f>[36]Maio!$G$11</f>
        <v>63</v>
      </c>
      <c r="I40" s="11">
        <f>[36]Maio!$G$12</f>
        <v>51</v>
      </c>
      <c r="J40" s="11">
        <f>[36]Maio!$G$13</f>
        <v>54</v>
      </c>
      <c r="K40" s="11">
        <f>[36]Maio!$G$14</f>
        <v>51</v>
      </c>
      <c r="L40" s="11">
        <f>[36]Maio!$G$15</f>
        <v>71</v>
      </c>
      <c r="M40" s="11">
        <f>[36]Maio!$G$16</f>
        <v>80</v>
      </c>
      <c r="N40" s="11">
        <f>[36]Maio!$G$17</f>
        <v>60</v>
      </c>
      <c r="O40" s="11">
        <f>[36]Maio!$G$18</f>
        <v>48</v>
      </c>
      <c r="P40" s="11">
        <f>[36]Maio!$G$19</f>
        <v>64</v>
      </c>
      <c r="Q40" s="11">
        <f>[36]Maio!$G$20</f>
        <v>51</v>
      </c>
      <c r="R40" s="11">
        <f>[36]Maio!$G$21</f>
        <v>53</v>
      </c>
      <c r="S40" s="11">
        <f>[36]Maio!$G$22</f>
        <v>47</v>
      </c>
      <c r="T40" s="11">
        <f>[36]Maio!$G$23</f>
        <v>61</v>
      </c>
      <c r="U40" s="11">
        <f>[36]Maio!$G$24</f>
        <v>48</v>
      </c>
      <c r="V40" s="11">
        <f>[36]Maio!$G$25</f>
        <v>50</v>
      </c>
      <c r="W40" s="11">
        <f>[36]Maio!$G$26</f>
        <v>79</v>
      </c>
      <c r="X40" s="11">
        <f>[36]Maio!$G$27</f>
        <v>93</v>
      </c>
      <c r="Y40" s="11">
        <f>[36]Maio!$G$28</f>
        <v>55</v>
      </c>
      <c r="Z40" s="11">
        <f>[36]Maio!$G$29</f>
        <v>46</v>
      </c>
      <c r="AA40" s="11">
        <f>[36]Maio!$G$30</f>
        <v>46</v>
      </c>
      <c r="AB40" s="11">
        <f>[36]Maio!$G$31</f>
        <v>56</v>
      </c>
      <c r="AC40" s="11">
        <f>[36]Maio!$G$32</f>
        <v>61</v>
      </c>
      <c r="AD40" s="11">
        <f>[36]Maio!$G$33</f>
        <v>68</v>
      </c>
      <c r="AE40" s="11">
        <f>[36]Maio!$G$34</f>
        <v>58</v>
      </c>
      <c r="AF40" s="11">
        <f>[36]Maio!$G$35</f>
        <v>76</v>
      </c>
      <c r="AG40" s="15">
        <f t="shared" si="21"/>
        <v>46</v>
      </c>
      <c r="AH40" s="94">
        <f t="shared" si="22"/>
        <v>60.451612903225808</v>
      </c>
      <c r="AL40" t="s">
        <v>47</v>
      </c>
    </row>
    <row r="41" spans="1:39" x14ac:dyDescent="0.2">
      <c r="A41" s="58" t="s">
        <v>175</v>
      </c>
      <c r="B41" s="11">
        <f>[37]Maio!$G$5</f>
        <v>75</v>
      </c>
      <c r="C41" s="11">
        <f>[37]Maio!$G$6</f>
        <v>58</v>
      </c>
      <c r="D41" s="11">
        <f>[37]Maio!$G$7</f>
        <v>60</v>
      </c>
      <c r="E41" s="11">
        <f>[37]Maio!$G$8</f>
        <v>57</v>
      </c>
      <c r="F41" s="11">
        <f>[37]Maio!$G$9</f>
        <v>52</v>
      </c>
      <c r="G41" s="11">
        <f>[37]Maio!$G$10</f>
        <v>42</v>
      </c>
      <c r="H41" s="11">
        <f>[37]Maio!$G$11</f>
        <v>48</v>
      </c>
      <c r="I41" s="11">
        <f>[37]Maio!$G$12</f>
        <v>55</v>
      </c>
      <c r="J41" s="11">
        <f>[37]Maio!$G$13</f>
        <v>50</v>
      </c>
      <c r="K41" s="11">
        <f>[37]Maio!$G$14</f>
        <v>47</v>
      </c>
      <c r="L41" s="11">
        <f>[37]Maio!$G$15</f>
        <v>51</v>
      </c>
      <c r="M41" s="11">
        <f>[37]Maio!$G$16</f>
        <v>57</v>
      </c>
      <c r="N41" s="11">
        <f>[37]Maio!$G$17</f>
        <v>69</v>
      </c>
      <c r="O41" s="11">
        <f>[37]Maio!$G$18</f>
        <v>45</v>
      </c>
      <c r="P41" s="11">
        <f>[37]Maio!$E$19</f>
        <v>82.0625</v>
      </c>
      <c r="Q41" s="11">
        <f>[37]Maio!$G$20</f>
        <v>48</v>
      </c>
      <c r="R41" s="11">
        <f>[37]Maio!$G$21</f>
        <v>48</v>
      </c>
      <c r="S41" s="11">
        <f>[37]Maio!$G$22</f>
        <v>53</v>
      </c>
      <c r="T41" s="11">
        <f>[37]Maio!$G$23</f>
        <v>43</v>
      </c>
      <c r="U41" s="11">
        <f>[37]Maio!$G$24</f>
        <v>37</v>
      </c>
      <c r="V41" s="11">
        <f>[37]Maio!$G$25</f>
        <v>31</v>
      </c>
      <c r="W41" s="11">
        <f>[37]Maio!$G$26</f>
        <v>39</v>
      </c>
      <c r="X41" s="11">
        <f>[37]Maio!$G$27</f>
        <v>51</v>
      </c>
      <c r="Y41" s="11">
        <f>[37]Maio!$G$28</f>
        <v>42</v>
      </c>
      <c r="Z41" s="11">
        <f>[37]Maio!$G$29</f>
        <v>42</v>
      </c>
      <c r="AA41" s="11">
        <f>[37]Maio!$G$30</f>
        <v>43</v>
      </c>
      <c r="AB41" s="11">
        <f>[37]Maio!$G$31</f>
        <v>42</v>
      </c>
      <c r="AC41" s="11">
        <f>[37]Maio!$G$32</f>
        <v>43</v>
      </c>
      <c r="AD41" s="11">
        <f>[37]Maio!$G$33</f>
        <v>53</v>
      </c>
      <c r="AE41" s="11">
        <f>[37]Maio!$G$34</f>
        <v>34</v>
      </c>
      <c r="AF41" s="11">
        <f>[37]Maio!$G$35</f>
        <v>37</v>
      </c>
      <c r="AG41" s="15">
        <f t="shared" si="21"/>
        <v>31</v>
      </c>
      <c r="AH41" s="94">
        <f t="shared" si="22"/>
        <v>49.485887096774192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[38]Maio!$G$5</f>
        <v>72</v>
      </c>
      <c r="C42" s="11">
        <f>[38]Maio!$G$6</f>
        <v>64</v>
      </c>
      <c r="D42" s="11">
        <f>[38]Maio!$G$7</f>
        <v>79</v>
      </c>
      <c r="E42" s="11">
        <f>[38]Maio!$G$8</f>
        <v>51</v>
      </c>
      <c r="F42" s="11">
        <f>[38]Maio!$G$9</f>
        <v>52</v>
      </c>
      <c r="G42" s="11">
        <f>[38]Maio!$G$10</f>
        <v>56</v>
      </c>
      <c r="H42" s="11">
        <f>[38]Maio!$G$11</f>
        <v>46</v>
      </c>
      <c r="I42" s="11">
        <f>[38]Maio!$G$12</f>
        <v>56</v>
      </c>
      <c r="J42" s="11">
        <f>[38]Maio!$G$13</f>
        <v>54</v>
      </c>
      <c r="K42" s="11">
        <f>[38]Maio!$G$14</f>
        <v>41</v>
      </c>
      <c r="L42" s="11">
        <f>[38]Maio!$G$15</f>
        <v>40</v>
      </c>
      <c r="M42" s="11">
        <f>[38]Maio!$G$16</f>
        <v>43</v>
      </c>
      <c r="N42" s="11">
        <f>[38]Maio!$G$17</f>
        <v>36</v>
      </c>
      <c r="O42" s="11">
        <f>[38]Maio!$G$18</f>
        <v>57</v>
      </c>
      <c r="P42" s="11">
        <f>[38]Maio!$G$19</f>
        <v>58</v>
      </c>
      <c r="Q42" s="11">
        <f>[38]Maio!$G$20</f>
        <v>58</v>
      </c>
      <c r="R42" s="11">
        <f>[38]Maio!$G$21</f>
        <v>53</v>
      </c>
      <c r="S42" s="11">
        <f>[38]Maio!$G$22</f>
        <v>59</v>
      </c>
      <c r="T42" s="11">
        <f>[38]Maio!$G$23</f>
        <v>41</v>
      </c>
      <c r="U42" s="11">
        <f>[38]Maio!$G$24</f>
        <v>34</v>
      </c>
      <c r="V42" s="11">
        <f>[38]Maio!$G$25</f>
        <v>34</v>
      </c>
      <c r="W42" s="11">
        <f>[38]Maio!$G$26</f>
        <v>55</v>
      </c>
      <c r="X42" s="11">
        <f>[38]Maio!$G$27</f>
        <v>82</v>
      </c>
      <c r="Y42" s="11">
        <f>[38]Maio!$G$28</f>
        <v>44</v>
      </c>
      <c r="Z42" s="11">
        <f>[38]Maio!$G$29</f>
        <v>51</v>
      </c>
      <c r="AA42" s="11">
        <f>[38]Maio!$G$30</f>
        <v>41</v>
      </c>
      <c r="AB42" s="11">
        <f>[38]Maio!$G$31</f>
        <v>48</v>
      </c>
      <c r="AC42" s="11">
        <f>[38]Maio!$G$32</f>
        <v>54</v>
      </c>
      <c r="AD42" s="11">
        <f>[38]Maio!$G$33</f>
        <v>52</v>
      </c>
      <c r="AE42" s="11">
        <f>[38]Maio!$G$34</f>
        <v>40</v>
      </c>
      <c r="AF42" s="11">
        <f>[38]Maio!$G$35</f>
        <v>50</v>
      </c>
      <c r="AG42" s="15">
        <f t="shared" ref="AG42:AG43" si="23">MIN(B42:AF42)</f>
        <v>34</v>
      </c>
      <c r="AH42" s="94">
        <f t="shared" ref="AH42:AH43" si="24">AVERAGE(B42:AF42)</f>
        <v>51.645161290322584</v>
      </c>
    </row>
    <row r="43" spans="1:39" x14ac:dyDescent="0.2">
      <c r="A43" s="58" t="s">
        <v>157</v>
      </c>
      <c r="B43" s="11">
        <f>[39]Maio!$G$5</f>
        <v>73</v>
      </c>
      <c r="C43" s="11">
        <f>[39]Maio!$G$6</f>
        <v>62</v>
      </c>
      <c r="D43" s="11">
        <f>[39]Maio!$G$7</f>
        <v>60</v>
      </c>
      <c r="E43" s="11">
        <f>[39]Maio!$G$8</f>
        <v>56</v>
      </c>
      <c r="F43" s="11">
        <f>[39]Maio!$G$9</f>
        <v>53</v>
      </c>
      <c r="G43" s="11">
        <f>[39]Maio!$G$10</f>
        <v>49</v>
      </c>
      <c r="H43" s="11">
        <f>[39]Maio!$G$11</f>
        <v>49</v>
      </c>
      <c r="I43" s="11">
        <f>[39]Maio!$G$12</f>
        <v>49</v>
      </c>
      <c r="J43" s="11">
        <f>[39]Maio!$G$13</f>
        <v>49</v>
      </c>
      <c r="K43" s="11">
        <f>[39]Maio!$G$14</f>
        <v>48</v>
      </c>
      <c r="L43" s="11">
        <f>[39]Maio!$G$15</f>
        <v>48</v>
      </c>
      <c r="M43" s="11">
        <f>[39]Maio!$G$16</f>
        <v>53</v>
      </c>
      <c r="N43" s="11">
        <f>[39]Maio!$G$17</f>
        <v>69</v>
      </c>
      <c r="O43" s="11">
        <f>[39]Maio!$G$18</f>
        <v>45</v>
      </c>
      <c r="P43" s="11">
        <f>[39]Maio!$G$19</f>
        <v>57</v>
      </c>
      <c r="Q43" s="11">
        <f>[39]Maio!$G$20</f>
        <v>52</v>
      </c>
      <c r="R43" s="11">
        <f>[39]Maio!$G$21</f>
        <v>56</v>
      </c>
      <c r="S43" s="11">
        <f>[39]Maio!$G$22</f>
        <v>67</v>
      </c>
      <c r="T43" s="11">
        <f>[39]Maio!$G$23</f>
        <v>38</v>
      </c>
      <c r="U43" s="11">
        <f>[39]Maio!$G$24</f>
        <v>39</v>
      </c>
      <c r="V43" s="11">
        <f>[39]Maio!$G$25</f>
        <v>36</v>
      </c>
      <c r="W43" s="11">
        <f>[39]Maio!$G$26</f>
        <v>34</v>
      </c>
      <c r="X43" s="11">
        <f>[39]Maio!$G$27</f>
        <v>45</v>
      </c>
      <c r="Y43" s="11">
        <f>[39]Maio!$G$28</f>
        <v>42</v>
      </c>
      <c r="Z43" s="11">
        <f>[39]Maio!$G$29</f>
        <v>47</v>
      </c>
      <c r="AA43" s="11">
        <f>[39]Maio!$G$30</f>
        <v>44</v>
      </c>
      <c r="AB43" s="11">
        <f>[39]Maio!$G$31</f>
        <v>42</v>
      </c>
      <c r="AC43" s="11">
        <f>[39]Maio!$G$32</f>
        <v>43</v>
      </c>
      <c r="AD43" s="11">
        <f>[39]Maio!$G$33</f>
        <v>43</v>
      </c>
      <c r="AE43" s="11">
        <f>[39]Maio!$G$34</f>
        <v>40</v>
      </c>
      <c r="AF43" s="11">
        <f>[39]Maio!$G$35</f>
        <v>35</v>
      </c>
      <c r="AG43" s="15">
        <f t="shared" si="23"/>
        <v>34</v>
      </c>
      <c r="AH43" s="94">
        <f t="shared" si="24"/>
        <v>49.12903225806452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[40]Maio!$G$5</f>
        <v>83</v>
      </c>
      <c r="C44" s="11">
        <f>[40]Maio!$G$6</f>
        <v>56</v>
      </c>
      <c r="D44" s="11">
        <f>[40]Maio!$G$7</f>
        <v>72</v>
      </c>
      <c r="E44" s="11">
        <f>[40]Maio!$G$8</f>
        <v>61</v>
      </c>
      <c r="F44" s="11">
        <f>[40]Maio!$G$9</f>
        <v>52</v>
      </c>
      <c r="G44" s="11">
        <f>[40]Maio!$G$10</f>
        <v>47</v>
      </c>
      <c r="H44" s="11">
        <f>[40]Maio!$G$11</f>
        <v>54</v>
      </c>
      <c r="I44" s="11">
        <f>[40]Maio!$G$12</f>
        <v>51</v>
      </c>
      <c r="J44" s="11">
        <f>[40]Maio!$G$13</f>
        <v>52</v>
      </c>
      <c r="K44" s="11">
        <f>[40]Maio!$G$14</f>
        <v>51</v>
      </c>
      <c r="L44" s="11">
        <f>[40]Maio!$G$15</f>
        <v>56</v>
      </c>
      <c r="M44" s="11">
        <f>[40]Maio!$G$16</f>
        <v>63</v>
      </c>
      <c r="N44" s="11">
        <f>[40]Maio!$G$17</f>
        <v>77</v>
      </c>
      <c r="O44" s="11">
        <f>[40]Maio!$G$18</f>
        <v>53</v>
      </c>
      <c r="P44" s="11">
        <f>[40]Maio!$G$19</f>
        <v>51</v>
      </c>
      <c r="Q44" s="11">
        <f>[40]Maio!$G$20</f>
        <v>42</v>
      </c>
      <c r="R44" s="11">
        <f>[40]Maio!$G$21</f>
        <v>41</v>
      </c>
      <c r="S44" s="11">
        <f>[40]Maio!$G$22</f>
        <v>41</v>
      </c>
      <c r="T44" s="11">
        <f>[40]Maio!$G$23</f>
        <v>46</v>
      </c>
      <c r="U44" s="11">
        <f>[40]Maio!$G$24</f>
        <v>37</v>
      </c>
      <c r="V44" s="11">
        <f>[40]Maio!$G$25</f>
        <v>28</v>
      </c>
      <c r="W44" s="11">
        <f>[40]Maio!$G$26</f>
        <v>33</v>
      </c>
      <c r="X44" s="11">
        <f>[40]Maio!$G$27</f>
        <v>52</v>
      </c>
      <c r="Y44" s="11">
        <f>[40]Maio!$G$28</f>
        <v>62</v>
      </c>
      <c r="Z44" s="11">
        <f>[40]Maio!$G$29</f>
        <v>30</v>
      </c>
      <c r="AA44" s="11">
        <f>[40]Maio!$G$30</f>
        <v>41</v>
      </c>
      <c r="AB44" s="11">
        <f>[40]Maio!$G$31</f>
        <v>46</v>
      </c>
      <c r="AC44" s="11">
        <f>[40]Maio!$G$32</f>
        <v>45</v>
      </c>
      <c r="AD44" s="11">
        <f>[40]Maio!$G$33</f>
        <v>45</v>
      </c>
      <c r="AE44" s="11">
        <f>[40]Maio!$G$34</f>
        <v>32</v>
      </c>
      <c r="AF44" s="11">
        <f>[40]Maio!$G$35</f>
        <v>36</v>
      </c>
      <c r="AG44" s="15">
        <f>MIN(B44:AF44)</f>
        <v>28</v>
      </c>
      <c r="AH44" s="94">
        <f t="shared" ref="AH44:AH45" si="25">AVERAGE(B44:AF44)</f>
        <v>49.548387096774192</v>
      </c>
    </row>
    <row r="45" spans="1:39" x14ac:dyDescent="0.2">
      <c r="A45" s="58" t="s">
        <v>162</v>
      </c>
      <c r="B45" s="11">
        <f>[41]Maio!$G$5</f>
        <v>68</v>
      </c>
      <c r="C45" s="11">
        <f>[41]Maio!$G$6</f>
        <v>60</v>
      </c>
      <c r="D45" s="11">
        <f>[41]Maio!$G$7</f>
        <v>54</v>
      </c>
      <c r="E45" s="11">
        <f>[41]Maio!$G$8</f>
        <v>65</v>
      </c>
      <c r="F45" s="11">
        <f>[41]Maio!$G$9</f>
        <v>51</v>
      </c>
      <c r="G45" s="11">
        <f>[41]Maio!$G$10</f>
        <v>50</v>
      </c>
      <c r="H45" s="11">
        <f>[41]Maio!$G$11</f>
        <v>54</v>
      </c>
      <c r="I45" s="11">
        <f>[41]Maio!$G$12</f>
        <v>55</v>
      </c>
      <c r="J45" s="11">
        <f>[41]Maio!$G$13</f>
        <v>51</v>
      </c>
      <c r="K45" s="11">
        <f>[41]Maio!$G$14</f>
        <v>53</v>
      </c>
      <c r="L45" s="11">
        <f>[41]Maio!$G$15</f>
        <v>54</v>
      </c>
      <c r="M45" s="11">
        <f>[41]Maio!$G$16</f>
        <v>52</v>
      </c>
      <c r="N45" s="11">
        <f>[41]Maio!$G$17</f>
        <v>59</v>
      </c>
      <c r="O45" s="11">
        <f>[41]Maio!$G$18</f>
        <v>50</v>
      </c>
      <c r="P45" s="11">
        <f>[41]Maio!$G$19</f>
        <v>65</v>
      </c>
      <c r="Q45" s="11">
        <f>[41]Maio!$G$20</f>
        <v>51</v>
      </c>
      <c r="R45" s="11">
        <f>[41]Maio!$G$21</f>
        <v>53</v>
      </c>
      <c r="S45" s="11">
        <f>[41]Maio!$G$22</f>
        <v>55</v>
      </c>
      <c r="T45" s="11">
        <f>[41]Maio!$G$23</f>
        <v>49</v>
      </c>
      <c r="U45" s="11">
        <f>[41]Maio!$G$24</f>
        <v>36</v>
      </c>
      <c r="V45" s="11">
        <f>[41]Maio!$G$25</f>
        <v>33</v>
      </c>
      <c r="W45" s="11">
        <f>[41]Maio!$G$26</f>
        <v>34</v>
      </c>
      <c r="X45" s="11">
        <f>[41]Maio!$G$27</f>
        <v>37</v>
      </c>
      <c r="Y45" s="11">
        <f>[41]Maio!$G$28</f>
        <v>60</v>
      </c>
      <c r="Z45" s="11">
        <f>[41]Maio!$G$29</f>
        <v>45</v>
      </c>
      <c r="AA45" s="11">
        <f>[41]Maio!$G$30</f>
        <v>43</v>
      </c>
      <c r="AB45" s="11">
        <f>[41]Maio!$G$31</f>
        <v>44</v>
      </c>
      <c r="AC45" s="11">
        <f>[41]Maio!$G$32</f>
        <v>35</v>
      </c>
      <c r="AD45" s="11">
        <f>[41]Maio!$G$33</f>
        <v>49</v>
      </c>
      <c r="AE45" s="11">
        <f>[41]Maio!$G$34</f>
        <v>35</v>
      </c>
      <c r="AF45" s="11">
        <f>[41]Maio!$G$35</f>
        <v>36</v>
      </c>
      <c r="AG45" s="15">
        <f t="shared" ref="AG45" si="26">MIN(B45:AF45)</f>
        <v>33</v>
      </c>
      <c r="AH45" s="94">
        <f t="shared" si="25"/>
        <v>49.548387096774192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[42]Maio!$G$5</f>
        <v>77</v>
      </c>
      <c r="C46" s="11">
        <f>[42]Maio!$G$6</f>
        <v>64</v>
      </c>
      <c r="D46" s="11">
        <f>[42]Maio!$G$7</f>
        <v>74</v>
      </c>
      <c r="E46" s="11">
        <f>[42]Maio!$G$8</f>
        <v>65</v>
      </c>
      <c r="F46" s="11">
        <f>[42]Maio!$G$9</f>
        <v>53</v>
      </c>
      <c r="G46" s="11">
        <f>[42]Maio!$G$10</f>
        <v>60</v>
      </c>
      <c r="H46" s="11">
        <f>[42]Maio!$G$11</f>
        <v>50</v>
      </c>
      <c r="I46" s="11">
        <f>[42]Maio!$G$12</f>
        <v>60</v>
      </c>
      <c r="J46" s="11">
        <f>[42]Maio!$G$13</f>
        <v>62</v>
      </c>
      <c r="K46" s="11">
        <f>[42]Maio!$G$14</f>
        <v>59</v>
      </c>
      <c r="L46" s="11">
        <f>[42]Maio!$G$15</f>
        <v>75</v>
      </c>
      <c r="M46" s="11">
        <f>[42]Maio!$G$16</f>
        <v>87</v>
      </c>
      <c r="N46" s="11">
        <f>[42]Maio!$G$17</f>
        <v>68</v>
      </c>
      <c r="O46" s="11">
        <f>[42]Maio!$G$18</f>
        <v>75</v>
      </c>
      <c r="P46" s="11">
        <f>[42]Maio!$G$19</f>
        <v>55</v>
      </c>
      <c r="Q46" s="11">
        <f>[42]Maio!$G$20</f>
        <v>56</v>
      </c>
      <c r="R46" s="11">
        <f>[42]Maio!$G$21</f>
        <v>58</v>
      </c>
      <c r="S46" s="11">
        <f>[42]Maio!$G$22</f>
        <v>57</v>
      </c>
      <c r="T46" s="11">
        <f>[42]Maio!$G$23</f>
        <v>57</v>
      </c>
      <c r="U46" s="11">
        <f>[42]Maio!$G$24</f>
        <v>52</v>
      </c>
      <c r="V46" s="11">
        <f>[42]Maio!$G$25</f>
        <v>42</v>
      </c>
      <c r="W46" s="11">
        <f>[42]Maio!$G$26</f>
        <v>75</v>
      </c>
      <c r="X46" s="11">
        <f>[42]Maio!$G$27</f>
        <v>95</v>
      </c>
      <c r="Y46" s="11">
        <f>[42]Maio!$G$28</f>
        <v>74</v>
      </c>
      <c r="Z46" s="11">
        <f>[42]Maio!$G$29</f>
        <v>58</v>
      </c>
      <c r="AA46" s="11">
        <f>[42]Maio!$G$30</f>
        <v>49</v>
      </c>
      <c r="AB46" s="11">
        <f>[42]Maio!$G$31</f>
        <v>55</v>
      </c>
      <c r="AC46" s="11">
        <f>[42]Maio!$G$32</f>
        <v>78</v>
      </c>
      <c r="AD46" s="11">
        <f>[42]Maio!$G$33</f>
        <v>75</v>
      </c>
      <c r="AE46" s="11">
        <f>[42]Maio!$G$34</f>
        <v>59</v>
      </c>
      <c r="AF46" s="11">
        <f>[42]Maio!$G$35</f>
        <v>75</v>
      </c>
      <c r="AG46" s="15">
        <f t="shared" ref="AG46:AG47" si="27">MIN(B46:AF46)</f>
        <v>42</v>
      </c>
      <c r="AH46" s="94">
        <f t="shared" ref="AH46" si="28">AVERAGE(B46:AF46)</f>
        <v>64.483870967741936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[43]Maio!$G$5</f>
        <v>75</v>
      </c>
      <c r="C47" s="11">
        <f>[43]Maio!$G$6</f>
        <v>69</v>
      </c>
      <c r="D47" s="11">
        <f>[43]Maio!$G$7</f>
        <v>66</v>
      </c>
      <c r="E47" s="11">
        <f>[43]Maio!$G$8</f>
        <v>59</v>
      </c>
      <c r="F47" s="11">
        <f>[43]Maio!$G$9</f>
        <v>47</v>
      </c>
      <c r="G47" s="11">
        <f>[43]Maio!$G$10</f>
        <v>51</v>
      </c>
      <c r="H47" s="11">
        <f>[43]Maio!$G$11</f>
        <v>50</v>
      </c>
      <c r="I47" s="11">
        <f>[43]Maio!$G$12</f>
        <v>51</v>
      </c>
      <c r="J47" s="11">
        <f>[43]Maio!$G$13</f>
        <v>51</v>
      </c>
      <c r="K47" s="11">
        <f>[43]Maio!$G$14</f>
        <v>49</v>
      </c>
      <c r="L47" s="11">
        <f>[43]Maio!$G$15</f>
        <v>57</v>
      </c>
      <c r="M47" s="11">
        <f>[43]Maio!$G$16</f>
        <v>68</v>
      </c>
      <c r="N47" s="11">
        <f>[43]Maio!$G$17</f>
        <v>78</v>
      </c>
      <c r="O47" s="11">
        <f>[43]Maio!$G$18</f>
        <v>51</v>
      </c>
      <c r="P47" s="11">
        <f>[43]Maio!$G$19</f>
        <v>67</v>
      </c>
      <c r="Q47" s="11">
        <f>[43]Maio!$G$20</f>
        <v>54</v>
      </c>
      <c r="R47" s="11">
        <f>[43]Maio!$G$21</f>
        <v>47</v>
      </c>
      <c r="S47" s="11">
        <f>[43]Maio!$G$22</f>
        <v>46</v>
      </c>
      <c r="T47" s="11">
        <f>[43]Maio!$G$23</f>
        <v>42</v>
      </c>
      <c r="U47" s="11">
        <f>[43]Maio!$G$24</f>
        <v>37</v>
      </c>
      <c r="V47" s="11">
        <f>[43]Maio!$G$25</f>
        <v>34</v>
      </c>
      <c r="W47" s="11" t="str">
        <f>[43]Maio!$G$26</f>
        <v>*</v>
      </c>
      <c r="X47" s="11" t="str">
        <f>[43]Maio!$G$27</f>
        <v>*</v>
      </c>
      <c r="Y47" s="11" t="str">
        <f>[43]Maio!$G$28</f>
        <v>*</v>
      </c>
      <c r="Z47" s="11" t="str">
        <f>[43]Maio!$G$29</f>
        <v>*</v>
      </c>
      <c r="AA47" s="11" t="str">
        <f>[43]Maio!$G$30</f>
        <v>*</v>
      </c>
      <c r="AB47" s="11" t="str">
        <f>[43]Maio!$G$31</f>
        <v>*</v>
      </c>
      <c r="AC47" s="11" t="str">
        <f>[43]Maio!$G$32</f>
        <v>*</v>
      </c>
      <c r="AD47" s="11" t="str">
        <f>[43]Maio!$G$33</f>
        <v>*</v>
      </c>
      <c r="AE47" s="11" t="str">
        <f>[43]Maio!$G$34</f>
        <v>*</v>
      </c>
      <c r="AF47" s="11" t="str">
        <f>[43]Maio!$G$35</f>
        <v>*</v>
      </c>
      <c r="AG47" s="15">
        <f t="shared" si="27"/>
        <v>34</v>
      </c>
      <c r="AH47" s="94">
        <f>AVERAGE(B47:AF47)</f>
        <v>54.714285714285715</v>
      </c>
      <c r="AL47" t="s">
        <v>47</v>
      </c>
    </row>
    <row r="48" spans="1:39" x14ac:dyDescent="0.2">
      <c r="A48" s="58" t="s">
        <v>44</v>
      </c>
      <c r="B48" s="11">
        <f>[44]Maio!$G$5</f>
        <v>47</v>
      </c>
      <c r="C48" s="11">
        <f>[44]Maio!$G$6</f>
        <v>55</v>
      </c>
      <c r="D48" s="11">
        <f>[44]Maio!$G$7</f>
        <v>48</v>
      </c>
      <c r="E48" s="11">
        <f>[44]Maio!$G$8</f>
        <v>58</v>
      </c>
      <c r="F48" s="11">
        <f>[44]Maio!$G$9</f>
        <v>41</v>
      </c>
      <c r="G48" s="11">
        <f>[44]Maio!$G$10</f>
        <v>50</v>
      </c>
      <c r="H48" s="11">
        <f>[44]Maio!$G$11</f>
        <v>52</v>
      </c>
      <c r="I48" s="11">
        <f>[44]Maio!$G$12</f>
        <v>45</v>
      </c>
      <c r="J48" s="11">
        <f>[44]Maio!$G$13</f>
        <v>46</v>
      </c>
      <c r="K48" s="11">
        <f>[44]Maio!$G$14</f>
        <v>46</v>
      </c>
      <c r="L48" s="11">
        <f>[44]Maio!$G$15</f>
        <v>51</v>
      </c>
      <c r="M48" s="11">
        <f>[44]Maio!$G$16</f>
        <v>76</v>
      </c>
      <c r="N48" s="11">
        <f>[44]Maio!$G$17</f>
        <v>85</v>
      </c>
      <c r="O48" s="11">
        <f>[44]Maio!$G$18</f>
        <v>56</v>
      </c>
      <c r="P48" s="11">
        <f>[44]Maio!$G$19</f>
        <v>50</v>
      </c>
      <c r="Q48" s="11">
        <f>[44]Maio!$G$20</f>
        <v>52</v>
      </c>
      <c r="R48" s="11">
        <f>[44]Maio!$G$21</f>
        <v>34</v>
      </c>
      <c r="S48" s="11">
        <f>[44]Maio!$G$22</f>
        <v>39</v>
      </c>
      <c r="T48" s="11">
        <f>[44]Maio!$G$23</f>
        <v>36</v>
      </c>
      <c r="U48" s="11">
        <f>[44]Maio!$G$24</f>
        <v>29</v>
      </c>
      <c r="V48" s="11">
        <f>[44]Maio!$G$25</f>
        <v>29</v>
      </c>
      <c r="W48" s="11">
        <f>[44]Maio!$G$26</f>
        <v>27</v>
      </c>
      <c r="X48" s="11">
        <f>[44]Maio!$G$27</f>
        <v>58</v>
      </c>
      <c r="Y48" s="11">
        <f>[44]Maio!$G$28</f>
        <v>77</v>
      </c>
      <c r="Z48" s="11">
        <f>[44]Maio!$G$29</f>
        <v>36</v>
      </c>
      <c r="AA48" s="11">
        <f>[44]Maio!$G$30</f>
        <v>33</v>
      </c>
      <c r="AB48" s="11">
        <f>[44]Maio!$G$31</f>
        <v>43</v>
      </c>
      <c r="AC48" s="11">
        <f>[44]Maio!$G$32</f>
        <v>39</v>
      </c>
      <c r="AD48" s="11">
        <f>[44]Maio!$G$33</f>
        <v>42</v>
      </c>
      <c r="AE48" s="11">
        <f>[44]Maio!$G$34</f>
        <v>30</v>
      </c>
      <c r="AF48" s="11">
        <f>[44]Maio!$G$35</f>
        <v>34</v>
      </c>
      <c r="AG48" s="15">
        <f>MIN(B48:AF48)</f>
        <v>27</v>
      </c>
      <c r="AH48" s="94">
        <f>AVERAGE(B48:AF48)</f>
        <v>46.58064516129032</v>
      </c>
      <c r="AI48" s="12" t="s">
        <v>47</v>
      </c>
      <c r="AJ48" t="s">
        <v>47</v>
      </c>
      <c r="AK48" t="s">
        <v>47</v>
      </c>
    </row>
    <row r="49" spans="1:39" x14ac:dyDescent="0.2">
      <c r="A49" s="58" t="s">
        <v>20</v>
      </c>
      <c r="B49" s="11">
        <f>[45]Maio!$G$5</f>
        <v>63</v>
      </c>
      <c r="C49" s="11">
        <f>[45]Maio!$G$6</f>
        <v>58</v>
      </c>
      <c r="D49" s="11">
        <f>[45]Maio!$G$7</f>
        <v>52</v>
      </c>
      <c r="E49" s="11">
        <f>[45]Maio!$G$8</f>
        <v>61</v>
      </c>
      <c r="F49" s="11">
        <f>[45]Maio!$G$9</f>
        <v>43</v>
      </c>
      <c r="G49" s="11">
        <f>[45]Maio!$G$10</f>
        <v>42</v>
      </c>
      <c r="H49" s="11">
        <f>[45]Maio!$G$11</f>
        <v>38</v>
      </c>
      <c r="I49" s="11">
        <f>[45]Maio!$G$12</f>
        <v>46</v>
      </c>
      <c r="J49" s="11">
        <f>[45]Maio!$G$13</f>
        <v>48</v>
      </c>
      <c r="K49" s="11">
        <f>[45]Maio!$G$14</f>
        <v>47</v>
      </c>
      <c r="L49" s="11">
        <f>[45]Maio!$G$15</f>
        <v>48</v>
      </c>
      <c r="M49" s="11">
        <f>[45]Maio!$G$16</f>
        <v>40</v>
      </c>
      <c r="N49" s="11">
        <f>[45]Maio!$G$17</f>
        <v>47</v>
      </c>
      <c r="O49" s="11">
        <f>[45]Maio!$G$18</f>
        <v>41</v>
      </c>
      <c r="P49" s="11">
        <f>[45]Maio!$G$19</f>
        <v>55</v>
      </c>
      <c r="Q49" s="11">
        <f>[45]Maio!$G$20</f>
        <v>40</v>
      </c>
      <c r="R49" s="11">
        <f>[45]Maio!$G$21</f>
        <v>39</v>
      </c>
      <c r="S49" s="11">
        <f>[45]Maio!$G$22</f>
        <v>52</v>
      </c>
      <c r="T49" s="11">
        <f>[45]Maio!$G$23</f>
        <v>31</v>
      </c>
      <c r="U49" s="11">
        <f>[45]Maio!$G$24</f>
        <v>27</v>
      </c>
      <c r="V49" s="11">
        <f>[45]Maio!$G$25</f>
        <v>26</v>
      </c>
      <c r="W49" s="11">
        <f>[45]Maio!$G$26</f>
        <v>32</v>
      </c>
      <c r="X49" s="11">
        <f>[45]Maio!$G$27</f>
        <v>33</v>
      </c>
      <c r="Y49" s="11">
        <f>[45]Maio!$G$28</f>
        <v>49</v>
      </c>
      <c r="Z49" s="11">
        <f>[45]Maio!$G$29</f>
        <v>32</v>
      </c>
      <c r="AA49" s="11">
        <f>[45]Maio!$G$30</f>
        <v>31</v>
      </c>
      <c r="AB49" s="11">
        <f>[45]Maio!$G$31</f>
        <v>32</v>
      </c>
      <c r="AC49" s="11">
        <f>[45]Maio!$G$32</f>
        <v>32</v>
      </c>
      <c r="AD49" s="11">
        <f>[45]Maio!$G$33</f>
        <v>40</v>
      </c>
      <c r="AE49" s="11">
        <f>[45]Maio!$G$34</f>
        <v>32</v>
      </c>
      <c r="AF49" s="11">
        <f>[45]Maio!$G$35</f>
        <v>27</v>
      </c>
      <c r="AG49" s="15">
        <f>MIN(B49:AF49)</f>
        <v>26</v>
      </c>
      <c r="AH49" s="94">
        <f>AVERAGE(B49:AF49)</f>
        <v>41.41935483870968</v>
      </c>
      <c r="AJ49" t="s">
        <v>47</v>
      </c>
    </row>
    <row r="50" spans="1:39" s="5" customFormat="1" ht="17.100000000000001" customHeight="1" x14ac:dyDescent="0.2">
      <c r="A50" s="112" t="s">
        <v>228</v>
      </c>
      <c r="B50" s="13">
        <f t="shared" ref="B50:AG50" si="29">MIN(B5:B49)</f>
        <v>41</v>
      </c>
      <c r="C50" s="13">
        <f t="shared" si="29"/>
        <v>49</v>
      </c>
      <c r="D50" s="13">
        <f t="shared" si="29"/>
        <v>48</v>
      </c>
      <c r="E50" s="13">
        <f t="shared" si="29"/>
        <v>49</v>
      </c>
      <c r="F50" s="13">
        <f t="shared" si="29"/>
        <v>41</v>
      </c>
      <c r="G50" s="13">
        <f t="shared" si="29"/>
        <v>36</v>
      </c>
      <c r="H50" s="13">
        <f t="shared" si="29"/>
        <v>37</v>
      </c>
      <c r="I50" s="13">
        <f t="shared" si="29"/>
        <v>44</v>
      </c>
      <c r="J50" s="13">
        <f t="shared" si="29"/>
        <v>43</v>
      </c>
      <c r="K50" s="13">
        <f t="shared" si="29"/>
        <v>39</v>
      </c>
      <c r="L50" s="13">
        <f t="shared" si="29"/>
        <v>38</v>
      </c>
      <c r="M50" s="13">
        <f t="shared" si="29"/>
        <v>40</v>
      </c>
      <c r="N50" s="13">
        <f t="shared" si="29"/>
        <v>36</v>
      </c>
      <c r="O50" s="13">
        <f t="shared" si="29"/>
        <v>38</v>
      </c>
      <c r="P50" s="13">
        <f t="shared" si="29"/>
        <v>41</v>
      </c>
      <c r="Q50" s="13">
        <f t="shared" si="29"/>
        <v>40</v>
      </c>
      <c r="R50" s="13">
        <f t="shared" si="29"/>
        <v>33</v>
      </c>
      <c r="S50" s="13">
        <f t="shared" si="29"/>
        <v>32</v>
      </c>
      <c r="T50" s="13">
        <f t="shared" si="29"/>
        <v>31</v>
      </c>
      <c r="U50" s="13">
        <f t="shared" si="29"/>
        <v>26</v>
      </c>
      <c r="V50" s="13">
        <f t="shared" si="29"/>
        <v>26</v>
      </c>
      <c r="W50" s="13">
        <f t="shared" si="29"/>
        <v>27</v>
      </c>
      <c r="X50" s="13">
        <f t="shared" si="29"/>
        <v>28</v>
      </c>
      <c r="Y50" s="13">
        <f t="shared" si="29"/>
        <v>40</v>
      </c>
      <c r="Z50" s="13">
        <f t="shared" si="29"/>
        <v>28</v>
      </c>
      <c r="AA50" s="13">
        <f t="shared" si="29"/>
        <v>31</v>
      </c>
      <c r="AB50" s="13">
        <f t="shared" si="29"/>
        <v>32</v>
      </c>
      <c r="AC50" s="13">
        <f t="shared" si="29"/>
        <v>32</v>
      </c>
      <c r="AD50" s="13">
        <f t="shared" si="29"/>
        <v>39</v>
      </c>
      <c r="AE50" s="13">
        <f t="shared" si="29"/>
        <v>28</v>
      </c>
      <c r="AF50" s="13">
        <f t="shared" ref="AF50" si="30">MIN(AF5:AF49)</f>
        <v>27</v>
      </c>
      <c r="AG50" s="15">
        <f t="shared" si="29"/>
        <v>26</v>
      </c>
      <c r="AH50" s="94">
        <f>AVERAGE(AH5:AH49)</f>
        <v>53.15225695286604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52"/>
      <c r="AH52" s="51"/>
      <c r="AJ52" s="12" t="s">
        <v>47</v>
      </c>
      <c r="AL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G58" s="7"/>
      <c r="AM58" s="12" t="s">
        <v>47</v>
      </c>
    </row>
    <row r="63" spans="1:39" x14ac:dyDescent="0.2">
      <c r="P63" s="2" t="s">
        <v>47</v>
      </c>
      <c r="AE63" s="2" t="s">
        <v>47</v>
      </c>
      <c r="AI63" t="s">
        <v>47</v>
      </c>
    </row>
    <row r="64" spans="1:39" x14ac:dyDescent="0.2">
      <c r="T64" s="2" t="s">
        <v>47</v>
      </c>
      <c r="Z64" s="2" t="s">
        <v>47</v>
      </c>
    </row>
    <row r="66" spans="7:38" x14ac:dyDescent="0.2">
      <c r="N66" s="2" t="s">
        <v>47</v>
      </c>
    </row>
    <row r="67" spans="7:38" x14ac:dyDescent="0.2">
      <c r="G67" s="2" t="s">
        <v>47</v>
      </c>
      <c r="AL67" t="s">
        <v>47</v>
      </c>
    </row>
    <row r="69" spans="7:38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2" sqref="AL6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53"/>
    </row>
    <row r="2" spans="1:34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0"/>
    </row>
    <row r="3" spans="1:34" s="5" customFormat="1" ht="20.100000000000001" customHeight="1" x14ac:dyDescent="0.2">
      <c r="A3" s="154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46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4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47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[1]Maio!$H$5</f>
        <v>9.7200000000000006</v>
      </c>
      <c r="C5" s="128">
        <f>[1]Maio!$H$6</f>
        <v>6.48</v>
      </c>
      <c r="D5" s="128">
        <f>[1]Maio!$H$7</f>
        <v>10.44</v>
      </c>
      <c r="E5" s="128">
        <f>[1]Maio!$H$8</f>
        <v>14.4</v>
      </c>
      <c r="F5" s="128">
        <f>[1]Maio!$H$9</f>
        <v>11.16</v>
      </c>
      <c r="G5" s="128">
        <f>[1]Maio!$H$10</f>
        <v>7.5600000000000005</v>
      </c>
      <c r="H5" s="128">
        <f>[1]Maio!$H$11</f>
        <v>11.16</v>
      </c>
      <c r="I5" s="128">
        <f>[1]Maio!$H$12</f>
        <v>10.8</v>
      </c>
      <c r="J5" s="128">
        <f>[1]Maio!$H$13</f>
        <v>11.520000000000001</v>
      </c>
      <c r="K5" s="128">
        <f>[1]Maio!$H$14</f>
        <v>7.2</v>
      </c>
      <c r="L5" s="128">
        <f>[1]Maio!$H$15</f>
        <v>13.68</v>
      </c>
      <c r="M5" s="128">
        <f>[1]Maio!$H$16</f>
        <v>6.48</v>
      </c>
      <c r="N5" s="128">
        <f>[1]Maio!$H$17</f>
        <v>16.559999999999999</v>
      </c>
      <c r="O5" s="128">
        <f>[1]Maio!$H$18</f>
        <v>12.24</v>
      </c>
      <c r="P5" s="128">
        <f>[1]Maio!$H$19</f>
        <v>7.5600000000000005</v>
      </c>
      <c r="Q5" s="128">
        <f>[1]Maio!$H$20</f>
        <v>10.8</v>
      </c>
      <c r="R5" s="128">
        <f>[1]Maio!$H$21</f>
        <v>9.3600000000000012</v>
      </c>
      <c r="S5" s="128">
        <f>[1]Maio!$H$22</f>
        <v>7.9200000000000008</v>
      </c>
      <c r="T5" s="128">
        <f>[1]Maio!$H$23</f>
        <v>7.9200000000000008</v>
      </c>
      <c r="U5" s="128">
        <f>[1]Maio!$H$24</f>
        <v>8.64</v>
      </c>
      <c r="V5" s="128">
        <f>[1]Maio!$H$25</f>
        <v>9</v>
      </c>
      <c r="W5" s="128">
        <f>[1]Maio!$H$26</f>
        <v>6.48</v>
      </c>
      <c r="X5" s="128">
        <f>[1]Maio!$H$27</f>
        <v>11.16</v>
      </c>
      <c r="Y5" s="128">
        <f>[1]Maio!$H$28</f>
        <v>16.559999999999999</v>
      </c>
      <c r="Z5" s="128">
        <f>[1]Maio!$H$29</f>
        <v>7.5600000000000005</v>
      </c>
      <c r="AA5" s="128">
        <f>[1]Maio!$H$30</f>
        <v>12.24</v>
      </c>
      <c r="AB5" s="128">
        <f>[1]Maio!$H$31</f>
        <v>10.44</v>
      </c>
      <c r="AC5" s="128">
        <f>[1]Maio!$H$32</f>
        <v>12.6</v>
      </c>
      <c r="AD5" s="128">
        <f>[1]Maio!$H$33</f>
        <v>6.12</v>
      </c>
      <c r="AE5" s="128">
        <f>[1]Maio!$H$34</f>
        <v>14.76</v>
      </c>
      <c r="AF5" s="128">
        <f>[1]Maio!$H$35</f>
        <v>15.840000000000002</v>
      </c>
      <c r="AG5" s="15">
        <f t="shared" ref="AG5:AG6" si="1">MAX(B5:AF5)</f>
        <v>16.559999999999999</v>
      </c>
      <c r="AH5" s="125">
        <f t="shared" ref="AH5:AH6" si="2">AVERAGE(B5:AF5)</f>
        <v>10.463225806451613</v>
      </c>
    </row>
    <row r="6" spans="1:34" x14ac:dyDescent="0.2">
      <c r="A6" s="58" t="s">
        <v>0</v>
      </c>
      <c r="B6" s="11">
        <f>[2]Maio!$H$5</f>
        <v>9</v>
      </c>
      <c r="C6" s="11">
        <f>[2]Maio!$H$6</f>
        <v>6.84</v>
      </c>
      <c r="D6" s="11">
        <f>[2]Maio!$H$7</f>
        <v>13.32</v>
      </c>
      <c r="E6" s="11">
        <f>[2]Maio!$H$8</f>
        <v>7.5600000000000005</v>
      </c>
      <c r="F6" s="11">
        <f>[2]Maio!$H$9</f>
        <v>12.96</v>
      </c>
      <c r="G6" s="11">
        <f>[2]Maio!$H$10</f>
        <v>10.44</v>
      </c>
      <c r="H6" s="11">
        <f>[2]Maio!$H$11</f>
        <v>7.2</v>
      </c>
      <c r="I6" s="11">
        <f>[2]Maio!$H$12</f>
        <v>14.04</v>
      </c>
      <c r="J6" s="11">
        <f>[2]Maio!$H$13</f>
        <v>14.76</v>
      </c>
      <c r="K6" s="11">
        <f>[2]Maio!$H$14</f>
        <v>11.520000000000001</v>
      </c>
      <c r="L6" s="11">
        <f>[2]Maio!$H$15</f>
        <v>12.6</v>
      </c>
      <c r="M6" s="11">
        <f>[2]Maio!$H$16</f>
        <v>10.44</v>
      </c>
      <c r="N6" s="11">
        <f>[2]Maio!$H$17</f>
        <v>8.2799999999999994</v>
      </c>
      <c r="O6" s="11">
        <f>[2]Maio!$H$18</f>
        <v>8.64</v>
      </c>
      <c r="P6" s="11">
        <f>[2]Maio!$H$19</f>
        <v>7.2</v>
      </c>
      <c r="Q6" s="11">
        <f>[2]Maio!$H$20</f>
        <v>21.6</v>
      </c>
      <c r="R6" s="11">
        <f>[2]Maio!$H$21</f>
        <v>20.88</v>
      </c>
      <c r="S6" s="11">
        <f>[2]Maio!$H$22</f>
        <v>16.559999999999999</v>
      </c>
      <c r="T6" s="11">
        <f>[2]Maio!$H$23</f>
        <v>10.08</v>
      </c>
      <c r="U6" s="11">
        <f>[2]Maio!$H$24</f>
        <v>11.520000000000001</v>
      </c>
      <c r="V6" s="11">
        <f>[2]Maio!$H$25</f>
        <v>14.4</v>
      </c>
      <c r="W6" s="11">
        <f>[2]Maio!$H$26</f>
        <v>7.9200000000000008</v>
      </c>
      <c r="X6" s="11">
        <f>[2]Maio!$H$27</f>
        <v>8.64</v>
      </c>
      <c r="Y6" s="11">
        <f>[2]Maio!$H$28</f>
        <v>15.48</v>
      </c>
      <c r="Z6" s="11">
        <f>[2]Maio!$H$29</f>
        <v>10.8</v>
      </c>
      <c r="AA6" s="11">
        <f>[2]Maio!$H$30</f>
        <v>19.079999999999998</v>
      </c>
      <c r="AB6" s="11">
        <f>[2]Maio!$H$31</f>
        <v>11.16</v>
      </c>
      <c r="AC6" s="11">
        <f>[2]Maio!$H$32</f>
        <v>15.48</v>
      </c>
      <c r="AD6" s="11">
        <f>[2]Maio!$H$33</f>
        <v>10.08</v>
      </c>
      <c r="AE6" s="11">
        <f>[2]Maio!$H$34</f>
        <v>12.96</v>
      </c>
      <c r="AF6" s="11">
        <f>[2]Maio!$H$35</f>
        <v>15.48</v>
      </c>
      <c r="AG6" s="15">
        <f t="shared" si="1"/>
        <v>21.6</v>
      </c>
      <c r="AH6" s="125">
        <f t="shared" si="2"/>
        <v>12.158709677419356</v>
      </c>
    </row>
    <row r="7" spans="1:34" x14ac:dyDescent="0.2">
      <c r="A7" s="58" t="s">
        <v>104</v>
      </c>
      <c r="B7" s="11">
        <f>[3]Maio!$H$5</f>
        <v>12.24</v>
      </c>
      <c r="C7" s="11">
        <f>[3]Maio!$H$6</f>
        <v>9.3600000000000012</v>
      </c>
      <c r="D7" s="11">
        <f>[3]Maio!$H$7</f>
        <v>15.840000000000002</v>
      </c>
      <c r="E7" s="11">
        <f>[3]Maio!$H$8</f>
        <v>11.879999999999999</v>
      </c>
      <c r="F7" s="11">
        <f>[3]Maio!$H$9</f>
        <v>14.04</v>
      </c>
      <c r="G7" s="11">
        <f>[3]Maio!$H$10</f>
        <v>11.520000000000001</v>
      </c>
      <c r="H7" s="11">
        <f>[3]Maio!$H$11</f>
        <v>11.16</v>
      </c>
      <c r="I7" s="11">
        <f>[3]Maio!$H$12</f>
        <v>16.2</v>
      </c>
      <c r="J7" s="11">
        <f>[3]Maio!$H$13</f>
        <v>15.840000000000002</v>
      </c>
      <c r="K7" s="11">
        <f>[3]Maio!$H$14</f>
        <v>13.68</v>
      </c>
      <c r="L7" s="11">
        <f>[3]Maio!$H$15</f>
        <v>21.96</v>
      </c>
      <c r="M7" s="11">
        <f>[3]Maio!$H$16</f>
        <v>11.879999999999999</v>
      </c>
      <c r="N7" s="11">
        <f>[3]Maio!$H$17</f>
        <v>12.6</v>
      </c>
      <c r="O7" s="11">
        <f>[3]Maio!$H$18</f>
        <v>12.6</v>
      </c>
      <c r="P7" s="11">
        <f>[3]Maio!$H$19</f>
        <v>13.68</v>
      </c>
      <c r="Q7" s="11">
        <f>[3]Maio!$H$20</f>
        <v>19.440000000000001</v>
      </c>
      <c r="R7" s="11">
        <f>[3]Maio!$H$21</f>
        <v>23.040000000000003</v>
      </c>
      <c r="S7" s="11">
        <f>[3]Maio!$H$22</f>
        <v>16.2</v>
      </c>
      <c r="T7" s="11">
        <f>[3]Maio!$H$23</f>
        <v>12.6</v>
      </c>
      <c r="U7" s="11">
        <f>[3]Maio!$H$24</f>
        <v>12.6</v>
      </c>
      <c r="V7" s="11">
        <f>[3]Maio!$H$25</f>
        <v>14.76</v>
      </c>
      <c r="W7" s="11">
        <f>[3]Maio!$H$26</f>
        <v>11.520000000000001</v>
      </c>
      <c r="X7" s="11">
        <f>[3]Maio!$H$27</f>
        <v>14.4</v>
      </c>
      <c r="Y7" s="11">
        <f>[3]Maio!$H$28</f>
        <v>22.32</v>
      </c>
      <c r="Z7" s="11">
        <f>[3]Maio!$H$29</f>
        <v>10.8</v>
      </c>
      <c r="AA7" s="11">
        <f>[3]Maio!$H$30</f>
        <v>15.840000000000002</v>
      </c>
      <c r="AB7" s="11">
        <f>[3]Maio!$H$31</f>
        <v>15.120000000000001</v>
      </c>
      <c r="AC7" s="11">
        <f>[3]Maio!$H$32</f>
        <v>17.28</v>
      </c>
      <c r="AD7" s="11">
        <f>[3]Maio!$H$33</f>
        <v>11.879999999999999</v>
      </c>
      <c r="AE7" s="11">
        <f>[3]Maio!$H$34</f>
        <v>20.16</v>
      </c>
      <c r="AF7" s="11">
        <f>[3]Maio!$H$35</f>
        <v>28.44</v>
      </c>
      <c r="AG7" s="15">
        <f t="shared" ref="AG7" si="3">MAX(B7:AF7)</f>
        <v>28.44</v>
      </c>
      <c r="AH7" s="125">
        <f t="shared" ref="AH7" si="4">AVERAGE(B7:AF7)</f>
        <v>15.189677419354839</v>
      </c>
    </row>
    <row r="8" spans="1:34" x14ac:dyDescent="0.2">
      <c r="A8" s="58" t="s">
        <v>1</v>
      </c>
      <c r="B8" s="11">
        <f>[4]Maio!$H$5</f>
        <v>5.4</v>
      </c>
      <c r="C8" s="11">
        <f>[4]Maio!$H$6</f>
        <v>6.84</v>
      </c>
      <c r="D8" s="11">
        <f>[4]Maio!$H$7</f>
        <v>9</v>
      </c>
      <c r="E8" s="11">
        <f>[4]Maio!$H$8</f>
        <v>5.7600000000000007</v>
      </c>
      <c r="F8" s="11">
        <f>[4]Maio!$H$9</f>
        <v>6.48</v>
      </c>
      <c r="G8" s="11">
        <f>[4]Maio!$H$10</f>
        <v>8.64</v>
      </c>
      <c r="H8" s="11">
        <f>[4]Maio!$H$11</f>
        <v>5.04</v>
      </c>
      <c r="I8" s="11">
        <f>[4]Maio!$H$12</f>
        <v>12.24</v>
      </c>
      <c r="J8" s="11">
        <f>[4]Maio!$H$13</f>
        <v>11.879999999999999</v>
      </c>
      <c r="K8" s="11">
        <f>[4]Maio!$H$14</f>
        <v>12.24</v>
      </c>
      <c r="L8" s="11">
        <f>[4]Maio!$H$15</f>
        <v>12.6</v>
      </c>
      <c r="M8" s="11">
        <f>[4]Maio!$H$16</f>
        <v>6.84</v>
      </c>
      <c r="N8" s="11">
        <f>[4]Maio!$H$17</f>
        <v>2.52</v>
      </c>
      <c r="O8" s="11">
        <f>[4]Maio!$H$18</f>
        <v>16.2</v>
      </c>
      <c r="P8" s="11">
        <f>[4]Maio!$H$19</f>
        <v>8.2799999999999994</v>
      </c>
      <c r="Q8" s="11">
        <f>[4]Maio!$H$20</f>
        <v>10.8</v>
      </c>
      <c r="R8" s="11">
        <f>[4]Maio!$H$21</f>
        <v>8.2799999999999994</v>
      </c>
      <c r="S8" s="11">
        <f>[4]Maio!$H$22</f>
        <v>9.3600000000000012</v>
      </c>
      <c r="T8" s="11">
        <f>[4]Maio!$H$23</f>
        <v>10.8</v>
      </c>
      <c r="U8" s="11">
        <f>[4]Maio!$H$24</f>
        <v>12.24</v>
      </c>
      <c r="V8" s="11">
        <f>[4]Maio!$H$25</f>
        <v>13.68</v>
      </c>
      <c r="W8" s="11">
        <f>[4]Maio!$H$26</f>
        <v>6.12</v>
      </c>
      <c r="X8" s="11">
        <f>[4]Maio!$H$27</f>
        <v>4.6800000000000006</v>
      </c>
      <c r="Y8" s="11">
        <f>[4]Maio!$H$28</f>
        <v>7.5600000000000005</v>
      </c>
      <c r="Z8" s="11">
        <f>[4]Maio!$H$29</f>
        <v>13.68</v>
      </c>
      <c r="AA8" s="11">
        <f>[4]Maio!$H$30</f>
        <v>10.8</v>
      </c>
      <c r="AB8" s="11">
        <f>[4]Maio!$H$31</f>
        <v>17.64</v>
      </c>
      <c r="AC8" s="11">
        <f>[4]Maio!$H$32</f>
        <v>11.16</v>
      </c>
      <c r="AD8" s="11">
        <f>[4]Maio!$H$33</f>
        <v>8.2799999999999994</v>
      </c>
      <c r="AE8" s="11">
        <f>[4]Maio!$H$34</f>
        <v>12.96</v>
      </c>
      <c r="AF8" s="11">
        <f>[4]Maio!$H$35</f>
        <v>11.16</v>
      </c>
      <c r="AG8" s="15">
        <f t="shared" ref="AG8:AG9" si="5">MAX(B8:AF8)</f>
        <v>17.64</v>
      </c>
      <c r="AH8" s="125">
        <f t="shared" ref="AH8:AH9" si="6">AVERAGE(B8:AF8)</f>
        <v>9.6503225806451631</v>
      </c>
    </row>
    <row r="9" spans="1:34" x14ac:dyDescent="0.2">
      <c r="A9" s="58" t="s">
        <v>167</v>
      </c>
      <c r="B9" s="11">
        <f>[5]Maio!$H$5</f>
        <v>15.840000000000002</v>
      </c>
      <c r="C9" s="11">
        <f>[5]Maio!$H$6</f>
        <v>13.32</v>
      </c>
      <c r="D9" s="11">
        <f>[5]Maio!$H$7</f>
        <v>17.28</v>
      </c>
      <c r="E9" s="11">
        <f>[5]Maio!$H$8</f>
        <v>15.840000000000002</v>
      </c>
      <c r="F9" s="11">
        <f>[5]Maio!$H$9</f>
        <v>18</v>
      </c>
      <c r="G9" s="11">
        <f>[5]Maio!$H$10</f>
        <v>17.64</v>
      </c>
      <c r="H9" s="11">
        <f>[5]Maio!$H$11</f>
        <v>9.7200000000000006</v>
      </c>
      <c r="I9" s="11">
        <f>[5]Maio!$H$12</f>
        <v>15.840000000000002</v>
      </c>
      <c r="J9" s="11">
        <f>[5]Maio!$H$13</f>
        <v>19.079999999999998</v>
      </c>
      <c r="K9" s="11">
        <f>[5]Maio!$H$14</f>
        <v>17.28</v>
      </c>
      <c r="L9" s="11">
        <f>[5]Maio!$H$15</f>
        <v>26.64</v>
      </c>
      <c r="M9" s="11">
        <f>[5]Maio!$H$16</f>
        <v>19.8</v>
      </c>
      <c r="N9" s="11">
        <f>[5]Maio!$H$17</f>
        <v>14.04</v>
      </c>
      <c r="O9" s="11">
        <f>[5]Maio!$H$18</f>
        <v>18.36</v>
      </c>
      <c r="P9" s="11">
        <f>[5]Maio!$H$19</f>
        <v>14.4</v>
      </c>
      <c r="Q9" s="11">
        <f>[5]Maio!$H$20</f>
        <v>26.64</v>
      </c>
      <c r="R9" s="11">
        <f>[5]Maio!$H$21</f>
        <v>23.400000000000002</v>
      </c>
      <c r="S9" s="11">
        <f>[5]Maio!$H$22</f>
        <v>20.88</v>
      </c>
      <c r="T9" s="11">
        <f>[5]Maio!$H$23</f>
        <v>15.840000000000002</v>
      </c>
      <c r="U9" s="11">
        <f>[5]Maio!$H$24</f>
        <v>15.120000000000001</v>
      </c>
      <c r="V9" s="11">
        <f>[5]Maio!$H$25</f>
        <v>16.2</v>
      </c>
      <c r="W9" s="11">
        <f>[5]Maio!$H$26</f>
        <v>17.28</v>
      </c>
      <c r="X9" s="11">
        <f>[5]Maio!$H$27</f>
        <v>17.28</v>
      </c>
      <c r="Y9" s="11">
        <f>[5]Maio!$H$28</f>
        <v>20.88</v>
      </c>
      <c r="Z9" s="11">
        <f>[5]Maio!$H$29</f>
        <v>18</v>
      </c>
      <c r="AA9" s="11">
        <f>[5]Maio!$H$30</f>
        <v>21.240000000000002</v>
      </c>
      <c r="AB9" s="11">
        <f>[5]Maio!$H$31</f>
        <v>20.16</v>
      </c>
      <c r="AC9" s="11">
        <f>[5]Maio!$H$32</f>
        <v>23.400000000000002</v>
      </c>
      <c r="AD9" s="11">
        <f>[5]Maio!$H$33</f>
        <v>11.520000000000001</v>
      </c>
      <c r="AE9" s="11">
        <f>[5]Maio!$H$34</f>
        <v>21.240000000000002</v>
      </c>
      <c r="AF9" s="11">
        <f>[5]Maio!$H$35</f>
        <v>18</v>
      </c>
      <c r="AG9" s="15">
        <f t="shared" si="5"/>
        <v>26.64</v>
      </c>
      <c r="AH9" s="125">
        <f t="shared" si="6"/>
        <v>18.069677419354839</v>
      </c>
    </row>
    <row r="10" spans="1:34" x14ac:dyDescent="0.2">
      <c r="A10" s="58" t="s">
        <v>111</v>
      </c>
      <c r="B10" s="11" t="str">
        <f>[6]Maio!$H$5</f>
        <v>*</v>
      </c>
      <c r="C10" s="11" t="str">
        <f>[6]Maio!$H$6</f>
        <v>*</v>
      </c>
      <c r="D10" s="11" t="str">
        <f>[6]Maio!$H$7</f>
        <v>*</v>
      </c>
      <c r="E10" s="11" t="str">
        <f>[6]Maio!$H$8</f>
        <v>*</v>
      </c>
      <c r="F10" s="11" t="str">
        <f>[6]Maio!$H$9</f>
        <v>*</v>
      </c>
      <c r="G10" s="11" t="str">
        <f>[6]Maio!$H$10</f>
        <v>*</v>
      </c>
      <c r="H10" s="11" t="str">
        <f>[6]Maio!$H$11</f>
        <v>*</v>
      </c>
      <c r="I10" s="11" t="str">
        <f>[6]Maio!$H$12</f>
        <v>*</v>
      </c>
      <c r="J10" s="11" t="str">
        <f>[6]Maio!$H$13</f>
        <v>*</v>
      </c>
      <c r="K10" s="11" t="str">
        <f>[6]Maio!$H$14</f>
        <v>*</v>
      </c>
      <c r="L10" s="11" t="str">
        <f>[6]Maio!$H$15</f>
        <v>*</v>
      </c>
      <c r="M10" s="11" t="str">
        <f>[6]Maio!$H$16</f>
        <v>*</v>
      </c>
      <c r="N10" s="11" t="str">
        <f>[6]Maio!$H$17</f>
        <v>*</v>
      </c>
      <c r="O10" s="11" t="str">
        <f>[6]Maio!$H$18</f>
        <v>*</v>
      </c>
      <c r="P10" s="11" t="str">
        <f>[6]Maio!$H$19</f>
        <v>*</v>
      </c>
      <c r="Q10" s="11" t="str">
        <f>[6]Maio!$H$20</f>
        <v>*</v>
      </c>
      <c r="R10" s="11" t="str">
        <f>[6]Maio!$H$21</f>
        <v>*</v>
      </c>
      <c r="S10" s="11" t="str">
        <f>[6]Maio!$H$22</f>
        <v>*</v>
      </c>
      <c r="T10" s="11" t="str">
        <f>[6]Maio!$H$23</f>
        <v>*</v>
      </c>
      <c r="U10" s="11" t="str">
        <f>[6]Maio!$H$24</f>
        <v>*</v>
      </c>
      <c r="V10" s="11" t="str">
        <f>[6]Maio!$H$25</f>
        <v>*</v>
      </c>
      <c r="W10" s="11" t="str">
        <f>[6]Maio!$H$26</f>
        <v>*</v>
      </c>
      <c r="X10" s="11" t="str">
        <f>[6]Maio!$H$27</f>
        <v>*</v>
      </c>
      <c r="Y10" s="11" t="str">
        <f>[6]Maio!$H$28</f>
        <v>*</v>
      </c>
      <c r="Z10" s="11" t="str">
        <f>[6]Maio!$H$29</f>
        <v>*</v>
      </c>
      <c r="AA10" s="11" t="str">
        <f>[6]Maio!$H$30</f>
        <v>*</v>
      </c>
      <c r="AB10" s="11" t="str">
        <f>[6]Maio!$H$31</f>
        <v>*</v>
      </c>
      <c r="AC10" s="11" t="str">
        <f>[6]Maio!$H$32</f>
        <v>*</v>
      </c>
      <c r="AD10" s="11" t="str">
        <f>[6]Maio!$H$33</f>
        <v>*</v>
      </c>
      <c r="AE10" s="11" t="str">
        <f>[6]Maio!$H$34</f>
        <v>*</v>
      </c>
      <c r="AF10" s="11" t="str">
        <f>[6]Maio!$H$35</f>
        <v>*</v>
      </c>
      <c r="AG10" s="93" t="s">
        <v>226</v>
      </c>
      <c r="AH10" s="115" t="s">
        <v>226</v>
      </c>
    </row>
    <row r="11" spans="1:34" x14ac:dyDescent="0.2">
      <c r="A11" s="58" t="s">
        <v>64</v>
      </c>
      <c r="B11" s="11">
        <f>[7]Maio!$H$5</f>
        <v>13.32</v>
      </c>
      <c r="C11" s="11">
        <f>[7]Maio!$H$6</f>
        <v>10.44</v>
      </c>
      <c r="D11" s="11">
        <f>[7]Maio!$H$7</f>
        <v>24.48</v>
      </c>
      <c r="E11" s="11">
        <f>[7]Maio!$H$8</f>
        <v>18.36</v>
      </c>
      <c r="F11" s="11">
        <f>[7]Maio!$H$9</f>
        <v>12.6</v>
      </c>
      <c r="G11" s="11">
        <f>[7]Maio!$H$10</f>
        <v>9.7200000000000006</v>
      </c>
      <c r="H11" s="11">
        <f>[7]Maio!$H$11</f>
        <v>12.6</v>
      </c>
      <c r="I11" s="11">
        <f>[7]Maio!$H$12</f>
        <v>23.759999999999998</v>
      </c>
      <c r="J11" s="11">
        <f>[7]Maio!$H$13</f>
        <v>19.440000000000001</v>
      </c>
      <c r="K11" s="11">
        <f>[7]Maio!$H$14</f>
        <v>16.559999999999999</v>
      </c>
      <c r="L11" s="11">
        <f>[7]Maio!$H$15</f>
        <v>16.920000000000002</v>
      </c>
      <c r="M11" s="11">
        <f>[7]Maio!$H$16</f>
        <v>14.04</v>
      </c>
      <c r="N11" s="11">
        <f>[7]Maio!$H$17</f>
        <v>20.52</v>
      </c>
      <c r="O11" s="11">
        <f>[7]Maio!$H$18</f>
        <v>17.64</v>
      </c>
      <c r="P11" s="11">
        <f>[7]Maio!$H$19</f>
        <v>12.96</v>
      </c>
      <c r="Q11" s="11">
        <f>[7]Maio!$H$20</f>
        <v>24.840000000000003</v>
      </c>
      <c r="R11" s="11">
        <f>[7]Maio!$H$21</f>
        <v>23.040000000000003</v>
      </c>
      <c r="S11" s="11">
        <f>[7]Maio!$H$22</f>
        <v>19.8</v>
      </c>
      <c r="T11" s="11">
        <f>[7]Maio!$H$23</f>
        <v>12.96</v>
      </c>
      <c r="U11" s="11">
        <f>[7]Maio!$H$24</f>
        <v>14.04</v>
      </c>
      <c r="V11" s="11">
        <f>[7]Maio!$H$25</f>
        <v>11.520000000000001</v>
      </c>
      <c r="W11" s="11">
        <f>[7]Maio!$H$26</f>
        <v>11.520000000000001</v>
      </c>
      <c r="X11" s="11">
        <f>[7]Maio!$H$27</f>
        <v>11.879999999999999</v>
      </c>
      <c r="Y11" s="11">
        <f>[7]Maio!$H$28</f>
        <v>21.96</v>
      </c>
      <c r="Z11" s="11">
        <f>[7]Maio!$H$29</f>
        <v>12.24</v>
      </c>
      <c r="AA11" s="11">
        <f>[7]Maio!$H$30</f>
        <v>19.079999999999998</v>
      </c>
      <c r="AB11" s="11">
        <f>[7]Maio!$H$31</f>
        <v>15.120000000000001</v>
      </c>
      <c r="AC11" s="11">
        <f>[7]Maio!$H$32</f>
        <v>20.52</v>
      </c>
      <c r="AD11" s="11">
        <f>[7]Maio!$H$33</f>
        <v>18.36</v>
      </c>
      <c r="AE11" s="11">
        <f>[7]Maio!$H$34</f>
        <v>14.76</v>
      </c>
      <c r="AF11" s="11">
        <f>[7]Maio!$H$35</f>
        <v>25.92</v>
      </c>
      <c r="AG11" s="15">
        <f t="shared" ref="AG11:AG12" si="7">MAX(B11:AF11)</f>
        <v>25.92</v>
      </c>
      <c r="AH11" s="125">
        <f t="shared" ref="AH11:AH12" si="8">AVERAGE(B11:AF11)</f>
        <v>16.803870967741933</v>
      </c>
    </row>
    <row r="12" spans="1:34" x14ac:dyDescent="0.2">
      <c r="A12" s="58" t="s">
        <v>41</v>
      </c>
      <c r="B12" s="11">
        <f>[8]Maio!$H$5</f>
        <v>18.36</v>
      </c>
      <c r="C12" s="11">
        <f>[8]Maio!$H$6</f>
        <v>9.7200000000000006</v>
      </c>
      <c r="D12" s="11">
        <f>[8]Maio!$H$7</f>
        <v>18</v>
      </c>
      <c r="E12" s="11">
        <f>[8]Maio!$H$8</f>
        <v>16.2</v>
      </c>
      <c r="F12" s="11">
        <f>[8]Maio!$H$9</f>
        <v>11.16</v>
      </c>
      <c r="G12" s="11">
        <f>[8]Maio!$H$10</f>
        <v>21.96</v>
      </c>
      <c r="H12" s="11">
        <f>[8]Maio!$H$11</f>
        <v>6.84</v>
      </c>
      <c r="I12" s="11">
        <f>[8]Maio!$H$12</f>
        <v>11.879999999999999</v>
      </c>
      <c r="J12" s="11">
        <f>[8]Maio!$H$13</f>
        <v>14.04</v>
      </c>
      <c r="K12" s="11">
        <f>[8]Maio!$H$14</f>
        <v>15.48</v>
      </c>
      <c r="L12" s="11">
        <f>[8]Maio!$H$15</f>
        <v>11.16</v>
      </c>
      <c r="M12" s="11">
        <f>[8]Maio!$H$16</f>
        <v>16.920000000000002</v>
      </c>
      <c r="N12" s="11">
        <f>[8]Maio!$H$17</f>
        <v>12.96</v>
      </c>
      <c r="O12" s="11">
        <f>[8]Maio!$H$18</f>
        <v>14.76</v>
      </c>
      <c r="P12" s="11">
        <f>[8]Maio!$H$19</f>
        <v>11.16</v>
      </c>
      <c r="Q12" s="11">
        <f>[8]Maio!$H$20</f>
        <v>11.520000000000001</v>
      </c>
      <c r="R12" s="11">
        <f>[8]Maio!$H$21</f>
        <v>11.879999999999999</v>
      </c>
      <c r="S12" s="11">
        <f>[8]Maio!$H$22</f>
        <v>12.6</v>
      </c>
      <c r="T12" s="11">
        <f>[8]Maio!$H$23</f>
        <v>10.44</v>
      </c>
      <c r="U12" s="11">
        <f>[8]Maio!$H$24</f>
        <v>12.24</v>
      </c>
      <c r="V12" s="11">
        <f>[8]Maio!$H$25</f>
        <v>11.879999999999999</v>
      </c>
      <c r="W12" s="11">
        <f>[8]Maio!$H$26</f>
        <v>11.879999999999999</v>
      </c>
      <c r="X12" s="11">
        <f>[8]Maio!$H$27</f>
        <v>14.04</v>
      </c>
      <c r="Y12" s="11">
        <f>[8]Maio!$H$28</f>
        <v>14.4</v>
      </c>
      <c r="Z12" s="11">
        <f>[8]Maio!$H$29</f>
        <v>8.2799999999999994</v>
      </c>
      <c r="AA12" s="11">
        <f>[8]Maio!$H$30</f>
        <v>14.4</v>
      </c>
      <c r="AB12" s="11">
        <f>[8]Maio!$H$31</f>
        <v>12.6</v>
      </c>
      <c r="AC12" s="11">
        <f>[8]Maio!$H$32</f>
        <v>14.4</v>
      </c>
      <c r="AD12" s="11">
        <f>[8]Maio!$H$33</f>
        <v>9</v>
      </c>
      <c r="AE12" s="11">
        <f>[8]Maio!$H$34</f>
        <v>15.120000000000001</v>
      </c>
      <c r="AF12" s="11">
        <f>[8]Maio!$H$35</f>
        <v>16.2</v>
      </c>
      <c r="AG12" s="15">
        <f t="shared" si="7"/>
        <v>21.96</v>
      </c>
      <c r="AH12" s="125">
        <f t="shared" si="8"/>
        <v>13.273548387096771</v>
      </c>
    </row>
    <row r="13" spans="1:34" x14ac:dyDescent="0.2">
      <c r="A13" s="58" t="s">
        <v>114</v>
      </c>
      <c r="B13" s="11" t="str">
        <f>[9]Maio!$H$5</f>
        <v>*</v>
      </c>
      <c r="C13" s="11" t="str">
        <f>[9]Maio!$H$6</f>
        <v>*</v>
      </c>
      <c r="D13" s="11" t="str">
        <f>[9]Maio!$H$7</f>
        <v>*</v>
      </c>
      <c r="E13" s="11" t="str">
        <f>[9]Maio!$H$8</f>
        <v>*</v>
      </c>
      <c r="F13" s="11" t="str">
        <f>[9]Maio!$H$9</f>
        <v>*</v>
      </c>
      <c r="G13" s="11" t="str">
        <f>[9]Maio!$H$10</f>
        <v>*</v>
      </c>
      <c r="H13" s="11" t="str">
        <f>[9]Maio!$H$11</f>
        <v>*</v>
      </c>
      <c r="I13" s="11" t="str">
        <f>[9]Maio!$H$12</f>
        <v>*</v>
      </c>
      <c r="J13" s="11" t="str">
        <f>[9]Maio!$H$13</f>
        <v>*</v>
      </c>
      <c r="K13" s="11" t="str">
        <f>[9]Maio!$H$14</f>
        <v>*</v>
      </c>
      <c r="L13" s="11" t="str">
        <f>[9]Maio!$H$15</f>
        <v>*</v>
      </c>
      <c r="M13" s="11" t="str">
        <f>[9]Maio!$H$16</f>
        <v>*</v>
      </c>
      <c r="N13" s="11" t="str">
        <f>[9]Maio!$H$17</f>
        <v>*</v>
      </c>
      <c r="O13" s="11" t="str">
        <f>[9]Maio!$H$18</f>
        <v>*</v>
      </c>
      <c r="P13" s="11" t="str">
        <f>[9]Maio!$H$19</f>
        <v>*</v>
      </c>
      <c r="Q13" s="11" t="str">
        <f>[9]Maio!$H$20</f>
        <v>*</v>
      </c>
      <c r="R13" s="11" t="str">
        <f>[9]Maio!$H$21</f>
        <v>*</v>
      </c>
      <c r="S13" s="11" t="str">
        <f>[9]Maio!$H$22</f>
        <v>*</v>
      </c>
      <c r="T13" s="11" t="str">
        <f>[9]Maio!$H$23</f>
        <v>*</v>
      </c>
      <c r="U13" s="11" t="str">
        <f>[9]Maio!$H$24</f>
        <v>*</v>
      </c>
      <c r="V13" s="11" t="str">
        <f>[9]Maio!$H$25</f>
        <v>*</v>
      </c>
      <c r="W13" s="11" t="str">
        <f>[9]Maio!$H$26</f>
        <v>*</v>
      </c>
      <c r="X13" s="11" t="str">
        <f>[9]Maio!$H$27</f>
        <v>*</v>
      </c>
      <c r="Y13" s="11" t="str">
        <f>[9]Maio!$H$28</f>
        <v>*</v>
      </c>
      <c r="Z13" s="11" t="str">
        <f>[9]Maio!$H$29</f>
        <v>*</v>
      </c>
      <c r="AA13" s="11" t="str">
        <f>[9]Maio!$H$30</f>
        <v>*</v>
      </c>
      <c r="AB13" s="11" t="str">
        <f>[9]Maio!$H$31</f>
        <v>*</v>
      </c>
      <c r="AC13" s="11" t="str">
        <f>[9]Maio!$H$32</f>
        <v>*</v>
      </c>
      <c r="AD13" s="11" t="str">
        <f>[9]Maio!$H$33</f>
        <v>*</v>
      </c>
      <c r="AE13" s="11" t="str">
        <f>[9]Maio!$H$34</f>
        <v>*</v>
      </c>
      <c r="AF13" s="11" t="str">
        <f>[9]Maio!$H$35</f>
        <v>*</v>
      </c>
      <c r="AG13" s="93" t="s">
        <v>226</v>
      </c>
      <c r="AH13" s="115" t="s">
        <v>226</v>
      </c>
    </row>
    <row r="14" spans="1:34" x14ac:dyDescent="0.2">
      <c r="A14" s="58" t="s">
        <v>118</v>
      </c>
      <c r="B14" s="11" t="str">
        <f>[10]Maio!$H$5</f>
        <v>*</v>
      </c>
      <c r="C14" s="11" t="str">
        <f>[10]Maio!$H$6</f>
        <v>*</v>
      </c>
      <c r="D14" s="11" t="str">
        <f>[10]Maio!$H$7</f>
        <v>*</v>
      </c>
      <c r="E14" s="11" t="str">
        <f>[10]Maio!$H$8</f>
        <v>*</v>
      </c>
      <c r="F14" s="11" t="str">
        <f>[10]Maio!$H$9</f>
        <v>*</v>
      </c>
      <c r="G14" s="11" t="str">
        <f>[10]Maio!$H$10</f>
        <v>*</v>
      </c>
      <c r="H14" s="11" t="str">
        <f>[10]Maio!$H$11</f>
        <v>*</v>
      </c>
      <c r="I14" s="11" t="str">
        <f>[10]Maio!$H$12</f>
        <v>*</v>
      </c>
      <c r="J14" s="11" t="str">
        <f>[10]Maio!$H$13</f>
        <v>*</v>
      </c>
      <c r="K14" s="11" t="str">
        <f>[10]Maio!$H$14</f>
        <v>*</v>
      </c>
      <c r="L14" s="11" t="str">
        <f>[10]Maio!$H$15</f>
        <v>*</v>
      </c>
      <c r="M14" s="11" t="str">
        <f>[10]Maio!$H$16</f>
        <v>*</v>
      </c>
      <c r="N14" s="11" t="str">
        <f>[10]Maio!$H$17</f>
        <v>*</v>
      </c>
      <c r="O14" s="11" t="str">
        <f>[10]Maio!$H$18</f>
        <v>*</v>
      </c>
      <c r="P14" s="11" t="str">
        <f>[10]Maio!$H$19</f>
        <v>*</v>
      </c>
      <c r="Q14" s="11" t="str">
        <f>[10]Maio!$H$20</f>
        <v>*</v>
      </c>
      <c r="R14" s="11" t="str">
        <f>[10]Maio!$H$21</f>
        <v>*</v>
      </c>
      <c r="S14" s="11" t="str">
        <f>[10]Maio!$H$22</f>
        <v>*</v>
      </c>
      <c r="T14" s="11" t="str">
        <f>[10]Maio!$H$23</f>
        <v>*</v>
      </c>
      <c r="U14" s="11" t="str">
        <f>[10]Maio!$H$24</f>
        <v>*</v>
      </c>
      <c r="V14" s="11" t="str">
        <f>[10]Maio!$H$25</f>
        <v>*</v>
      </c>
      <c r="W14" s="11" t="str">
        <f>[10]Maio!$H$26</f>
        <v>*</v>
      </c>
      <c r="X14" s="11" t="str">
        <f>[10]Maio!$H$27</f>
        <v>*</v>
      </c>
      <c r="Y14" s="11" t="str">
        <f>[10]Maio!$H$28</f>
        <v>*</v>
      </c>
      <c r="Z14" s="11" t="str">
        <f>[10]Maio!$H$29</f>
        <v>*</v>
      </c>
      <c r="AA14" s="11" t="str">
        <f>[10]Maio!$H$30</f>
        <v>*</v>
      </c>
      <c r="AB14" s="11" t="str">
        <f>[10]Maio!$H$31</f>
        <v>*</v>
      </c>
      <c r="AC14" s="11" t="str">
        <f>[10]Maio!$H$32</f>
        <v>*</v>
      </c>
      <c r="AD14" s="11" t="str">
        <f>[10]Maio!$H$33</f>
        <v>*</v>
      </c>
      <c r="AE14" s="11" t="str">
        <f>[10]Maio!$H$34</f>
        <v>*</v>
      </c>
      <c r="AF14" s="11" t="str">
        <f>[10]Maio!$H$35</f>
        <v>*</v>
      </c>
      <c r="AG14" s="93" t="s">
        <v>226</v>
      </c>
      <c r="AH14" s="115" t="s">
        <v>226</v>
      </c>
    </row>
    <row r="15" spans="1:34" x14ac:dyDescent="0.2">
      <c r="A15" s="58" t="s">
        <v>121</v>
      </c>
      <c r="B15" s="11">
        <f>[11]Maio!$H$5</f>
        <v>16.2</v>
      </c>
      <c r="C15" s="11">
        <f>[11]Maio!$H$6</f>
        <v>13.32</v>
      </c>
      <c r="D15" s="11">
        <f>[11]Maio!$H$7</f>
        <v>14.04</v>
      </c>
      <c r="E15" s="11">
        <f>[11]Maio!$H$8</f>
        <v>15.120000000000001</v>
      </c>
      <c r="F15" s="11">
        <f>[11]Maio!$H$9</f>
        <v>18</v>
      </c>
      <c r="G15" s="11">
        <f>[11]Maio!$H$10</f>
        <v>20.88</v>
      </c>
      <c r="H15" s="11">
        <f>[11]Maio!$H$11</f>
        <v>8.2799999999999994</v>
      </c>
      <c r="I15" s="11">
        <f>[11]Maio!$H$12</f>
        <v>17.64</v>
      </c>
      <c r="J15" s="11">
        <f>[11]Maio!$H$13</f>
        <v>19.440000000000001</v>
      </c>
      <c r="K15" s="11">
        <f>[11]Maio!$H$14</f>
        <v>15.840000000000002</v>
      </c>
      <c r="L15" s="11">
        <f>[11]Maio!$H$15</f>
        <v>23.040000000000003</v>
      </c>
      <c r="M15" s="11">
        <f>[11]Maio!$H$16</f>
        <v>11.520000000000001</v>
      </c>
      <c r="N15" s="11">
        <f>[11]Maio!$H$17</f>
        <v>13.32</v>
      </c>
      <c r="O15" s="11">
        <f>[11]Maio!$H$18</f>
        <v>14.76</v>
      </c>
      <c r="P15" s="11">
        <f>[11]Maio!$H$19</f>
        <v>11.879999999999999</v>
      </c>
      <c r="Q15" s="11">
        <f>[11]Maio!$H$20</f>
        <v>18.720000000000002</v>
      </c>
      <c r="R15" s="11">
        <f>[11]Maio!$H$21</f>
        <v>20.16</v>
      </c>
      <c r="S15" s="11">
        <f>[11]Maio!$H$22</f>
        <v>19.8</v>
      </c>
      <c r="T15" s="11">
        <f>[11]Maio!$H$23</f>
        <v>14.4</v>
      </c>
      <c r="U15" s="11">
        <f>[11]Maio!$H$24</f>
        <v>13.32</v>
      </c>
      <c r="V15" s="11">
        <f>[11]Maio!$H$25</f>
        <v>18.36</v>
      </c>
      <c r="W15" s="11">
        <f>[11]Maio!$H$26</f>
        <v>9.3600000000000012</v>
      </c>
      <c r="X15" s="11" t="str">
        <f>[11]Maio!$H$27</f>
        <v>*</v>
      </c>
      <c r="Y15" s="11">
        <f>[11]Maio!$H$28</f>
        <v>28.44</v>
      </c>
      <c r="Z15" s="11">
        <f>[11]Maio!$H$29</f>
        <v>10.44</v>
      </c>
      <c r="AA15" s="11">
        <f>[11]Maio!$H$30</f>
        <v>22.68</v>
      </c>
      <c r="AB15" s="11">
        <f>[11]Maio!$H$31</f>
        <v>17.28</v>
      </c>
      <c r="AC15" s="11">
        <f>[11]Maio!$H$32</f>
        <v>24.48</v>
      </c>
      <c r="AD15" s="11">
        <f>[11]Maio!$H$33</f>
        <v>15.120000000000001</v>
      </c>
      <c r="AE15" s="11">
        <f>[11]Maio!$H$34</f>
        <v>19.440000000000001</v>
      </c>
      <c r="AF15" s="11">
        <f>[11]Maio!$H$35</f>
        <v>24.840000000000003</v>
      </c>
      <c r="AG15" s="15">
        <f t="shared" ref="AG15" si="9">MAX(B15:AF15)</f>
        <v>28.44</v>
      </c>
      <c r="AH15" s="125">
        <f t="shared" ref="AH15" si="10">AVERAGE(B15:AF15)</f>
        <v>17.004000000000001</v>
      </c>
    </row>
    <row r="16" spans="1:34" x14ac:dyDescent="0.2">
      <c r="A16" s="58" t="s">
        <v>168</v>
      </c>
      <c r="B16" s="11" t="str">
        <f>[12]Maio!$H$5</f>
        <v>*</v>
      </c>
      <c r="C16" s="11" t="str">
        <f>[12]Maio!$H$6</f>
        <v>*</v>
      </c>
      <c r="D16" s="11" t="str">
        <f>[12]Maio!$H$7</f>
        <v>*</v>
      </c>
      <c r="E16" s="11" t="str">
        <f>[12]Maio!$H$8</f>
        <v>*</v>
      </c>
      <c r="F16" s="11" t="str">
        <f>[12]Maio!$H$9</f>
        <v>*</v>
      </c>
      <c r="G16" s="11" t="str">
        <f>[12]Maio!$H$10</f>
        <v>*</v>
      </c>
      <c r="H16" s="11" t="str">
        <f>[12]Maio!$H$11</f>
        <v>*</v>
      </c>
      <c r="I16" s="11" t="str">
        <f>[12]Maio!$H$12</f>
        <v>*</v>
      </c>
      <c r="J16" s="11" t="str">
        <f>[12]Maio!$H$13</f>
        <v>*</v>
      </c>
      <c r="K16" s="11" t="str">
        <f>[12]Maio!$H$14</f>
        <v>*</v>
      </c>
      <c r="L16" s="11" t="str">
        <f>[12]Maio!$H$15</f>
        <v>*</v>
      </c>
      <c r="M16" s="11" t="str">
        <f>[12]Maio!$H$16</f>
        <v>*</v>
      </c>
      <c r="N16" s="11" t="str">
        <f>[12]Maio!$H$17</f>
        <v>*</v>
      </c>
      <c r="O16" s="11" t="str">
        <f>[12]Maio!$H$18</f>
        <v>*</v>
      </c>
      <c r="P16" s="11" t="str">
        <f>[12]Maio!$H$19</f>
        <v>*</v>
      </c>
      <c r="Q16" s="11" t="str">
        <f>[12]Maio!$H$20</f>
        <v>*</v>
      </c>
      <c r="R16" s="11" t="str">
        <f>[12]Maio!$H$21</f>
        <v>*</v>
      </c>
      <c r="S16" s="11" t="str">
        <f>[12]Maio!$H$22</f>
        <v>*</v>
      </c>
      <c r="T16" s="11" t="str">
        <f>[12]Maio!$H$23</f>
        <v>*</v>
      </c>
      <c r="U16" s="11" t="str">
        <f>[12]Maio!$H$24</f>
        <v>*</v>
      </c>
      <c r="V16" s="11" t="str">
        <f>[12]Maio!$H$25</f>
        <v>*</v>
      </c>
      <c r="W16" s="11" t="str">
        <f>[12]Maio!$H$26</f>
        <v>*</v>
      </c>
      <c r="X16" s="11" t="str">
        <f>[12]Maio!$H$27</f>
        <v>*</v>
      </c>
      <c r="Y16" s="11" t="str">
        <f>[12]Maio!$H$28</f>
        <v>*</v>
      </c>
      <c r="Z16" s="11" t="str">
        <f>[12]Maio!$H$29</f>
        <v>*</v>
      </c>
      <c r="AA16" s="11" t="str">
        <f>[12]Maio!$H$30</f>
        <v>*</v>
      </c>
      <c r="AB16" s="11" t="str">
        <f>[12]Maio!$H$31</f>
        <v>*</v>
      </c>
      <c r="AC16" s="11" t="str">
        <f>[12]Maio!$H$32</f>
        <v>*</v>
      </c>
      <c r="AD16" s="11" t="str">
        <f>[12]Maio!$H$33</f>
        <v>*</v>
      </c>
      <c r="AE16" s="11" t="str">
        <f>[12]Maio!$H$34</f>
        <v>*</v>
      </c>
      <c r="AF16" s="11" t="str">
        <f>[12]Maio!$H$35</f>
        <v>*</v>
      </c>
      <c r="AG16" s="93" t="s">
        <v>226</v>
      </c>
      <c r="AH16" s="115" t="s">
        <v>226</v>
      </c>
    </row>
    <row r="17" spans="1:38" x14ac:dyDescent="0.2">
      <c r="A17" s="58" t="s">
        <v>2</v>
      </c>
      <c r="B17" s="11">
        <f>[13]Maio!$H$5</f>
        <v>20.88</v>
      </c>
      <c r="C17" s="11">
        <f>[13]Maio!$H$6</f>
        <v>9</v>
      </c>
      <c r="D17" s="11">
        <f>[13]Maio!$H$7</f>
        <v>16.559999999999999</v>
      </c>
      <c r="E17" s="11">
        <f>[13]Maio!$H$8</f>
        <v>23.400000000000002</v>
      </c>
      <c r="F17" s="11">
        <f>[13]Maio!$H$9</f>
        <v>17.64</v>
      </c>
      <c r="G17" s="11">
        <f>[13]Maio!$H$10</f>
        <v>13.32</v>
      </c>
      <c r="H17" s="11">
        <f>[13]Maio!$H$11</f>
        <v>12.24</v>
      </c>
      <c r="I17" s="11">
        <f>[13]Maio!$H$12</f>
        <v>16.920000000000002</v>
      </c>
      <c r="J17" s="11">
        <f>[13]Maio!$H$13</f>
        <v>23.040000000000003</v>
      </c>
      <c r="K17" s="11">
        <f>[13]Maio!$H$14</f>
        <v>17.28</v>
      </c>
      <c r="L17" s="11">
        <f>[13]Maio!$H$15</f>
        <v>16.920000000000002</v>
      </c>
      <c r="M17" s="11">
        <f>[13]Maio!$H$16</f>
        <v>9.7200000000000006</v>
      </c>
      <c r="N17" s="11">
        <f>[13]Maio!$H$17</f>
        <v>13.68</v>
      </c>
      <c r="O17" s="11">
        <f>[13]Maio!$H$18</f>
        <v>24.840000000000003</v>
      </c>
      <c r="P17" s="11">
        <f>[13]Maio!$H$19</f>
        <v>18.36</v>
      </c>
      <c r="Q17" s="11">
        <f>[13]Maio!$H$20</f>
        <v>18.36</v>
      </c>
      <c r="R17" s="11">
        <f>[13]Maio!$H$21</f>
        <v>23.040000000000003</v>
      </c>
      <c r="S17" s="11">
        <f>[13]Maio!$H$22</f>
        <v>19.8</v>
      </c>
      <c r="T17" s="11">
        <f>[13]Maio!$H$23</f>
        <v>18</v>
      </c>
      <c r="U17" s="11">
        <f>[13]Maio!$H$24</f>
        <v>16.920000000000002</v>
      </c>
      <c r="V17" s="11">
        <f>[13]Maio!$H$25</f>
        <v>12.96</v>
      </c>
      <c r="W17" s="11">
        <f>[13]Maio!$H$26</f>
        <v>10.44</v>
      </c>
      <c r="X17" s="11">
        <f>[13]Maio!$H$27</f>
        <v>14.04</v>
      </c>
      <c r="Y17" s="11">
        <f>[13]Maio!$H$28</f>
        <v>12.96</v>
      </c>
      <c r="Z17" s="11">
        <f>[13]Maio!$H$29</f>
        <v>15.48</v>
      </c>
      <c r="AA17" s="11">
        <f>[13]Maio!$H$30</f>
        <v>25.2</v>
      </c>
      <c r="AB17" s="11">
        <f>[13]Maio!$H$31</f>
        <v>16.920000000000002</v>
      </c>
      <c r="AC17" s="11">
        <f>[13]Maio!$H$32</f>
        <v>16.559999999999999</v>
      </c>
      <c r="AD17" s="11">
        <f>[13]Maio!$H$33</f>
        <v>13.68</v>
      </c>
      <c r="AE17" s="11">
        <f>[13]Maio!$H$34</f>
        <v>18.36</v>
      </c>
      <c r="AF17" s="11">
        <f>[13]Maio!$H$35</f>
        <v>17.64</v>
      </c>
      <c r="AG17" s="15">
        <f t="shared" ref="AG17:AG23" si="11">MAX(B17:AF17)</f>
        <v>25.2</v>
      </c>
      <c r="AH17" s="125">
        <f t="shared" ref="AH17:AH23" si="12">AVERAGE(B17:AF17)</f>
        <v>16.908387096774195</v>
      </c>
      <c r="AJ17" s="12" t="s">
        <v>47</v>
      </c>
    </row>
    <row r="18" spans="1:38" x14ac:dyDescent="0.2">
      <c r="A18" s="58" t="s">
        <v>3</v>
      </c>
      <c r="B18" s="11">
        <f>[14]Maio!$H$5</f>
        <v>10.44</v>
      </c>
      <c r="C18" s="11">
        <f>[14]Maio!$H$6</f>
        <v>6.12</v>
      </c>
      <c r="D18" s="11">
        <f>[14]Maio!$H$7</f>
        <v>10.44</v>
      </c>
      <c r="E18" s="11">
        <f>[14]Maio!$H$8</f>
        <v>8.2799999999999994</v>
      </c>
      <c r="F18" s="11">
        <f>[14]Maio!$H$9</f>
        <v>10.44</v>
      </c>
      <c r="G18" s="11">
        <f>[14]Maio!$H$10</f>
        <v>8.64</v>
      </c>
      <c r="H18" s="11">
        <f>[14]Maio!$H$11</f>
        <v>7.5600000000000005</v>
      </c>
      <c r="I18" s="11">
        <f>[14]Maio!$H$12</f>
        <v>10.44</v>
      </c>
      <c r="J18" s="11">
        <f>[14]Maio!$H$13</f>
        <v>12.6</v>
      </c>
      <c r="K18" s="11">
        <f>[14]Maio!$H$14</f>
        <v>12.24</v>
      </c>
      <c r="L18" s="11">
        <f>[14]Maio!$H$15</f>
        <v>10.8</v>
      </c>
      <c r="M18" s="11">
        <f>[14]Maio!$H$16</f>
        <v>10.08</v>
      </c>
      <c r="N18" s="11">
        <f>[14]Maio!$H$17</f>
        <v>11.879999999999999</v>
      </c>
      <c r="O18" s="11">
        <f>[14]Maio!$H$18</f>
        <v>13.32</v>
      </c>
      <c r="P18" s="11">
        <f>[14]Maio!$H$19</f>
        <v>9</v>
      </c>
      <c r="Q18" s="11">
        <f>[14]Maio!$H$20</f>
        <v>13.68</v>
      </c>
      <c r="R18" s="11">
        <f>[14]Maio!$H$21</f>
        <v>12.6</v>
      </c>
      <c r="S18" s="11">
        <f>[14]Maio!$H$22</f>
        <v>11.16</v>
      </c>
      <c r="T18" s="11">
        <f>[14]Maio!$H$23</f>
        <v>8.2799999999999994</v>
      </c>
      <c r="U18" s="11">
        <f>[14]Maio!$H$24</f>
        <v>11.16</v>
      </c>
      <c r="V18" s="11">
        <f>[14]Maio!$H$25</f>
        <v>8.2799999999999994</v>
      </c>
      <c r="W18" s="11">
        <f>[14]Maio!$H$26</f>
        <v>7.2</v>
      </c>
      <c r="X18" s="11">
        <f>[14]Maio!$H$27</f>
        <v>9</v>
      </c>
      <c r="Y18" s="11">
        <f>[14]Maio!$H$28</f>
        <v>15.120000000000001</v>
      </c>
      <c r="Z18" s="11">
        <f>[14]Maio!$H$29</f>
        <v>10.08</v>
      </c>
      <c r="AA18" s="11">
        <f>[14]Maio!$H$30</f>
        <v>8.2799999999999994</v>
      </c>
      <c r="AB18" s="11">
        <f>[14]Maio!$H$31</f>
        <v>7.5600000000000005</v>
      </c>
      <c r="AC18" s="11">
        <f>[14]Maio!$H$32</f>
        <v>12.24</v>
      </c>
      <c r="AD18" s="11">
        <f>[14]Maio!$H$33</f>
        <v>8.64</v>
      </c>
      <c r="AE18" s="11">
        <f>[14]Maio!$H$34</f>
        <v>12.96</v>
      </c>
      <c r="AF18" s="11">
        <f>[14]Maio!$H$35</f>
        <v>19.079999999999998</v>
      </c>
      <c r="AG18" s="15">
        <f>MAX(B18:AF18)</f>
        <v>19.079999999999998</v>
      </c>
      <c r="AH18" s="125">
        <f>AVERAGE(B18:AF18)</f>
        <v>10.567741935483868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[15]Maio!$H$5</f>
        <v>13.32</v>
      </c>
      <c r="C19" s="11">
        <f>[15]Maio!$H$6</f>
        <v>7.9200000000000008</v>
      </c>
      <c r="D19" s="11">
        <f>[15]Maio!$H$7</f>
        <v>16.920000000000002</v>
      </c>
      <c r="E19" s="11">
        <f>[15]Maio!$H$8</f>
        <v>13.68</v>
      </c>
      <c r="F19" s="11">
        <f>[15]Maio!$H$9</f>
        <v>14.04</v>
      </c>
      <c r="G19" s="11">
        <f>[15]Maio!$H$10</f>
        <v>13.68</v>
      </c>
      <c r="H19" s="11">
        <f>[15]Maio!$H$11</f>
        <v>9.3600000000000012</v>
      </c>
      <c r="I19" s="11">
        <f>[15]Maio!$H$12</f>
        <v>13.32</v>
      </c>
      <c r="J19" s="11">
        <f>[15]Maio!$H$13</f>
        <v>15.120000000000001</v>
      </c>
      <c r="K19" s="11">
        <f>[15]Maio!$H$14</f>
        <v>16.920000000000002</v>
      </c>
      <c r="L19" s="11">
        <f>[15]Maio!$H$15</f>
        <v>18</v>
      </c>
      <c r="M19" s="11">
        <f>[15]Maio!$H$16</f>
        <v>9.3600000000000012</v>
      </c>
      <c r="N19" s="11">
        <f>[15]Maio!$H$17</f>
        <v>11.520000000000001</v>
      </c>
      <c r="O19" s="11">
        <f>[15]Maio!$H$18</f>
        <v>14.76</v>
      </c>
      <c r="P19" s="11">
        <f>[15]Maio!$H$19</f>
        <v>10.44</v>
      </c>
      <c r="Q19" s="11">
        <f>[15]Maio!$H$20</f>
        <v>12.6</v>
      </c>
      <c r="R19" s="11">
        <f>[15]Maio!$H$21</f>
        <v>12.96</v>
      </c>
      <c r="S19" s="11">
        <f>[15]Maio!$H$22</f>
        <v>12.96</v>
      </c>
      <c r="T19" s="11">
        <f>[15]Maio!$H$23</f>
        <v>12.6</v>
      </c>
      <c r="U19" s="11">
        <f>[15]Maio!$H$24</f>
        <v>10.8</v>
      </c>
      <c r="V19" s="11">
        <f>[15]Maio!$H$25</f>
        <v>15.120000000000001</v>
      </c>
      <c r="W19" s="11">
        <f>[15]Maio!$H$26</f>
        <v>6.84</v>
      </c>
      <c r="X19" s="11">
        <f>[15]Maio!$H$27</f>
        <v>18</v>
      </c>
      <c r="Y19" s="11">
        <f>[15]Maio!$H$28</f>
        <v>12.24</v>
      </c>
      <c r="Z19" s="11">
        <f>[15]Maio!$H$29</f>
        <v>13.32</v>
      </c>
      <c r="AA19" s="11">
        <f>[15]Maio!$H$30</f>
        <v>12.24</v>
      </c>
      <c r="AB19" s="11">
        <f>[15]Maio!$H$31</f>
        <v>12.6</v>
      </c>
      <c r="AC19" s="11">
        <f>[15]Maio!$H$32</f>
        <v>16.559999999999999</v>
      </c>
      <c r="AD19" s="11">
        <f>[15]Maio!$H$33</f>
        <v>11.16</v>
      </c>
      <c r="AE19" s="11">
        <f>[15]Maio!$H$34</f>
        <v>17.28</v>
      </c>
      <c r="AF19" s="11">
        <f>[15]Maio!$H$35</f>
        <v>18.36</v>
      </c>
      <c r="AG19" s="15">
        <f t="shared" si="11"/>
        <v>18.36</v>
      </c>
      <c r="AH19" s="125">
        <f t="shared" si="12"/>
        <v>13.354838709677423</v>
      </c>
      <c r="AJ19" t="s">
        <v>47</v>
      </c>
    </row>
    <row r="20" spans="1:38" x14ac:dyDescent="0.2">
      <c r="A20" s="58" t="s">
        <v>5</v>
      </c>
      <c r="B20" s="11">
        <f>[16]Maio!$H$5</f>
        <v>12.96</v>
      </c>
      <c r="C20" s="11">
        <f>[16]Maio!$H$6</f>
        <v>9.7200000000000006</v>
      </c>
      <c r="D20" s="11">
        <f>[16]Maio!$H$7</f>
        <v>11.879999999999999</v>
      </c>
      <c r="E20" s="11">
        <f>[16]Maio!$H$8</f>
        <v>8.2799999999999994</v>
      </c>
      <c r="F20" s="11">
        <f>[16]Maio!$H$9</f>
        <v>0.36000000000000004</v>
      </c>
      <c r="G20" s="11">
        <f>[16]Maio!$H$10</f>
        <v>0</v>
      </c>
      <c r="H20" s="11">
        <f>[16]Maio!$H$11</f>
        <v>5.7600000000000007</v>
      </c>
      <c r="I20" s="11">
        <f>[16]Maio!$H$12</f>
        <v>0</v>
      </c>
      <c r="J20" s="11">
        <f>[16]Maio!$H$13</f>
        <v>12.6</v>
      </c>
      <c r="K20" s="11">
        <f>[16]Maio!$H$14</f>
        <v>4.6800000000000006</v>
      </c>
      <c r="L20" s="11">
        <f>[16]Maio!$H$15</f>
        <v>6.12</v>
      </c>
      <c r="M20" s="11">
        <f>[16]Maio!$H$16</f>
        <v>1.4400000000000002</v>
      </c>
      <c r="N20" s="11">
        <f>[16]Maio!$H$17</f>
        <v>12.96</v>
      </c>
      <c r="O20" s="11">
        <f>[16]Maio!$H$18</f>
        <v>3.24</v>
      </c>
      <c r="P20" s="11">
        <f>[16]Maio!$H$19</f>
        <v>3.9600000000000004</v>
      </c>
      <c r="Q20" s="11">
        <f>[16]Maio!$H$20</f>
        <v>2.16</v>
      </c>
      <c r="R20" s="11">
        <f>[16]Maio!$H$21</f>
        <v>0</v>
      </c>
      <c r="S20" s="11">
        <f>[16]Maio!$H$22</f>
        <v>0.72000000000000008</v>
      </c>
      <c r="T20" s="11">
        <f>[16]Maio!$H$23</f>
        <v>0</v>
      </c>
      <c r="U20" s="11">
        <f>[16]Maio!$H$24</f>
        <v>0.72000000000000008</v>
      </c>
      <c r="V20" s="11">
        <f>[16]Maio!$H$25</f>
        <v>1.08</v>
      </c>
      <c r="W20" s="11">
        <f>[16]Maio!$H$26</f>
        <v>11.520000000000001</v>
      </c>
      <c r="X20" s="11">
        <f>[16]Maio!$H$27</f>
        <v>15.48</v>
      </c>
      <c r="Y20" s="11">
        <f>[16]Maio!$H$28</f>
        <v>6.12</v>
      </c>
      <c r="Z20" s="11">
        <f>[16]Maio!$H$29</f>
        <v>7.2</v>
      </c>
      <c r="AA20" s="11">
        <f>[16]Maio!$H$30</f>
        <v>5.04</v>
      </c>
      <c r="AB20" s="11">
        <f>[16]Maio!$H$31</f>
        <v>0</v>
      </c>
      <c r="AC20" s="11">
        <f>[16]Maio!$H$32</f>
        <v>0.36000000000000004</v>
      </c>
      <c r="AD20" s="11">
        <f>[16]Maio!$H$33</f>
        <v>4.32</v>
      </c>
      <c r="AE20" s="11">
        <f>[16]Maio!$H$34</f>
        <v>2.52</v>
      </c>
      <c r="AF20" s="11">
        <f>[16]Maio!$H$35</f>
        <v>0</v>
      </c>
      <c r="AG20" s="15">
        <f t="shared" si="11"/>
        <v>15.48</v>
      </c>
      <c r="AH20" s="125">
        <f t="shared" si="12"/>
        <v>4.8774193548387093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[17]Maio!$H$5</f>
        <v>19.440000000000001</v>
      </c>
      <c r="C21" s="11">
        <f>[17]Maio!$H$6</f>
        <v>12.96</v>
      </c>
      <c r="D21" s="11">
        <f>[17]Maio!$H$7</f>
        <v>24.840000000000003</v>
      </c>
      <c r="E21" s="11">
        <f>[17]Maio!$H$8</f>
        <v>26.28</v>
      </c>
      <c r="F21" s="11">
        <f>[17]Maio!$H$9</f>
        <v>20.16</v>
      </c>
      <c r="G21" s="11">
        <f>[17]Maio!$H$10</f>
        <v>19.8</v>
      </c>
      <c r="H21" s="11">
        <f>[17]Maio!$H$11</f>
        <v>19.8</v>
      </c>
      <c r="I21" s="11">
        <f>[17]Maio!$H$12</f>
        <v>18.720000000000002</v>
      </c>
      <c r="J21" s="11">
        <f>[17]Maio!$H$13</f>
        <v>20.88</v>
      </c>
      <c r="K21" s="11">
        <f>[17]Maio!$H$14</f>
        <v>18.36</v>
      </c>
      <c r="L21" s="11">
        <f>[17]Maio!$H$15</f>
        <v>17.28</v>
      </c>
      <c r="M21" s="11">
        <f>[17]Maio!$H$16</f>
        <v>16.920000000000002</v>
      </c>
      <c r="N21" s="11">
        <f>[17]Maio!$H$17</f>
        <v>19.440000000000001</v>
      </c>
      <c r="O21" s="11">
        <f>[17]Maio!$H$18</f>
        <v>16.920000000000002</v>
      </c>
      <c r="P21" s="11">
        <f>[17]Maio!$H$19</f>
        <v>16.559999999999999</v>
      </c>
      <c r="Q21" s="11">
        <f>[17]Maio!$H$20</f>
        <v>19.440000000000001</v>
      </c>
      <c r="R21" s="11">
        <f>[17]Maio!$H$21</f>
        <v>19.440000000000001</v>
      </c>
      <c r="S21" s="11">
        <f>[17]Maio!$H$22</f>
        <v>19.440000000000001</v>
      </c>
      <c r="T21" s="11">
        <f>[17]Maio!$H$23</f>
        <v>21.240000000000002</v>
      </c>
      <c r="U21" s="11">
        <f>[17]Maio!$H$24</f>
        <v>16.559999999999999</v>
      </c>
      <c r="V21" s="11">
        <f>[17]Maio!$H$25</f>
        <v>18.36</v>
      </c>
      <c r="W21" s="11">
        <f>[17]Maio!$H$26</f>
        <v>17.64</v>
      </c>
      <c r="X21" s="11">
        <f>[17]Maio!$H$27</f>
        <v>20.52</v>
      </c>
      <c r="Y21" s="11">
        <f>[17]Maio!$H$28</f>
        <v>16.920000000000002</v>
      </c>
      <c r="Z21" s="11">
        <f>[17]Maio!$H$29</f>
        <v>15.48</v>
      </c>
      <c r="AA21" s="11">
        <f>[17]Maio!$H$30</f>
        <v>19.079999999999998</v>
      </c>
      <c r="AB21" s="11">
        <f>[17]Maio!$H$31</f>
        <v>19.8</v>
      </c>
      <c r="AC21" s="11">
        <f>[17]Maio!$H$32</f>
        <v>21.240000000000002</v>
      </c>
      <c r="AD21" s="11">
        <f>[17]Maio!$H$33</f>
        <v>14.4</v>
      </c>
      <c r="AE21" s="11">
        <f>[17]Maio!$H$34</f>
        <v>18.36</v>
      </c>
      <c r="AF21" s="11">
        <f>[17]Maio!$H$35</f>
        <v>22.32</v>
      </c>
      <c r="AG21" s="15">
        <f>MAX(B21:AF21)</f>
        <v>26.28</v>
      </c>
      <c r="AH21" s="125">
        <f>AVERAGE(B21:AF21)</f>
        <v>18.987096774193549</v>
      </c>
    </row>
    <row r="22" spans="1:38" x14ac:dyDescent="0.2">
      <c r="A22" s="58" t="s">
        <v>6</v>
      </c>
      <c r="B22" s="11">
        <f>[18]Maio!$H$5</f>
        <v>19.079999999999998</v>
      </c>
      <c r="C22" s="11">
        <f>[18]Maio!$H$6</f>
        <v>4.32</v>
      </c>
      <c r="D22" s="11">
        <f>[18]Maio!$H$7</f>
        <v>7.9200000000000008</v>
      </c>
      <c r="E22" s="11">
        <f>[18]Maio!$H$8</f>
        <v>7.5600000000000005</v>
      </c>
      <c r="F22" s="11">
        <f>[18]Maio!$H$9</f>
        <v>5.4</v>
      </c>
      <c r="G22" s="11">
        <f>[18]Maio!$H$10</f>
        <v>9</v>
      </c>
      <c r="H22" s="11">
        <f>[18]Maio!$H$11</f>
        <v>3.9600000000000004</v>
      </c>
      <c r="I22" s="11">
        <f>[18]Maio!$H$12</f>
        <v>8.2799999999999994</v>
      </c>
      <c r="J22" s="11">
        <f>[18]Maio!$H$13</f>
        <v>15.48</v>
      </c>
      <c r="K22" s="11">
        <f>[18]Maio!$H$14</f>
        <v>16.2</v>
      </c>
      <c r="L22" s="11">
        <f>[18]Maio!$H$15</f>
        <v>15.120000000000001</v>
      </c>
      <c r="M22" s="11">
        <f>[18]Maio!$H$16</f>
        <v>14.4</v>
      </c>
      <c r="N22" s="11">
        <f>[18]Maio!$H$17</f>
        <v>11.520000000000001</v>
      </c>
      <c r="O22" s="11">
        <f>[18]Maio!$H$18</f>
        <v>14.04</v>
      </c>
      <c r="P22" s="11">
        <f>[18]Maio!$H$19</f>
        <v>11.16</v>
      </c>
      <c r="Q22" s="11">
        <f>[18]Maio!$H$20</f>
        <v>7.2</v>
      </c>
      <c r="R22" s="11">
        <f>[18]Maio!$H$21</f>
        <v>5.7600000000000007</v>
      </c>
      <c r="S22" s="11">
        <f>[18]Maio!$H$22</f>
        <v>6.48</v>
      </c>
      <c r="T22" s="11">
        <f>[18]Maio!$H$23</f>
        <v>6.48</v>
      </c>
      <c r="U22" s="11">
        <f>[18]Maio!$H$24</f>
        <v>7.9200000000000008</v>
      </c>
      <c r="V22" s="11">
        <f>[18]Maio!$H$25</f>
        <v>7.9200000000000008</v>
      </c>
      <c r="W22" s="11">
        <f>[18]Maio!$H$26</f>
        <v>5.4</v>
      </c>
      <c r="X22" s="11">
        <f>[18]Maio!$H$27</f>
        <v>17.64</v>
      </c>
      <c r="Y22" s="11">
        <f>[18]Maio!$H$28</f>
        <v>15.840000000000002</v>
      </c>
      <c r="Z22" s="11">
        <f>[18]Maio!$H$29</f>
        <v>13.68</v>
      </c>
      <c r="AA22" s="11">
        <f>[18]Maio!$H$30</f>
        <v>5.7600000000000007</v>
      </c>
      <c r="AB22" s="11">
        <f>[18]Maio!$H$31</f>
        <v>15.120000000000001</v>
      </c>
      <c r="AC22" s="11">
        <f>[18]Maio!$H$32</f>
        <v>16.2</v>
      </c>
      <c r="AD22" s="11">
        <f>[18]Maio!$H$33</f>
        <v>9.3600000000000012</v>
      </c>
      <c r="AE22" s="11">
        <f>[18]Maio!$H$34</f>
        <v>14.04</v>
      </c>
      <c r="AF22" s="11">
        <f>[18]Maio!$H$35</f>
        <v>15.840000000000002</v>
      </c>
      <c r="AG22" s="15">
        <f t="shared" si="11"/>
        <v>19.079999999999998</v>
      </c>
      <c r="AH22" s="125">
        <f t="shared" si="12"/>
        <v>10.776774193548384</v>
      </c>
    </row>
    <row r="23" spans="1:38" x14ac:dyDescent="0.2">
      <c r="A23" s="58" t="s">
        <v>7</v>
      </c>
      <c r="B23" s="11">
        <f>[19]Maio!$H$5</f>
        <v>19.8</v>
      </c>
      <c r="C23" s="11">
        <f>[19]Maio!$H$6</f>
        <v>11.520000000000001</v>
      </c>
      <c r="D23" s="11">
        <f>[19]Maio!$H$7</f>
        <v>16.2</v>
      </c>
      <c r="E23" s="11">
        <f>[19]Maio!$H$8</f>
        <v>15.840000000000002</v>
      </c>
      <c r="F23" s="11">
        <f>[19]Maio!$H$9</f>
        <v>12.24</v>
      </c>
      <c r="G23" s="11">
        <f>[19]Maio!$H$10</f>
        <v>11.879999999999999</v>
      </c>
      <c r="H23" s="11">
        <f>[19]Maio!$H$11</f>
        <v>8.64</v>
      </c>
      <c r="I23" s="11">
        <f>[19]Maio!$H$12</f>
        <v>13.32</v>
      </c>
      <c r="J23" s="11">
        <f>[19]Maio!$H$13</f>
        <v>17.64</v>
      </c>
      <c r="K23" s="11">
        <f>[19]Maio!$H$14</f>
        <v>12.6</v>
      </c>
      <c r="L23" s="11">
        <f>[19]Maio!$H$15</f>
        <v>19.8</v>
      </c>
      <c r="M23" s="11">
        <f>[19]Maio!$H$16</f>
        <v>7.5600000000000005</v>
      </c>
      <c r="N23" s="11">
        <f>[19]Maio!$H$17</f>
        <v>12.24</v>
      </c>
      <c r="O23" s="11">
        <f>[19]Maio!$H$18</f>
        <v>15.120000000000001</v>
      </c>
      <c r="P23" s="11">
        <f>[19]Maio!$H$19</f>
        <v>17.64</v>
      </c>
      <c r="Q23" s="11">
        <f>[19]Maio!$H$20</f>
        <v>17.64</v>
      </c>
      <c r="R23" s="11">
        <f>[19]Maio!$H$21</f>
        <v>17.64</v>
      </c>
      <c r="S23" s="11">
        <f>[19]Maio!$H$22</f>
        <v>16.2</v>
      </c>
      <c r="T23" s="11">
        <f>[19]Maio!$H$23</f>
        <v>11.520000000000001</v>
      </c>
      <c r="U23" s="11">
        <f>[19]Maio!$H$24</f>
        <v>13.68</v>
      </c>
      <c r="V23" s="11">
        <f>[19]Maio!$H$25</f>
        <v>19.079999999999998</v>
      </c>
      <c r="W23" s="11">
        <f>[19]Maio!$H$26</f>
        <v>10.44</v>
      </c>
      <c r="X23" s="11">
        <f>[19]Maio!$H$27</f>
        <v>17.28</v>
      </c>
      <c r="Y23" s="11">
        <f>[19]Maio!$H$28</f>
        <v>17.28</v>
      </c>
      <c r="Z23" s="11">
        <f>[19]Maio!$H$29</f>
        <v>10.44</v>
      </c>
      <c r="AA23" s="11">
        <f>[19]Maio!$H$30</f>
        <v>15.840000000000002</v>
      </c>
      <c r="AB23" s="11">
        <f>[19]Maio!$H$31</f>
        <v>13.32</v>
      </c>
      <c r="AC23" s="11">
        <f>[19]Maio!$H$32</f>
        <v>23.040000000000003</v>
      </c>
      <c r="AD23" s="11">
        <f>[19]Maio!$H$33</f>
        <v>12.96</v>
      </c>
      <c r="AE23" s="11">
        <f>[19]Maio!$H$34</f>
        <v>13.68</v>
      </c>
      <c r="AF23" s="11">
        <f>[19]Maio!$H$35</f>
        <v>20.52</v>
      </c>
      <c r="AG23" s="15">
        <f t="shared" si="11"/>
        <v>23.040000000000003</v>
      </c>
      <c r="AH23" s="125">
        <f t="shared" si="12"/>
        <v>14.922580645161288</v>
      </c>
    </row>
    <row r="24" spans="1:38" x14ac:dyDescent="0.2">
      <c r="A24" s="58" t="s">
        <v>169</v>
      </c>
      <c r="B24" s="11" t="str">
        <f>[20]Maio!$H$5</f>
        <v>*</v>
      </c>
      <c r="C24" s="11" t="str">
        <f>[20]Maio!$H$6</f>
        <v>*</v>
      </c>
      <c r="D24" s="11" t="str">
        <f>[20]Maio!$H$7</f>
        <v>*</v>
      </c>
      <c r="E24" s="11" t="str">
        <f>[20]Maio!$H$8</f>
        <v>*</v>
      </c>
      <c r="F24" s="11" t="str">
        <f>[20]Maio!$H$9</f>
        <v>*</v>
      </c>
      <c r="G24" s="11" t="str">
        <f>[20]Maio!$H$10</f>
        <v>*</v>
      </c>
      <c r="H24" s="11" t="str">
        <f>[20]Maio!$H$11</f>
        <v>*</v>
      </c>
      <c r="I24" s="11" t="str">
        <f>[20]Maio!$H$12</f>
        <v>*</v>
      </c>
      <c r="J24" s="11" t="str">
        <f>[20]Maio!$H$13</f>
        <v>*</v>
      </c>
      <c r="K24" s="11" t="str">
        <f>[20]Maio!$H$14</f>
        <v>*</v>
      </c>
      <c r="L24" s="11" t="str">
        <f>[20]Maio!$H$15</f>
        <v>*</v>
      </c>
      <c r="M24" s="11" t="str">
        <f>[20]Maio!$H$16</f>
        <v>*</v>
      </c>
      <c r="N24" s="11" t="str">
        <f>[20]Maio!$H$17</f>
        <v>*</v>
      </c>
      <c r="O24" s="11" t="str">
        <f>[20]Maio!$H$18</f>
        <v>*</v>
      </c>
      <c r="P24" s="11" t="str">
        <f>[20]Maio!$H$19</f>
        <v>*</v>
      </c>
      <c r="Q24" s="11" t="str">
        <f>[20]Maio!$H$20</f>
        <v>*</v>
      </c>
      <c r="R24" s="11" t="str">
        <f>[20]Maio!$H$21</f>
        <v>*</v>
      </c>
      <c r="S24" s="11" t="str">
        <f>[20]Maio!$H$22</f>
        <v>*</v>
      </c>
      <c r="T24" s="11" t="str">
        <f>[20]Maio!$H$23</f>
        <v>*</v>
      </c>
      <c r="U24" s="11" t="str">
        <f>[20]Maio!$H$24</f>
        <v>*</v>
      </c>
      <c r="V24" s="11" t="str">
        <f>[20]Maio!$H$25</f>
        <v>*</v>
      </c>
      <c r="W24" s="11" t="str">
        <f>[20]Maio!$H$25</f>
        <v>*</v>
      </c>
      <c r="X24" s="11" t="str">
        <f>[20]Maio!$H$27</f>
        <v>*</v>
      </c>
      <c r="Y24" s="11" t="str">
        <f>[20]Maio!$H$28</f>
        <v>*</v>
      </c>
      <c r="Z24" s="11" t="str">
        <f>[20]Maio!$H$29</f>
        <v>*</v>
      </c>
      <c r="AA24" s="11" t="str">
        <f>[20]Maio!$H$30</f>
        <v>*</v>
      </c>
      <c r="AB24" s="11" t="str">
        <f>[20]Maio!$H$31</f>
        <v>*</v>
      </c>
      <c r="AC24" s="11" t="str">
        <f>[20]Maio!$H$32</f>
        <v>*</v>
      </c>
      <c r="AD24" s="11" t="str">
        <f>[20]Maio!$H$33</f>
        <v>*</v>
      </c>
      <c r="AE24" s="11" t="str">
        <f>[20]Maio!$H$34</f>
        <v>*</v>
      </c>
      <c r="AF24" s="11" t="str">
        <f>[20]Maio!$H$35</f>
        <v>*</v>
      </c>
      <c r="AG24" s="93" t="s">
        <v>226</v>
      </c>
      <c r="AH24" s="115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[21]Maio!$H$5</f>
        <v>12.24</v>
      </c>
      <c r="C25" s="11">
        <f>[21]Maio!$H$6</f>
        <v>13.68</v>
      </c>
      <c r="D25" s="11">
        <f>[21]Maio!$H$7</f>
        <v>25.92</v>
      </c>
      <c r="E25" s="11">
        <f>[21]Maio!$H$8</f>
        <v>16.920000000000002</v>
      </c>
      <c r="F25" s="11">
        <f>[21]Maio!$H$9</f>
        <v>25.2</v>
      </c>
      <c r="G25" s="11">
        <f>[21]Maio!$H$10</f>
        <v>14.04</v>
      </c>
      <c r="H25" s="11">
        <f>[21]Maio!$H$11</f>
        <v>7.9200000000000008</v>
      </c>
      <c r="I25" s="11">
        <f>[21]Maio!$H$12</f>
        <v>20.88</v>
      </c>
      <c r="J25" s="11">
        <f>[21]Maio!$H$13</f>
        <v>25.56</v>
      </c>
      <c r="K25" s="11">
        <f>[21]Maio!$H$14</f>
        <v>22.68</v>
      </c>
      <c r="L25" s="11">
        <f>[21]Maio!$H$15</f>
        <v>19.8</v>
      </c>
      <c r="M25" s="11">
        <f>[21]Maio!$H$16</f>
        <v>12.6</v>
      </c>
      <c r="N25" s="11">
        <f>[21]Maio!$H$17</f>
        <v>16.2</v>
      </c>
      <c r="O25" s="11">
        <f>[21]Maio!$H$18</f>
        <v>22.32</v>
      </c>
      <c r="P25" s="11">
        <f>[21]Maio!$H$19</f>
        <v>14.76</v>
      </c>
      <c r="Q25" s="11">
        <f>[21]Maio!$H$20</f>
        <v>18</v>
      </c>
      <c r="R25" s="11">
        <f>[21]Maio!$H$21</f>
        <v>21.6</v>
      </c>
      <c r="S25" s="11">
        <f>[21]Maio!$H$22</f>
        <v>23.040000000000003</v>
      </c>
      <c r="T25" s="11">
        <f>[21]Maio!$H$23</f>
        <v>19.8</v>
      </c>
      <c r="U25" s="11">
        <f>[21]Maio!$H$24</f>
        <v>21.96</v>
      </c>
      <c r="V25" s="11">
        <f>[21]Maio!$H$25</f>
        <v>27</v>
      </c>
      <c r="W25" s="11">
        <f>[21]Maio!$H$26</f>
        <v>12.6</v>
      </c>
      <c r="X25" s="11">
        <f>[21]Maio!$H$27</f>
        <v>13.32</v>
      </c>
      <c r="Y25" s="11">
        <f>[21]Maio!$H$28</f>
        <v>21.96</v>
      </c>
      <c r="Z25" s="11">
        <f>[21]Maio!$H$29</f>
        <v>9</v>
      </c>
      <c r="AA25" s="11">
        <f>[21]Maio!$H$30</f>
        <v>30.6</v>
      </c>
      <c r="AB25" s="11">
        <f>[21]Maio!$H$31</f>
        <v>28.08</v>
      </c>
      <c r="AC25" s="11">
        <f>[21]Maio!$H$32</f>
        <v>20.16</v>
      </c>
      <c r="AD25" s="11">
        <f>[21]Maio!$H$33</f>
        <v>12.24</v>
      </c>
      <c r="AE25" s="11">
        <f>[21]Maio!$H$34</f>
        <v>21.240000000000002</v>
      </c>
      <c r="AF25" s="11">
        <f>[21]Maio!$H$35</f>
        <v>15.840000000000002</v>
      </c>
      <c r="AG25" s="15">
        <f t="shared" ref="AG25:AG26" si="13">MAX(B25:AF25)</f>
        <v>30.6</v>
      </c>
      <c r="AH25" s="125">
        <f t="shared" ref="AH25:AH26" si="14">AVERAGE(B25:AF25)</f>
        <v>18.940645161290327</v>
      </c>
      <c r="AI25" s="12" t="s">
        <v>47</v>
      </c>
    </row>
    <row r="26" spans="1:38" x14ac:dyDescent="0.2">
      <c r="A26" s="58" t="s">
        <v>171</v>
      </c>
      <c r="B26" s="11">
        <f>[22]Maio!$H$5</f>
        <v>14.4</v>
      </c>
      <c r="C26" s="11">
        <f>[22]Maio!$H$6</f>
        <v>10.08</v>
      </c>
      <c r="D26" s="11">
        <f>[22]Maio!$H$7</f>
        <v>18.720000000000002</v>
      </c>
      <c r="E26" s="11">
        <f>[22]Maio!$H$8</f>
        <v>11.520000000000001</v>
      </c>
      <c r="F26" s="11">
        <f>[22]Maio!$H$9</f>
        <v>11.16</v>
      </c>
      <c r="G26" s="11">
        <f>[22]Maio!$H$10</f>
        <v>10.44</v>
      </c>
      <c r="H26" s="11">
        <f>[22]Maio!$H$11</f>
        <v>7.9200000000000008</v>
      </c>
      <c r="I26" s="11">
        <f>[22]Maio!$H$12</f>
        <v>11.879999999999999</v>
      </c>
      <c r="J26" s="11">
        <f>[22]Maio!$H$13</f>
        <v>11.520000000000001</v>
      </c>
      <c r="K26" s="11">
        <f>[22]Maio!$H$14</f>
        <v>16.920000000000002</v>
      </c>
      <c r="L26" s="11">
        <f>[22]Maio!$H$15</f>
        <v>33.119999999999997</v>
      </c>
      <c r="M26" s="11">
        <f>[22]Maio!$H$16</f>
        <v>11.879999999999999</v>
      </c>
      <c r="N26" s="11">
        <f>[22]Maio!$H$17</f>
        <v>11.520000000000001</v>
      </c>
      <c r="O26" s="11">
        <f>[22]Maio!$H$18</f>
        <v>12.96</v>
      </c>
      <c r="P26" s="11">
        <f>[22]Maio!$H$19</f>
        <v>15.840000000000002</v>
      </c>
      <c r="Q26" s="11">
        <f>[22]Maio!$H$20</f>
        <v>12.24</v>
      </c>
      <c r="R26" s="11">
        <f>[22]Maio!$H$21</f>
        <v>14.4</v>
      </c>
      <c r="S26" s="11">
        <f>[22]Maio!$H$22</f>
        <v>12.96</v>
      </c>
      <c r="T26" s="11">
        <f>[22]Maio!$H$23</f>
        <v>11.879999999999999</v>
      </c>
      <c r="U26" s="11">
        <f>[22]Maio!$H$24</f>
        <v>10.8</v>
      </c>
      <c r="V26" s="11">
        <f>[22]Maio!$H$25</f>
        <v>17.28</v>
      </c>
      <c r="W26" s="11">
        <f>[22]Maio!$H$26</f>
        <v>9</v>
      </c>
      <c r="X26" s="11">
        <f>[22]Maio!$H$27</f>
        <v>16.920000000000002</v>
      </c>
      <c r="Y26" s="11">
        <f>[22]Maio!$H$28</f>
        <v>21.6</v>
      </c>
      <c r="Z26" s="11">
        <f>[22]Maio!$H$29</f>
        <v>9.7200000000000006</v>
      </c>
      <c r="AA26" s="11">
        <f>[22]Maio!$H$30</f>
        <v>13.68</v>
      </c>
      <c r="AB26" s="11">
        <f>[22]Maio!$H$31</f>
        <v>21.240000000000002</v>
      </c>
      <c r="AC26" s="11">
        <f>[22]Maio!$H$32</f>
        <v>25.2</v>
      </c>
      <c r="AD26" s="11">
        <f>[22]Maio!$H$33</f>
        <v>11.16</v>
      </c>
      <c r="AE26" s="11">
        <f>[22]Maio!$H$34</f>
        <v>28.8</v>
      </c>
      <c r="AF26" s="11">
        <f>[22]Maio!$H$35</f>
        <v>27.720000000000002</v>
      </c>
      <c r="AG26" s="15">
        <f t="shared" si="13"/>
        <v>33.119999999999997</v>
      </c>
      <c r="AH26" s="125">
        <f t="shared" si="14"/>
        <v>15.305806451612909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 t="str">
        <f>[23]Maio!$H$5</f>
        <v>*</v>
      </c>
      <c r="C27" s="11" t="str">
        <f>[23]Maio!$H$6</f>
        <v>*</v>
      </c>
      <c r="D27" s="11" t="str">
        <f>[23]Maio!$H$7</f>
        <v>*</v>
      </c>
      <c r="E27" s="11" t="str">
        <f>[23]Maio!$H$8</f>
        <v>*</v>
      </c>
      <c r="F27" s="11" t="str">
        <f>[23]Maio!$H$9</f>
        <v>*</v>
      </c>
      <c r="G27" s="11" t="str">
        <f>[23]Maio!$H$10</f>
        <v>*</v>
      </c>
      <c r="H27" s="11" t="str">
        <f>[23]Maio!$H$11</f>
        <v>*</v>
      </c>
      <c r="I27" s="11" t="str">
        <f>[23]Maio!$H$12</f>
        <v>*</v>
      </c>
      <c r="J27" s="11" t="str">
        <f>[23]Maio!$H$13</f>
        <v>*</v>
      </c>
      <c r="K27" s="11" t="str">
        <f>[23]Maio!$H$14</f>
        <v>*</v>
      </c>
      <c r="L27" s="11" t="str">
        <f>[23]Maio!$H$15</f>
        <v>*</v>
      </c>
      <c r="M27" s="11" t="str">
        <f>[23]Maio!$H$16</f>
        <v>*</v>
      </c>
      <c r="N27" s="11" t="str">
        <f>[23]Maio!$H$17</f>
        <v>*</v>
      </c>
      <c r="O27" s="11" t="str">
        <f>[23]Maio!$H$18</f>
        <v>*</v>
      </c>
      <c r="P27" s="11" t="str">
        <f>[23]Maio!$H$19</f>
        <v>*</v>
      </c>
      <c r="Q27" s="11" t="str">
        <f>[23]Maio!$H$20</f>
        <v>*</v>
      </c>
      <c r="R27" s="11" t="str">
        <f>[23]Maio!$H$21</f>
        <v>*</v>
      </c>
      <c r="S27" s="11" t="str">
        <f>[23]Maio!$H$22</f>
        <v>*</v>
      </c>
      <c r="T27" s="11" t="str">
        <f>[23]Maio!$H$23</f>
        <v>*</v>
      </c>
      <c r="U27" s="11" t="str">
        <f>[23]Maio!$H$24</f>
        <v>*</v>
      </c>
      <c r="V27" s="11" t="str">
        <f>[23]Maio!$H$25</f>
        <v>*</v>
      </c>
      <c r="W27" s="11" t="str">
        <f>[23]Maio!$H$26</f>
        <v>*</v>
      </c>
      <c r="X27" s="11" t="str">
        <f>[23]Maio!$H$27</f>
        <v>*</v>
      </c>
      <c r="Y27" s="11" t="str">
        <f>[23]Maio!$H$28</f>
        <v>*</v>
      </c>
      <c r="Z27" s="11" t="str">
        <f>[23]Maio!$H$29</f>
        <v>*</v>
      </c>
      <c r="AA27" s="11" t="str">
        <f>[23]Maio!$H$30</f>
        <v>*</v>
      </c>
      <c r="AB27" s="11" t="str">
        <f>[23]Maio!$H$31</f>
        <v>*</v>
      </c>
      <c r="AC27" s="11" t="str">
        <f>[23]Maio!$H$32</f>
        <v>*</v>
      </c>
      <c r="AD27" s="11" t="str">
        <f>[23]Maio!$H$33</f>
        <v>*</v>
      </c>
      <c r="AE27" s="11">
        <f>[23]Maio!$H$34</f>
        <v>17.28</v>
      </c>
      <c r="AF27" s="11">
        <f>[23]Maio!$H$35</f>
        <v>19.8</v>
      </c>
      <c r="AG27" s="15">
        <f t="shared" ref="AG27:AG29" si="15">MAX(B27:AF27)</f>
        <v>19.8</v>
      </c>
      <c r="AH27" s="125">
        <f>AVERAGE(B27:AF27)</f>
        <v>18.54</v>
      </c>
      <c r="AK27" t="s">
        <v>47</v>
      </c>
    </row>
    <row r="28" spans="1:38" x14ac:dyDescent="0.2">
      <c r="A28" s="58" t="s">
        <v>9</v>
      </c>
      <c r="B28" s="11">
        <f>[24]Maio!$H$5</f>
        <v>15.840000000000002</v>
      </c>
      <c r="C28" s="11">
        <f>[24]Maio!$H$6</f>
        <v>9.3600000000000012</v>
      </c>
      <c r="D28" s="11">
        <f>[24]Maio!$H$7</f>
        <v>18</v>
      </c>
      <c r="E28" s="11">
        <f>[24]Maio!$H$8</f>
        <v>15.48</v>
      </c>
      <c r="F28" s="11">
        <f>[24]Maio!$H$9</f>
        <v>12.24</v>
      </c>
      <c r="G28" s="11">
        <f>[24]Maio!$H$10</f>
        <v>12.6</v>
      </c>
      <c r="H28" s="11">
        <f>[24]Maio!$H$11</f>
        <v>10.8</v>
      </c>
      <c r="I28" s="11">
        <f>[24]Maio!$H$12</f>
        <v>14.04</v>
      </c>
      <c r="J28" s="11">
        <f>[24]Maio!$H$13</f>
        <v>14.76</v>
      </c>
      <c r="K28" s="11">
        <f>[24]Maio!$H$14</f>
        <v>15.120000000000001</v>
      </c>
      <c r="L28" s="11">
        <f>[24]Maio!$H$15</f>
        <v>21.96</v>
      </c>
      <c r="M28" s="11">
        <f>[24]Maio!$H$16</f>
        <v>12.24</v>
      </c>
      <c r="N28" s="11">
        <f>[24]Maio!$H$17</f>
        <v>14.04</v>
      </c>
      <c r="O28" s="11">
        <f>[24]Maio!$H$18</f>
        <v>15.48</v>
      </c>
      <c r="P28" s="11">
        <f>[24]Maio!$H$19</f>
        <v>19.440000000000001</v>
      </c>
      <c r="Q28" s="11">
        <f>[24]Maio!$H$20</f>
        <v>18.36</v>
      </c>
      <c r="R28" s="11">
        <f>[24]Maio!$H$21</f>
        <v>15.120000000000001</v>
      </c>
      <c r="S28" s="11">
        <f>[24]Maio!$H$22</f>
        <v>13.32</v>
      </c>
      <c r="T28" s="11">
        <f>[24]Maio!$H$23</f>
        <v>11.879999999999999</v>
      </c>
      <c r="U28" s="11">
        <f>[24]Maio!$H$24</f>
        <v>12.24</v>
      </c>
      <c r="V28" s="11">
        <f>[24]Maio!$H$25</f>
        <v>14.76</v>
      </c>
      <c r="W28" s="11">
        <f>[24]Maio!$H$26</f>
        <v>14.4</v>
      </c>
      <c r="X28" s="11">
        <f>[24]Maio!$H$27</f>
        <v>13.68</v>
      </c>
      <c r="Y28" s="11">
        <f>[24]Maio!$H$28</f>
        <v>21.6</v>
      </c>
      <c r="Z28" s="11">
        <f>[24]Maio!$H$29</f>
        <v>10.44</v>
      </c>
      <c r="AA28" s="11">
        <f>[24]Maio!$H$30</f>
        <v>15.120000000000001</v>
      </c>
      <c r="AB28" s="11">
        <f>[24]Maio!$H$31</f>
        <v>15.840000000000002</v>
      </c>
      <c r="AC28" s="11">
        <f>[24]Maio!$H$32</f>
        <v>18.720000000000002</v>
      </c>
      <c r="AD28" s="11">
        <f>[24]Maio!$H$33</f>
        <v>11.879999999999999</v>
      </c>
      <c r="AE28" s="11">
        <f>[24]Maio!$H$34</f>
        <v>20.16</v>
      </c>
      <c r="AF28" s="11">
        <f>[24]Maio!$H$35</f>
        <v>28.08</v>
      </c>
      <c r="AG28" s="15">
        <f t="shared" si="15"/>
        <v>28.08</v>
      </c>
      <c r="AH28" s="125">
        <f t="shared" ref="AH28:AH31" si="16">AVERAGE(B28:AF28)</f>
        <v>15.387096774193548</v>
      </c>
      <c r="AK28" t="s">
        <v>47</v>
      </c>
    </row>
    <row r="29" spans="1:38" x14ac:dyDescent="0.2">
      <c r="A29" s="58" t="s">
        <v>42</v>
      </c>
      <c r="B29" s="11">
        <f>[25]Maio!$H$5</f>
        <v>10.08</v>
      </c>
      <c r="C29" s="11">
        <f>[25]Maio!$H$6</f>
        <v>10.8</v>
      </c>
      <c r="D29" s="11">
        <f>[25]Maio!$H$7</f>
        <v>16.2</v>
      </c>
      <c r="E29" s="11">
        <f>[25]Maio!$H$8</f>
        <v>12.24</v>
      </c>
      <c r="F29" s="11">
        <f>[25]Maio!$H$9</f>
        <v>10.08</v>
      </c>
      <c r="G29" s="11">
        <f>[25]Maio!$H$10</f>
        <v>26.64</v>
      </c>
      <c r="H29" s="11">
        <f>[25]Maio!$H$11</f>
        <v>6.12</v>
      </c>
      <c r="I29" s="11">
        <f>[25]Maio!$H$12</f>
        <v>10.8</v>
      </c>
      <c r="J29" s="11">
        <f>[25]Maio!$H$13</f>
        <v>15.840000000000002</v>
      </c>
      <c r="K29" s="11">
        <f>[25]Maio!$H$14</f>
        <v>14.76</v>
      </c>
      <c r="L29" s="11">
        <f>[25]Maio!$H$15</f>
        <v>14.4</v>
      </c>
      <c r="M29" s="11">
        <f>[25]Maio!$H$16</f>
        <v>12.24</v>
      </c>
      <c r="N29" s="11">
        <f>[25]Maio!$H$17</f>
        <v>8.2799999999999994</v>
      </c>
      <c r="O29" s="11">
        <f>[25]Maio!$H$18</f>
        <v>8.64</v>
      </c>
      <c r="P29" s="11">
        <f>[25]Maio!$H$19</f>
        <v>5.7600000000000007</v>
      </c>
      <c r="Q29" s="11">
        <f>[25]Maio!$H$20</f>
        <v>12.24</v>
      </c>
      <c r="R29" s="11">
        <f>[25]Maio!$H$21</f>
        <v>12.24</v>
      </c>
      <c r="S29" s="11">
        <f>[25]Maio!$H$22</f>
        <v>12.96</v>
      </c>
      <c r="T29" s="11">
        <f>[25]Maio!$H$23</f>
        <v>14.04</v>
      </c>
      <c r="U29" s="11">
        <f>[25]Maio!$H$24</f>
        <v>14.76</v>
      </c>
      <c r="V29" s="11">
        <f>[25]Maio!$H$25</f>
        <v>14.76</v>
      </c>
      <c r="W29" s="11">
        <f>[25]Maio!$H$26</f>
        <v>7.9200000000000008</v>
      </c>
      <c r="X29" s="11">
        <f>[25]Maio!$H$27</f>
        <v>11.520000000000001</v>
      </c>
      <c r="Y29" s="11">
        <f>[25]Maio!$H$28</f>
        <v>13.68</v>
      </c>
      <c r="Z29" s="11">
        <f>[25]Maio!$H$29</f>
        <v>3.6</v>
      </c>
      <c r="AA29" s="11" t="str">
        <f>[25]Maio!$H$30</f>
        <v>*</v>
      </c>
      <c r="AB29" s="11" t="str">
        <f>[25]Maio!$H$31</f>
        <v>*</v>
      </c>
      <c r="AC29" s="11" t="str">
        <f>[25]Maio!$H$32</f>
        <v>*</v>
      </c>
      <c r="AD29" s="11" t="str">
        <f>[25]Maio!$H$33</f>
        <v>*</v>
      </c>
      <c r="AE29" s="11" t="str">
        <f>[25]Maio!$H$34</f>
        <v>*</v>
      </c>
      <c r="AF29" s="11" t="str">
        <f>[25]Maio!$H$35</f>
        <v>*</v>
      </c>
      <c r="AG29" s="15">
        <f t="shared" si="15"/>
        <v>26.64</v>
      </c>
      <c r="AH29" s="125">
        <f t="shared" si="16"/>
        <v>12.024000000000001</v>
      </c>
      <c r="AJ29" t="s">
        <v>47</v>
      </c>
    </row>
    <row r="30" spans="1:38" x14ac:dyDescent="0.2">
      <c r="A30" s="58" t="s">
        <v>10</v>
      </c>
      <c r="B30" s="11">
        <f>[26]Maio!$H$5</f>
        <v>14.04</v>
      </c>
      <c r="C30" s="11">
        <f>[26]Maio!$H$6</f>
        <v>9.3600000000000012</v>
      </c>
      <c r="D30" s="11">
        <f>[26]Maio!$H$7</f>
        <v>10.8</v>
      </c>
      <c r="E30" s="11">
        <f>[26]Maio!$H$8</f>
        <v>10.8</v>
      </c>
      <c r="F30" s="11">
        <f>[26]Maio!$H$9</f>
        <v>12.24</v>
      </c>
      <c r="G30" s="11">
        <f>[26]Maio!$H$10</f>
        <v>13.68</v>
      </c>
      <c r="H30" s="11">
        <f>[26]Maio!$H$11</f>
        <v>4.6800000000000006</v>
      </c>
      <c r="I30" s="11">
        <f>[26]Maio!$H$12</f>
        <v>11.520000000000001</v>
      </c>
      <c r="J30" s="11">
        <f>[26]Maio!$H$13</f>
        <v>15.120000000000001</v>
      </c>
      <c r="K30" s="11">
        <f>[26]Maio!$H$14</f>
        <v>13.32</v>
      </c>
      <c r="L30" s="11">
        <f>[26]Maio!$H$15</f>
        <v>15.48</v>
      </c>
      <c r="M30" s="11">
        <f>[26]Maio!$H$16</f>
        <v>12.6</v>
      </c>
      <c r="N30" s="11">
        <f>[26]Maio!$H$17</f>
        <v>10.08</v>
      </c>
      <c r="O30" s="11">
        <f>[26]Maio!$H$18</f>
        <v>12.24</v>
      </c>
      <c r="P30" s="11">
        <f>[26]Maio!$H$19</f>
        <v>9.7200000000000006</v>
      </c>
      <c r="Q30" s="11">
        <f>[26]Maio!$H$20</f>
        <v>15.48</v>
      </c>
      <c r="R30" s="11">
        <f>[26]Maio!$H$21</f>
        <v>18.720000000000002</v>
      </c>
      <c r="S30" s="11">
        <f>[26]Maio!$H$22</f>
        <v>15.48</v>
      </c>
      <c r="T30" s="11">
        <f>[26]Maio!$H$23</f>
        <v>9.3600000000000012</v>
      </c>
      <c r="U30" s="11">
        <f>[26]Maio!$H$24</f>
        <v>12.96</v>
      </c>
      <c r="V30" s="11">
        <f>[26]Maio!$H$25</f>
        <v>16.2</v>
      </c>
      <c r="W30" s="11">
        <f>[26]Maio!$H$26</f>
        <v>7.9200000000000008</v>
      </c>
      <c r="X30" s="11">
        <f>[26]Maio!$H$27</f>
        <v>11.520000000000001</v>
      </c>
      <c r="Y30" s="11">
        <f>[26]Maio!$H$28</f>
        <v>19.8</v>
      </c>
      <c r="Z30" s="11">
        <f>[26]Maio!$H$29</f>
        <v>7.9200000000000008</v>
      </c>
      <c r="AA30" s="11">
        <f>[26]Maio!$H$30</f>
        <v>15.120000000000001</v>
      </c>
      <c r="AB30" s="11">
        <f>[26]Maio!$H$31</f>
        <v>14.04</v>
      </c>
      <c r="AC30" s="11">
        <f>[26]Maio!$H$32</f>
        <v>15.120000000000001</v>
      </c>
      <c r="AD30" s="11">
        <f>[26]Maio!$H$33</f>
        <v>10.08</v>
      </c>
      <c r="AE30" s="11">
        <f>[26]Maio!$H$34</f>
        <v>15.48</v>
      </c>
      <c r="AF30" s="11">
        <f>[26]Maio!$H$35</f>
        <v>15.120000000000001</v>
      </c>
      <c r="AG30" s="15">
        <f>MAX(B30:AF30)</f>
        <v>19.8</v>
      </c>
      <c r="AH30" s="125">
        <f t="shared" si="16"/>
        <v>12.774193548387098</v>
      </c>
      <c r="AL30" t="s">
        <v>47</v>
      </c>
    </row>
    <row r="31" spans="1:38" x14ac:dyDescent="0.2">
      <c r="A31" s="58" t="s">
        <v>172</v>
      </c>
      <c r="B31" s="11">
        <f>[27]Maio!$H$5</f>
        <v>19.079999999999998</v>
      </c>
      <c r="C31" s="11">
        <f>[27]Maio!$H$6</f>
        <v>14.04</v>
      </c>
      <c r="D31" s="11">
        <f>[27]Maio!$H$7</f>
        <v>15.48</v>
      </c>
      <c r="E31" s="11">
        <f>[27]Maio!$H$8</f>
        <v>18</v>
      </c>
      <c r="F31" s="11">
        <f>[27]Maio!$H$9</f>
        <v>17.64</v>
      </c>
      <c r="G31" s="11">
        <f>[27]Maio!$H$10</f>
        <v>25.56</v>
      </c>
      <c r="H31" s="11">
        <f>[27]Maio!$H$11</f>
        <v>8.2799999999999994</v>
      </c>
      <c r="I31" s="11">
        <f>[27]Maio!$H$12</f>
        <v>18.36</v>
      </c>
      <c r="J31" s="11">
        <f>[27]Maio!$H$13</f>
        <v>22.32</v>
      </c>
      <c r="K31" s="11">
        <f>[27]Maio!$H$14</f>
        <v>21.240000000000002</v>
      </c>
      <c r="L31" s="11">
        <f>[27]Maio!$H$15</f>
        <v>31.319999999999997</v>
      </c>
      <c r="M31" s="11">
        <f>[27]Maio!$H$16</f>
        <v>16.920000000000002</v>
      </c>
      <c r="N31" s="11">
        <f>[27]Maio!$H$17</f>
        <v>19.8</v>
      </c>
      <c r="O31" s="11">
        <f>[27]Maio!$H$18</f>
        <v>22.68</v>
      </c>
      <c r="P31" s="11">
        <f>[27]Maio!$H$19</f>
        <v>18.720000000000002</v>
      </c>
      <c r="Q31" s="11">
        <f>[27]Maio!$H$20</f>
        <v>22.68</v>
      </c>
      <c r="R31" s="11">
        <f>[27]Maio!$H$21</f>
        <v>21.96</v>
      </c>
      <c r="S31" s="11">
        <f>[27]Maio!$H$22</f>
        <v>17.64</v>
      </c>
      <c r="T31" s="11">
        <f>[27]Maio!$H$23</f>
        <v>15.840000000000002</v>
      </c>
      <c r="U31" s="11">
        <f>[27]Maio!$H$24</f>
        <v>20.16</v>
      </c>
      <c r="V31" s="11">
        <f>[27]Maio!$H$25</f>
        <v>20.52</v>
      </c>
      <c r="W31" s="11">
        <f>[27]Maio!$H$26</f>
        <v>16.559999999999999</v>
      </c>
      <c r="X31" s="11">
        <f>[27]Maio!$H$27</f>
        <v>20.16</v>
      </c>
      <c r="Y31" s="11">
        <f>[27]Maio!$H$28</f>
        <v>27.720000000000002</v>
      </c>
      <c r="Z31" s="11">
        <f>[27]Maio!$H$29</f>
        <v>14.04</v>
      </c>
      <c r="AA31" s="11">
        <f>[27]Maio!$H$30</f>
        <v>21.6</v>
      </c>
      <c r="AB31" s="11">
        <f>[27]Maio!$H$31</f>
        <v>17.64</v>
      </c>
      <c r="AC31" s="11">
        <f>[27]Maio!$H$32</f>
        <v>24.12</v>
      </c>
      <c r="AD31" s="11">
        <f>[27]Maio!$H$33</f>
        <v>18</v>
      </c>
      <c r="AE31" s="11">
        <f>[27]Maio!$H$34</f>
        <v>29.52</v>
      </c>
      <c r="AF31" s="11">
        <f>[27]Maio!$H$35</f>
        <v>25.2</v>
      </c>
      <c r="AG31" s="15">
        <f t="shared" ref="AG31" si="17">MAX(B31:AF31)</f>
        <v>31.319999999999997</v>
      </c>
      <c r="AH31" s="125">
        <f t="shared" si="16"/>
        <v>20.090322580645168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[28]Maio!$H$5</f>
        <v>5.4</v>
      </c>
      <c r="C32" s="11">
        <f>[28]Maio!$H$6</f>
        <v>2.8800000000000003</v>
      </c>
      <c r="D32" s="11">
        <f>[28]Maio!$H$7</f>
        <v>18</v>
      </c>
      <c r="E32" s="11">
        <f>[28]Maio!$H$8</f>
        <v>5.4</v>
      </c>
      <c r="F32" s="11">
        <f>[28]Maio!$H$9</f>
        <v>6.48</v>
      </c>
      <c r="G32" s="11">
        <f>[28]Maio!$H$10</f>
        <v>17.28</v>
      </c>
      <c r="H32" s="11">
        <f>[28]Maio!$H$11</f>
        <v>5.4</v>
      </c>
      <c r="I32" s="11">
        <f>[28]Maio!$H$12</f>
        <v>7.5600000000000005</v>
      </c>
      <c r="J32" s="11">
        <f>[28]Maio!$H$13</f>
        <v>5.7600000000000007</v>
      </c>
      <c r="K32" s="11">
        <f>[28]Maio!$H$14</f>
        <v>7.5600000000000005</v>
      </c>
      <c r="L32" s="11">
        <f>[28]Maio!$H$15</f>
        <v>9.7200000000000006</v>
      </c>
      <c r="M32" s="11">
        <f>[28]Maio!$H$16</f>
        <v>12.24</v>
      </c>
      <c r="N32" s="11">
        <f>[28]Maio!$H$17</f>
        <v>8.64</v>
      </c>
      <c r="O32" s="11">
        <f>[28]Maio!$H$18</f>
        <v>9.7200000000000006</v>
      </c>
      <c r="P32" s="11">
        <f>[28]Maio!$H$19</f>
        <v>7.5600000000000005</v>
      </c>
      <c r="Q32" s="11">
        <f>[28]Maio!$H$20</f>
        <v>13.68</v>
      </c>
      <c r="R32" s="11">
        <f>[28]Maio!$H$21</f>
        <v>10.44</v>
      </c>
      <c r="S32" s="11">
        <f>[28]Maio!$H$22</f>
        <v>9</v>
      </c>
      <c r="T32" s="11">
        <f>[28]Maio!$H$23</f>
        <v>6.12</v>
      </c>
      <c r="U32" s="11">
        <f>[28]Maio!$H$24</f>
        <v>5.04</v>
      </c>
      <c r="V32" s="11">
        <f>[28]Maio!$H$25</f>
        <v>4.6800000000000006</v>
      </c>
      <c r="W32" s="11">
        <f>[28]Maio!$H$26</f>
        <v>7.5600000000000005</v>
      </c>
      <c r="X32" s="11">
        <f>[28]Maio!$H$27</f>
        <v>16.920000000000002</v>
      </c>
      <c r="Y32" s="11">
        <f>[28]Maio!$H$28</f>
        <v>19.440000000000001</v>
      </c>
      <c r="Z32" s="11">
        <f>[28]Maio!$H$29</f>
        <v>9.3600000000000012</v>
      </c>
      <c r="AA32" s="11">
        <f>[28]Maio!$H$30</f>
        <v>6.12</v>
      </c>
      <c r="AB32" s="11">
        <f>[28]Maio!$H$31</f>
        <v>6.48</v>
      </c>
      <c r="AC32" s="11">
        <f>[28]Maio!$H$32</f>
        <v>10.08</v>
      </c>
      <c r="AD32" s="11">
        <f>[28]Maio!$H$33</f>
        <v>5.04</v>
      </c>
      <c r="AE32" s="11">
        <f>[28]Maio!$H$34</f>
        <v>9.3600000000000012</v>
      </c>
      <c r="AF32" s="11">
        <f>[28]Maio!$H$35</f>
        <v>19.440000000000001</v>
      </c>
      <c r="AG32" s="15">
        <f>MAX(B32:AF32)</f>
        <v>19.440000000000001</v>
      </c>
      <c r="AH32" s="125">
        <f t="shared" ref="AH32:AH35" si="18">AVERAGE(B32:AF32)</f>
        <v>9.3019354838709702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[29]Maio!$H$5</f>
        <v>12.24</v>
      </c>
      <c r="C33" s="11">
        <f>[29]Maio!$H$6</f>
        <v>7.2</v>
      </c>
      <c r="D33" s="11">
        <f>[29]Maio!$H$7</f>
        <v>3.6</v>
      </c>
      <c r="E33" s="11">
        <f>[29]Maio!$H$8</f>
        <v>17.64</v>
      </c>
      <c r="F33" s="11">
        <f>[29]Maio!$H$9</f>
        <v>6.48</v>
      </c>
      <c r="G33" s="11">
        <f>[29]Maio!$H$10</f>
        <v>5.4</v>
      </c>
      <c r="H33" s="11">
        <f>[29]Maio!$H$11</f>
        <v>2.52</v>
      </c>
      <c r="I33" s="11">
        <f>[29]Maio!$H$12</f>
        <v>7.9200000000000008</v>
      </c>
      <c r="J33" s="11">
        <f>[29]Maio!$H$13</f>
        <v>12.6</v>
      </c>
      <c r="K33" s="11">
        <f>[29]Maio!$H$14</f>
        <v>13.32</v>
      </c>
      <c r="L33" s="11">
        <f>[29]Maio!$H$15</f>
        <v>9.3600000000000012</v>
      </c>
      <c r="M33" s="11">
        <f>[29]Maio!$H$16</f>
        <v>6.48</v>
      </c>
      <c r="N33" s="11">
        <f>[29]Maio!$H$17</f>
        <v>6.12</v>
      </c>
      <c r="O33" s="11">
        <f>[29]Maio!$H$18</f>
        <v>9</v>
      </c>
      <c r="P33" s="11">
        <f>[29]Maio!$H$19</f>
        <v>5.7600000000000007</v>
      </c>
      <c r="Q33" s="11">
        <f>[29]Maio!$H$20</f>
        <v>0.72000000000000008</v>
      </c>
      <c r="R33" s="11">
        <f>[29]Maio!$H$21</f>
        <v>3.9600000000000004</v>
      </c>
      <c r="S33" s="11">
        <f>[29]Maio!$H$22</f>
        <v>3.24</v>
      </c>
      <c r="T33" s="11">
        <f>[29]Maio!$H$23</f>
        <v>3.24</v>
      </c>
      <c r="U33" s="11">
        <f>[29]Maio!$H$24</f>
        <v>8.64</v>
      </c>
      <c r="V33" s="11">
        <f>[29]Maio!$H$25</f>
        <v>7.9200000000000008</v>
      </c>
      <c r="W33" s="11">
        <f>[29]Maio!$H$26</f>
        <v>3.24</v>
      </c>
      <c r="X33" s="11">
        <f>[29]Maio!$H$27</f>
        <v>5.7600000000000007</v>
      </c>
      <c r="Y33" s="11">
        <f>[29]Maio!$H$28</f>
        <v>7.9200000000000008</v>
      </c>
      <c r="Z33" s="11">
        <f>[29]Maio!$H$29</f>
        <v>2.52</v>
      </c>
      <c r="AA33" s="11">
        <f>[29]Maio!$H$30</f>
        <v>9</v>
      </c>
      <c r="AB33" s="11">
        <f>[29]Maio!$H$31</f>
        <v>9.3600000000000012</v>
      </c>
      <c r="AC33" s="11">
        <f>[29]Maio!$H$32</f>
        <v>10.08</v>
      </c>
      <c r="AD33" s="11">
        <f>[29]Maio!$H$33</f>
        <v>8.64</v>
      </c>
      <c r="AE33" s="11">
        <f>[29]Maio!$H$34</f>
        <v>12.6</v>
      </c>
      <c r="AF33" s="11">
        <f>[29]Maio!$H$35</f>
        <v>2.52</v>
      </c>
      <c r="AG33" s="15">
        <f>MAX(B33:AF33)</f>
        <v>17.64</v>
      </c>
      <c r="AH33" s="125">
        <f t="shared" si="18"/>
        <v>7.2580645161290338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[30]Maio!$H$5</f>
        <v>12.6</v>
      </c>
      <c r="C34" s="11">
        <f>[30]Maio!$H$6</f>
        <v>12.96</v>
      </c>
      <c r="D34" s="11">
        <f>[30]Maio!$H$7</f>
        <v>18.36</v>
      </c>
      <c r="E34" s="11">
        <f>[30]Maio!$H$8</f>
        <v>17.28</v>
      </c>
      <c r="F34" s="11">
        <f>[30]Maio!$H$9</f>
        <v>14.4</v>
      </c>
      <c r="G34" s="11">
        <f>[30]Maio!$H$10</f>
        <v>9</v>
      </c>
      <c r="H34" s="11">
        <f>[30]Maio!$H$11</f>
        <v>15.120000000000001</v>
      </c>
      <c r="I34" s="11">
        <f>[30]Maio!$H$12</f>
        <v>9</v>
      </c>
      <c r="J34" s="11">
        <f>[30]Maio!$H$13</f>
        <v>19.079999999999998</v>
      </c>
      <c r="K34" s="11">
        <f>[30]Maio!$H$14</f>
        <v>20.88</v>
      </c>
      <c r="L34" s="11">
        <f>[30]Maio!$H$15</f>
        <v>17.64</v>
      </c>
      <c r="M34" s="11">
        <f>[30]Maio!$H$16</f>
        <v>18.36</v>
      </c>
      <c r="N34" s="11">
        <f>[30]Maio!$H$17</f>
        <v>14.04</v>
      </c>
      <c r="O34" s="11">
        <f>[30]Maio!$H$18</f>
        <v>19.8</v>
      </c>
      <c r="P34" s="11">
        <f>[30]Maio!$H$19</f>
        <v>15.120000000000001</v>
      </c>
      <c r="Q34" s="11">
        <f>[30]Maio!$H$20</f>
        <v>10.44</v>
      </c>
      <c r="R34" s="11">
        <f>[30]Maio!$H$21</f>
        <v>7.2</v>
      </c>
      <c r="S34" s="11">
        <f>[30]Maio!$H$22</f>
        <v>18.36</v>
      </c>
      <c r="T34" s="11">
        <f>[30]Maio!$H$23</f>
        <v>15.120000000000001</v>
      </c>
      <c r="U34" s="11">
        <f>[30]Maio!$H$24</f>
        <v>15.840000000000002</v>
      </c>
      <c r="V34" s="11">
        <f>[30]Maio!$H$25</f>
        <v>15.120000000000001</v>
      </c>
      <c r="W34" s="11">
        <f>[30]Maio!$H$26</f>
        <v>14.04</v>
      </c>
      <c r="X34" s="11">
        <f>[30]Maio!$H$27</f>
        <v>21.240000000000002</v>
      </c>
      <c r="Y34" s="11">
        <f>[30]Maio!$H$28</f>
        <v>20.88</v>
      </c>
      <c r="Z34" s="11">
        <f>[30]Maio!$H$29</f>
        <v>11.520000000000001</v>
      </c>
      <c r="AA34" s="11">
        <f>[30]Maio!$H$30</f>
        <v>15.48</v>
      </c>
      <c r="AB34" s="11">
        <f>[30]Maio!$H$31</f>
        <v>19.079999999999998</v>
      </c>
      <c r="AC34" s="11">
        <f>[30]Maio!$H$32</f>
        <v>19.079999999999998</v>
      </c>
      <c r="AD34" s="11">
        <f>[30]Maio!$H$33</f>
        <v>9</v>
      </c>
      <c r="AE34" s="11">
        <f>[30]Maio!$H$34</f>
        <v>18</v>
      </c>
      <c r="AF34" s="11">
        <f>[30]Maio!$H$35</f>
        <v>18.720000000000002</v>
      </c>
      <c r="AG34" s="15">
        <f>MAX(B34:AF34)</f>
        <v>21.240000000000002</v>
      </c>
      <c r="AH34" s="125">
        <f t="shared" si="18"/>
        <v>15.572903225806451</v>
      </c>
      <c r="AK34" t="s">
        <v>47</v>
      </c>
    </row>
    <row r="35" spans="1:38" x14ac:dyDescent="0.2">
      <c r="A35" s="58" t="s">
        <v>173</v>
      </c>
      <c r="B35" s="11">
        <f>[31]Maio!$H$5</f>
        <v>13.68</v>
      </c>
      <c r="C35" s="11">
        <f>[31]Maio!$H$6</f>
        <v>9.3600000000000012</v>
      </c>
      <c r="D35" s="11">
        <f>[31]Maio!$H$7</f>
        <v>12.96</v>
      </c>
      <c r="E35" s="11">
        <f>[31]Maio!$H$8</f>
        <v>14.76</v>
      </c>
      <c r="F35" s="11">
        <f>[31]Maio!$H$9</f>
        <v>11.520000000000001</v>
      </c>
      <c r="G35" s="11">
        <f>[31]Maio!$H$10</f>
        <v>10.44</v>
      </c>
      <c r="H35" s="11">
        <f>[31]Maio!$H$11</f>
        <v>6.84</v>
      </c>
      <c r="I35" s="11">
        <f>[31]Maio!$H$12</f>
        <v>13.32</v>
      </c>
      <c r="J35" s="11">
        <f>[31]Maio!$H$13</f>
        <v>16.2</v>
      </c>
      <c r="K35" s="11">
        <f>[31]Maio!$H$14</f>
        <v>12.6</v>
      </c>
      <c r="L35" s="11">
        <f>[31]Maio!$H$15</f>
        <v>23.400000000000002</v>
      </c>
      <c r="M35" s="11">
        <f>[31]Maio!$H$16</f>
        <v>11.16</v>
      </c>
      <c r="N35" s="11">
        <f>[31]Maio!$H$17</f>
        <v>11.16</v>
      </c>
      <c r="O35" s="11">
        <f>[31]Maio!$H$18</f>
        <v>13.32</v>
      </c>
      <c r="P35" s="11">
        <f>[31]Maio!$H$19</f>
        <v>10.08</v>
      </c>
      <c r="Q35" s="11">
        <f>[31]Maio!$H$20</f>
        <v>12.24</v>
      </c>
      <c r="R35" s="11">
        <f>[31]Maio!$H$21</f>
        <v>15.48</v>
      </c>
      <c r="S35" s="11">
        <f>[31]Maio!$H$22</f>
        <v>14.76</v>
      </c>
      <c r="T35" s="11">
        <f>[31]Maio!$H$23</f>
        <v>14.04</v>
      </c>
      <c r="U35" s="11">
        <f>[31]Maio!$H$24</f>
        <v>15.120000000000001</v>
      </c>
      <c r="V35" s="11">
        <f>[31]Maio!$H$25</f>
        <v>13.32</v>
      </c>
      <c r="W35" s="11">
        <f>[31]Maio!$H$26</f>
        <v>6.84</v>
      </c>
      <c r="X35" s="11">
        <f>[31]Maio!$H$27</f>
        <v>10.8</v>
      </c>
      <c r="Y35" s="11">
        <f>[31]Maio!$H$28</f>
        <v>13.32</v>
      </c>
      <c r="Z35" s="11">
        <f>[31]Maio!$H$29</f>
        <v>8.64</v>
      </c>
      <c r="AA35" s="11">
        <f>[31]Maio!$H$30</f>
        <v>17.64</v>
      </c>
      <c r="AB35" s="11">
        <f>[31]Maio!$H$31</f>
        <v>15.48</v>
      </c>
      <c r="AC35" s="11">
        <f>[31]Maio!$H$32</f>
        <v>14.04</v>
      </c>
      <c r="AD35" s="11">
        <f>[31]Maio!$H$33</f>
        <v>13.32</v>
      </c>
      <c r="AE35" s="11">
        <f>[31]Maio!$H$34</f>
        <v>19.8</v>
      </c>
      <c r="AF35" s="11">
        <f>[31]Maio!$H$35</f>
        <v>19.440000000000001</v>
      </c>
      <c r="AG35" s="15">
        <f t="shared" ref="AG35" si="19">MAX(B35:AF35)</f>
        <v>23.400000000000002</v>
      </c>
      <c r="AH35" s="125">
        <f t="shared" si="18"/>
        <v>13.389677419354836</v>
      </c>
      <c r="AK35" t="s">
        <v>47</v>
      </c>
    </row>
    <row r="36" spans="1:38" x14ac:dyDescent="0.2">
      <c r="A36" s="58" t="s">
        <v>144</v>
      </c>
      <c r="B36" s="11" t="str">
        <f>[32]Maio!$H$5</f>
        <v>*</v>
      </c>
      <c r="C36" s="11" t="str">
        <f>[32]Maio!$H$6</f>
        <v>*</v>
      </c>
      <c r="D36" s="11" t="str">
        <f>[32]Maio!$H$7</f>
        <v>*</v>
      </c>
      <c r="E36" s="11" t="str">
        <f>[32]Maio!$H$8</f>
        <v>*</v>
      </c>
      <c r="F36" s="11" t="str">
        <f>[32]Maio!$H$9</f>
        <v>*</v>
      </c>
      <c r="G36" s="11" t="str">
        <f>[32]Maio!$H$10</f>
        <v>*</v>
      </c>
      <c r="H36" s="11" t="str">
        <f>[32]Maio!$H$11</f>
        <v>*</v>
      </c>
      <c r="I36" s="11" t="str">
        <f>[32]Maio!$H$12</f>
        <v>*</v>
      </c>
      <c r="J36" s="11" t="str">
        <f>[32]Maio!$H$13</f>
        <v>*</v>
      </c>
      <c r="K36" s="11" t="str">
        <f>[32]Maio!$H$14</f>
        <v>*</v>
      </c>
      <c r="L36" s="11" t="str">
        <f>[32]Maio!$H$15</f>
        <v>*</v>
      </c>
      <c r="M36" s="11" t="str">
        <f>[32]Maio!$H$16</f>
        <v>*</v>
      </c>
      <c r="N36" s="11" t="str">
        <f>[32]Maio!$H$17</f>
        <v>*</v>
      </c>
      <c r="O36" s="11" t="str">
        <f>[32]Maio!$H$18</f>
        <v>*</v>
      </c>
      <c r="P36" s="11" t="str">
        <f>[32]Maio!$H$19</f>
        <v>*</v>
      </c>
      <c r="Q36" s="11" t="str">
        <f>[32]Maio!$H$20</f>
        <v>*</v>
      </c>
      <c r="R36" s="11" t="str">
        <f>[32]Maio!$H$21</f>
        <v>*</v>
      </c>
      <c r="S36" s="11" t="str">
        <f>[32]Maio!$H$22</f>
        <v>*</v>
      </c>
      <c r="T36" s="11" t="str">
        <f>[32]Maio!$H$23</f>
        <v>*</v>
      </c>
      <c r="U36" s="11" t="str">
        <f>[32]Maio!$H$24</f>
        <v>*</v>
      </c>
      <c r="V36" s="11" t="str">
        <f>[32]Maio!$H$25</f>
        <v>*</v>
      </c>
      <c r="W36" s="11" t="str">
        <f>[32]Maio!$H$26</f>
        <v>*</v>
      </c>
      <c r="X36" s="11" t="str">
        <f>[32]Maio!$H$27</f>
        <v>*</v>
      </c>
      <c r="Y36" s="11" t="str">
        <f>[32]Maio!$H$28</f>
        <v>*</v>
      </c>
      <c r="Z36" s="11" t="str">
        <f>[32]Maio!$H$29</f>
        <v>*</v>
      </c>
      <c r="AA36" s="11" t="str">
        <f>[32]Maio!$H$30</f>
        <v>*</v>
      </c>
      <c r="AB36" s="11" t="str">
        <f>[32]Maio!$H$31</f>
        <v>*</v>
      </c>
      <c r="AC36" s="11" t="str">
        <f>[32]Maio!$H$32</f>
        <v>*</v>
      </c>
      <c r="AD36" s="11" t="str">
        <f>[32]Maio!$H$33</f>
        <v>*</v>
      </c>
      <c r="AE36" s="11" t="str">
        <f>[32]Maio!$H$34</f>
        <v>*</v>
      </c>
      <c r="AF36" s="11" t="str">
        <f>[32]Maio!$H$35</f>
        <v>*</v>
      </c>
      <c r="AG36" s="93" t="s">
        <v>226</v>
      </c>
      <c r="AH36" s="115" t="s">
        <v>226</v>
      </c>
      <c r="AK36" t="s">
        <v>47</v>
      </c>
    </row>
    <row r="37" spans="1:38" x14ac:dyDescent="0.2">
      <c r="A37" s="58" t="s">
        <v>14</v>
      </c>
      <c r="B37" s="11">
        <f>[33]Maio!$H$5</f>
        <v>20.16</v>
      </c>
      <c r="C37" s="11">
        <f>[33]Maio!$H$6</f>
        <v>5.7600000000000007</v>
      </c>
      <c r="D37" s="11">
        <f>[33]Maio!$H$7</f>
        <v>19.440000000000001</v>
      </c>
      <c r="E37" s="11">
        <f>[33]Maio!$H$8</f>
        <v>3.6</v>
      </c>
      <c r="F37" s="11">
        <f>[33]Maio!$H$9</f>
        <v>10.08</v>
      </c>
      <c r="G37" s="11">
        <f>[33]Maio!$H$10</f>
        <v>8.64</v>
      </c>
      <c r="H37" s="11">
        <f>[33]Maio!$H$11</f>
        <v>8.2799999999999994</v>
      </c>
      <c r="I37" s="11">
        <f>[33]Maio!$H$12</f>
        <v>10.8</v>
      </c>
      <c r="J37" s="11">
        <f>[33]Maio!$H$13</f>
        <v>16.920000000000002</v>
      </c>
      <c r="K37" s="11">
        <f>[33]Maio!$H$14</f>
        <v>11.879999999999999</v>
      </c>
      <c r="L37" s="11">
        <f>[33]Maio!$H$15</f>
        <v>10.44</v>
      </c>
      <c r="M37" s="11">
        <f>[33]Maio!$H$16</f>
        <v>11.879999999999999</v>
      </c>
      <c r="N37" s="11">
        <f>[33]Maio!$H$17</f>
        <v>26.64</v>
      </c>
      <c r="O37" s="11">
        <f>[33]Maio!$H$18</f>
        <v>21.96</v>
      </c>
      <c r="P37" s="11">
        <f>[33]Maio!$H$19</f>
        <v>12.96</v>
      </c>
      <c r="Q37" s="11">
        <f>[33]Maio!$H$20</f>
        <v>12.96</v>
      </c>
      <c r="R37" s="11">
        <f>[33]Maio!$H$21</f>
        <v>11.16</v>
      </c>
      <c r="S37" s="11">
        <f>[33]Maio!$H$22</f>
        <v>11.16</v>
      </c>
      <c r="T37" s="11">
        <f>[33]Maio!$H$23</f>
        <v>11.879999999999999</v>
      </c>
      <c r="U37" s="11">
        <f>[33]Maio!$H$24</f>
        <v>9</v>
      </c>
      <c r="V37" s="11">
        <f>[33]Maio!$H$25</f>
        <v>11.879999999999999</v>
      </c>
      <c r="W37" s="11">
        <f>[33]Maio!$H$26</f>
        <v>9</v>
      </c>
      <c r="X37" s="11">
        <f>[33]Maio!$H$27</f>
        <v>12.96</v>
      </c>
      <c r="Y37" s="11">
        <f>[33]Maio!$H$28</f>
        <v>18.36</v>
      </c>
      <c r="Z37" s="11">
        <f>[33]Maio!$H$29</f>
        <v>9.3600000000000012</v>
      </c>
      <c r="AA37" s="11">
        <f>[33]Maio!$H$30</f>
        <v>11.16</v>
      </c>
      <c r="AB37" s="11">
        <f>[33]Maio!$H$31</f>
        <v>10.8</v>
      </c>
      <c r="AC37" s="11">
        <f>[33]Maio!$H$32</f>
        <v>13.32</v>
      </c>
      <c r="AD37" s="11">
        <f>[33]Maio!$H$33</f>
        <v>11.520000000000001</v>
      </c>
      <c r="AE37" s="11">
        <f>[33]Maio!$H$34</f>
        <v>15.120000000000001</v>
      </c>
      <c r="AF37" s="11">
        <f>[33]Maio!$H$35</f>
        <v>21.240000000000002</v>
      </c>
      <c r="AG37" s="15">
        <f>MAX(B37:AF37)</f>
        <v>26.64</v>
      </c>
      <c r="AH37" s="125">
        <f t="shared" ref="AH37:AH38" si="20">AVERAGE(B37:AF37)</f>
        <v>12.913548387096776</v>
      </c>
      <c r="AK37" t="s">
        <v>47</v>
      </c>
    </row>
    <row r="38" spans="1:38" x14ac:dyDescent="0.2">
      <c r="A38" s="58" t="s">
        <v>174</v>
      </c>
      <c r="B38" s="11">
        <f>[34]Maio!$H$5</f>
        <v>28.44</v>
      </c>
      <c r="C38" s="11">
        <f>[34]Maio!$H$6</f>
        <v>6.84</v>
      </c>
      <c r="D38" s="11">
        <f>[34]Maio!$H$7</f>
        <v>12.96</v>
      </c>
      <c r="E38" s="11">
        <f>[34]Maio!$H$8</f>
        <v>12.6</v>
      </c>
      <c r="F38" s="11">
        <f>[34]Maio!$H$9</f>
        <v>6.12</v>
      </c>
      <c r="G38" s="11">
        <f>[34]Maio!$H$10</f>
        <v>5.7600000000000007</v>
      </c>
      <c r="H38" s="11">
        <f>[34]Maio!$H$11</f>
        <v>5.4</v>
      </c>
      <c r="I38" s="11">
        <f>[34]Maio!$H$12</f>
        <v>7.5600000000000005</v>
      </c>
      <c r="J38" s="11">
        <f>[34]Maio!$H$13</f>
        <v>7.2</v>
      </c>
      <c r="K38" s="11">
        <f>[34]Maio!$H$14</f>
        <v>6.84</v>
      </c>
      <c r="L38" s="11">
        <f>[34]Maio!$H$15</f>
        <v>5.7600000000000007</v>
      </c>
      <c r="M38" s="11">
        <f>[34]Maio!$H$16</f>
        <v>12.6</v>
      </c>
      <c r="N38" s="11">
        <f>[34]Maio!$H$17</f>
        <v>9.3600000000000012</v>
      </c>
      <c r="O38" s="11">
        <f>[34]Maio!$H$18</f>
        <v>15.120000000000001</v>
      </c>
      <c r="P38" s="11">
        <f>[34]Maio!$H$19</f>
        <v>15.120000000000001</v>
      </c>
      <c r="Q38" s="11">
        <f>[34]Maio!$H$20</f>
        <v>8.2799999999999994</v>
      </c>
      <c r="R38" s="11">
        <f>[34]Maio!$H$21</f>
        <v>7.2</v>
      </c>
      <c r="S38" s="11">
        <f>[34]Maio!$H$22</f>
        <v>9</v>
      </c>
      <c r="T38" s="11">
        <f>[34]Maio!$H$23</f>
        <v>9</v>
      </c>
      <c r="U38" s="11">
        <f>[34]Maio!$H$24</f>
        <v>8.64</v>
      </c>
      <c r="V38" s="11">
        <f>[34]Maio!$H$25</f>
        <v>4.32</v>
      </c>
      <c r="W38" s="11">
        <f>[34]Maio!$H$26</f>
        <v>4.32</v>
      </c>
      <c r="X38" s="11">
        <f>[34]Maio!$H$27</f>
        <v>14.4</v>
      </c>
      <c r="Y38" s="11">
        <f>[34]Maio!$H$28</f>
        <v>11.16</v>
      </c>
      <c r="Z38" s="11">
        <f>[34]Maio!$H$29</f>
        <v>15.840000000000002</v>
      </c>
      <c r="AA38" s="11">
        <f>[34]Maio!$H$30</f>
        <v>5.04</v>
      </c>
      <c r="AB38" s="11">
        <f>[34]Maio!$H$31</f>
        <v>4.32</v>
      </c>
      <c r="AC38" s="11">
        <f>[34]Maio!$H$32</f>
        <v>4.6800000000000006</v>
      </c>
      <c r="AD38" s="11">
        <f>[34]Maio!$H$33</f>
        <v>5.4</v>
      </c>
      <c r="AE38" s="11">
        <f>[34]Maio!$H$34</f>
        <v>4.32</v>
      </c>
      <c r="AF38" s="11">
        <f>[34]Maio!$H$35</f>
        <v>15.120000000000001</v>
      </c>
      <c r="AG38" s="15">
        <f t="shared" ref="AG38" si="21">MAX(B38:AF38)</f>
        <v>28.44</v>
      </c>
      <c r="AH38" s="125">
        <f t="shared" si="20"/>
        <v>9.3135483870967732</v>
      </c>
    </row>
    <row r="39" spans="1:38" x14ac:dyDescent="0.2">
      <c r="A39" s="58" t="s">
        <v>15</v>
      </c>
      <c r="B39" s="11">
        <f>[35]Maio!$H$5</f>
        <v>17.28</v>
      </c>
      <c r="C39" s="11">
        <f>[35]Maio!$H$6</f>
        <v>7.5600000000000005</v>
      </c>
      <c r="D39" s="11">
        <f>[35]Maio!$H$7</f>
        <v>16.2</v>
      </c>
      <c r="E39" s="11">
        <f>[35]Maio!$H$8</f>
        <v>18</v>
      </c>
      <c r="F39" s="11">
        <f>[35]Maio!$H$9</f>
        <v>18.720000000000002</v>
      </c>
      <c r="G39" s="11">
        <f>[35]Maio!$H$10</f>
        <v>14.4</v>
      </c>
      <c r="H39" s="11">
        <f>[35]Maio!$H$11</f>
        <v>7.9200000000000008</v>
      </c>
      <c r="I39" s="11">
        <f>[35]Maio!$H$12</f>
        <v>17.28</v>
      </c>
      <c r="J39" s="11">
        <f>[35]Maio!$H$13</f>
        <v>19.079999999999998</v>
      </c>
      <c r="K39" s="11">
        <f>[35]Maio!$H$14</f>
        <v>14.04</v>
      </c>
      <c r="L39" s="11">
        <f>[35]Maio!$H$15</f>
        <v>16.920000000000002</v>
      </c>
      <c r="M39" s="11">
        <f>[35]Maio!$H$16</f>
        <v>12.24</v>
      </c>
      <c r="N39" s="11">
        <f>[35]Maio!$H$17</f>
        <v>14.04</v>
      </c>
      <c r="O39" s="11">
        <f>[35]Maio!$H$18</f>
        <v>15.48</v>
      </c>
      <c r="P39" s="11">
        <f>[35]Maio!$H$19</f>
        <v>13.68</v>
      </c>
      <c r="Q39" s="11">
        <f>[35]Maio!$H$20</f>
        <v>17.28</v>
      </c>
      <c r="R39" s="11">
        <f>[35]Maio!$H$21</f>
        <v>21.96</v>
      </c>
      <c r="S39" s="11">
        <f>[35]Maio!$H$22</f>
        <v>19.440000000000001</v>
      </c>
      <c r="T39" s="11">
        <f>[35]Maio!$H$23</f>
        <v>14.76</v>
      </c>
      <c r="U39" s="11">
        <f>[35]Maio!$H$24</f>
        <v>16.559999999999999</v>
      </c>
      <c r="V39" s="11">
        <f>[35]Maio!$H$25</f>
        <v>14.76</v>
      </c>
      <c r="W39" s="11">
        <f>[35]Maio!$H$26</f>
        <v>14.4</v>
      </c>
      <c r="X39" s="11">
        <f>[35]Maio!$H$27</f>
        <v>16.2</v>
      </c>
      <c r="Y39" s="11">
        <f>[35]Maio!$H$28</f>
        <v>20.52</v>
      </c>
      <c r="Z39" s="11">
        <f>[35]Maio!$H$29</f>
        <v>11.520000000000001</v>
      </c>
      <c r="AA39" s="11">
        <f>[35]Maio!$H$30</f>
        <v>20.52</v>
      </c>
      <c r="AB39" s="11">
        <f>[35]Maio!$H$31</f>
        <v>13.68</v>
      </c>
      <c r="AC39" s="11">
        <f>[35]Maio!$H$32</f>
        <v>18</v>
      </c>
      <c r="AD39" s="11">
        <f>[35]Maio!$H$33</f>
        <v>14.4</v>
      </c>
      <c r="AE39" s="11">
        <f>[35]Maio!$H$34</f>
        <v>16.559999999999999</v>
      </c>
      <c r="AF39" s="11">
        <f>[35]Maio!$H$35</f>
        <v>17.64</v>
      </c>
      <c r="AG39" s="15">
        <f t="shared" ref="AG39:AG41" si="22">MAX(B39:AF39)</f>
        <v>21.96</v>
      </c>
      <c r="AH39" s="125">
        <f t="shared" ref="AH39:AH41" si="23">AVERAGE(B39:AF39)</f>
        <v>15.839999999999995</v>
      </c>
      <c r="AI39" s="12" t="s">
        <v>47</v>
      </c>
      <c r="AK39" t="s">
        <v>47</v>
      </c>
      <c r="AL39" t="s">
        <v>47</v>
      </c>
    </row>
    <row r="40" spans="1:38" x14ac:dyDescent="0.2">
      <c r="A40" s="58" t="s">
        <v>16</v>
      </c>
      <c r="B40" s="11">
        <f>[36]Maio!$H$5</f>
        <v>12.6</v>
      </c>
      <c r="C40" s="11">
        <f>[36]Maio!$H$6</f>
        <v>9.3600000000000012</v>
      </c>
      <c r="D40" s="11">
        <f>[36]Maio!$H$7</f>
        <v>13.32</v>
      </c>
      <c r="E40" s="11">
        <f>[36]Maio!$H$8</f>
        <v>14.04</v>
      </c>
      <c r="F40" s="11">
        <f>[36]Maio!$H$9</f>
        <v>12.6</v>
      </c>
      <c r="G40" s="11">
        <f>[36]Maio!$H$10</f>
        <v>14.76</v>
      </c>
      <c r="H40" s="11">
        <f>[36]Maio!$H$11</f>
        <v>6.84</v>
      </c>
      <c r="I40" s="11">
        <f>[36]Maio!$H$12</f>
        <v>7.2</v>
      </c>
      <c r="J40" s="11">
        <f>[36]Maio!$H$13</f>
        <v>13.68</v>
      </c>
      <c r="K40" s="11">
        <f>[36]Maio!$H$14</f>
        <v>12.6</v>
      </c>
      <c r="L40" s="11">
        <f>[36]Maio!$H$15</f>
        <v>11.16</v>
      </c>
      <c r="M40" s="11">
        <f>[36]Maio!$H$16</f>
        <v>15.120000000000001</v>
      </c>
      <c r="N40" s="11">
        <f>[36]Maio!$H$17</f>
        <v>12.96</v>
      </c>
      <c r="O40" s="11">
        <f>[36]Maio!$H$18</f>
        <v>15.840000000000002</v>
      </c>
      <c r="P40" s="11">
        <f>[36]Maio!$H$19</f>
        <v>12.6</v>
      </c>
      <c r="Q40" s="11">
        <f>[36]Maio!$H$20</f>
        <v>10.08</v>
      </c>
      <c r="R40" s="11">
        <f>[36]Maio!$H$21</f>
        <v>11.520000000000001</v>
      </c>
      <c r="S40" s="11">
        <f>[36]Maio!$H$22</f>
        <v>10.8</v>
      </c>
      <c r="T40" s="11">
        <f>[36]Maio!$H$23</f>
        <v>9.7200000000000006</v>
      </c>
      <c r="U40" s="11">
        <f>[36]Maio!$H$24</f>
        <v>12.6</v>
      </c>
      <c r="V40" s="11">
        <f>[36]Maio!$H$25</f>
        <v>9.7200000000000006</v>
      </c>
      <c r="W40" s="11">
        <f>[36]Maio!$H$26</f>
        <v>12.96</v>
      </c>
      <c r="X40" s="11">
        <f>[36]Maio!$H$27</f>
        <v>10.08</v>
      </c>
      <c r="Y40" s="11">
        <f>[36]Maio!$H$28</f>
        <v>8.64</v>
      </c>
      <c r="Z40" s="11">
        <f>[36]Maio!$H$29</f>
        <v>7.2</v>
      </c>
      <c r="AA40" s="11">
        <f>[36]Maio!$H$30</f>
        <v>14.04</v>
      </c>
      <c r="AB40" s="11">
        <f>[36]Maio!$H$31</f>
        <v>11.879999999999999</v>
      </c>
      <c r="AC40" s="11">
        <f>[36]Maio!$H$32</f>
        <v>14.4</v>
      </c>
      <c r="AD40" s="11">
        <f>[36]Maio!$H$33</f>
        <v>10.08</v>
      </c>
      <c r="AE40" s="11">
        <f>[36]Maio!$H$34</f>
        <v>10.8</v>
      </c>
      <c r="AF40" s="11">
        <f>[36]Maio!$H$35</f>
        <v>10.44</v>
      </c>
      <c r="AG40" s="15">
        <f t="shared" si="22"/>
        <v>15.840000000000002</v>
      </c>
      <c r="AH40" s="125">
        <f t="shared" si="23"/>
        <v>11.601290322580645</v>
      </c>
      <c r="AK40" t="s">
        <v>47</v>
      </c>
    </row>
    <row r="41" spans="1:38" x14ac:dyDescent="0.2">
      <c r="A41" s="58" t="s">
        <v>175</v>
      </c>
      <c r="B41" s="11">
        <f>[37]Maio!$H$5</f>
        <v>14.76</v>
      </c>
      <c r="C41" s="11">
        <f>[37]Maio!$H$6</f>
        <v>6.48</v>
      </c>
      <c r="D41" s="11">
        <f>[37]Maio!$H$7</f>
        <v>18.720000000000002</v>
      </c>
      <c r="E41" s="11">
        <f>[37]Maio!$H$8</f>
        <v>14.4</v>
      </c>
      <c r="F41" s="11">
        <f>[37]Maio!$H$9</f>
        <v>15.48</v>
      </c>
      <c r="G41" s="11">
        <f>[37]Maio!$H$10</f>
        <v>12.6</v>
      </c>
      <c r="H41" s="11">
        <f>[37]Maio!$H$11</f>
        <v>11.16</v>
      </c>
      <c r="I41" s="11">
        <f>[37]Maio!$H$12</f>
        <v>12.24</v>
      </c>
      <c r="J41" s="11">
        <f>[37]Maio!$H$13</f>
        <v>14.4</v>
      </c>
      <c r="K41" s="11">
        <f>[37]Maio!$H$14</f>
        <v>17.28</v>
      </c>
      <c r="L41" s="11">
        <f>[37]Maio!$H$15</f>
        <v>20.16</v>
      </c>
      <c r="M41" s="11">
        <f>[37]Maio!$H$16</f>
        <v>12.96</v>
      </c>
      <c r="N41" s="11">
        <f>[37]Maio!$H$17</f>
        <v>19.079999999999998</v>
      </c>
      <c r="O41" s="11">
        <f>[37]Maio!$H$18</f>
        <v>21.240000000000002</v>
      </c>
      <c r="P41" s="11">
        <f>[37]Maio!$H$19</f>
        <v>14.04</v>
      </c>
      <c r="Q41" s="11">
        <f>[37]Maio!$H$20</f>
        <v>10.8</v>
      </c>
      <c r="R41" s="11">
        <f>[37]Maio!$H$21</f>
        <v>15.120000000000001</v>
      </c>
      <c r="S41" s="11">
        <f>[37]Maio!$H$22</f>
        <v>10.8</v>
      </c>
      <c r="T41" s="11">
        <f>[37]Maio!$H$23</f>
        <v>11.16</v>
      </c>
      <c r="U41" s="11">
        <f>[37]Maio!$H$24</f>
        <v>11.520000000000001</v>
      </c>
      <c r="V41" s="11">
        <f>[37]Maio!$H$25</f>
        <v>11.16</v>
      </c>
      <c r="W41" s="11">
        <f>[37]Maio!$H$26</f>
        <v>9.3600000000000012</v>
      </c>
      <c r="X41" s="11">
        <f>[37]Maio!$H$27</f>
        <v>14.04</v>
      </c>
      <c r="Y41" s="11">
        <f>[37]Maio!$H$28</f>
        <v>15.48</v>
      </c>
      <c r="Z41" s="11">
        <f>[37]Maio!$H$29</f>
        <v>11.879999999999999</v>
      </c>
      <c r="AA41" s="11">
        <f>[37]Maio!$H$30</f>
        <v>12.96</v>
      </c>
      <c r="AB41" s="11">
        <f>[37]Maio!$H$31</f>
        <v>16.2</v>
      </c>
      <c r="AC41" s="11">
        <f>[37]Maio!$H$32</f>
        <v>20.52</v>
      </c>
      <c r="AD41" s="11">
        <f>[37]Maio!$H$33</f>
        <v>10.8</v>
      </c>
      <c r="AE41" s="11">
        <f>[37]Maio!$H$34</f>
        <v>23.759999999999998</v>
      </c>
      <c r="AF41" s="11">
        <f>[37]Maio!$H$35</f>
        <v>24.840000000000003</v>
      </c>
      <c r="AG41" s="15">
        <f t="shared" si="22"/>
        <v>24.840000000000003</v>
      </c>
      <c r="AH41" s="125">
        <f t="shared" si="23"/>
        <v>14.69032258064516</v>
      </c>
      <c r="AK41" t="s">
        <v>47</v>
      </c>
    </row>
    <row r="42" spans="1:38" x14ac:dyDescent="0.2">
      <c r="A42" s="58" t="s">
        <v>17</v>
      </c>
      <c r="B42" s="11">
        <f>[38]Maio!$H$5</f>
        <v>21.96</v>
      </c>
      <c r="C42" s="11">
        <f>[38]Maio!$H$6</f>
        <v>7.9200000000000008</v>
      </c>
      <c r="D42" s="11">
        <f>[38]Maio!$H$7</f>
        <v>20.16</v>
      </c>
      <c r="E42" s="11">
        <f>[38]Maio!$H$8</f>
        <v>13.32</v>
      </c>
      <c r="F42" s="11">
        <f>[38]Maio!$H$9</f>
        <v>10.44</v>
      </c>
      <c r="G42" s="11">
        <f>[38]Maio!$H$10</f>
        <v>14.04</v>
      </c>
      <c r="H42" s="11">
        <f>[38]Maio!$H$11</f>
        <v>7.2</v>
      </c>
      <c r="I42" s="11">
        <f>[38]Maio!$H$12</f>
        <v>10.44</v>
      </c>
      <c r="J42" s="11">
        <f>[38]Maio!$H$13</f>
        <v>14.76</v>
      </c>
      <c r="K42" s="11">
        <f>[38]Maio!$H$14</f>
        <v>17.64</v>
      </c>
      <c r="L42" s="11">
        <f>[38]Maio!$H$15</f>
        <v>25.92</v>
      </c>
      <c r="M42" s="11">
        <f>[38]Maio!$H$16</f>
        <v>11.520000000000001</v>
      </c>
      <c r="N42" s="11">
        <f>[38]Maio!$H$17</f>
        <v>11.879999999999999</v>
      </c>
      <c r="O42" s="11">
        <f>[38]Maio!$H$18</f>
        <v>11.16</v>
      </c>
      <c r="P42" s="11">
        <f>[38]Maio!$H$19</f>
        <v>14.4</v>
      </c>
      <c r="Q42" s="11">
        <f>[38]Maio!$H$20</f>
        <v>9.3600000000000012</v>
      </c>
      <c r="R42" s="11">
        <f>[38]Maio!$H$21</f>
        <v>11.16</v>
      </c>
      <c r="S42" s="11">
        <f>[38]Maio!$H$22</f>
        <v>14.76</v>
      </c>
      <c r="T42" s="11">
        <f>[38]Maio!$H$23</f>
        <v>10.08</v>
      </c>
      <c r="U42" s="11">
        <f>[38]Maio!$H$24</f>
        <v>12.6</v>
      </c>
      <c r="V42" s="11">
        <f>[38]Maio!$H$25</f>
        <v>13.68</v>
      </c>
      <c r="W42" s="11">
        <f>[38]Maio!$H$26</f>
        <v>8.64</v>
      </c>
      <c r="X42" s="11">
        <f>[38]Maio!$H$27</f>
        <v>14.04</v>
      </c>
      <c r="Y42" s="11">
        <f>[38]Maio!$H$28</f>
        <v>18.36</v>
      </c>
      <c r="Z42" s="11">
        <f>[38]Maio!$H$29</f>
        <v>7.9200000000000008</v>
      </c>
      <c r="AA42" s="11">
        <f>[38]Maio!$H$30</f>
        <v>16.2</v>
      </c>
      <c r="AB42" s="11">
        <f>[38]Maio!$H$31</f>
        <v>15.120000000000001</v>
      </c>
      <c r="AC42" s="11">
        <f>[38]Maio!$H$32</f>
        <v>23.040000000000003</v>
      </c>
      <c r="AD42" s="11">
        <f>[38]Maio!$H$33</f>
        <v>12.6</v>
      </c>
      <c r="AE42" s="11">
        <f>[38]Maio!$H$34</f>
        <v>23.759999999999998</v>
      </c>
      <c r="AF42" s="11">
        <f>[38]Maio!$H$35</f>
        <v>25.56</v>
      </c>
      <c r="AG42" s="15">
        <f t="shared" ref="AG42" si="24">MAX(B42:AF42)</f>
        <v>25.92</v>
      </c>
      <c r="AH42" s="125">
        <f t="shared" ref="AH42:AH43" si="25">AVERAGE(B42:AF42)</f>
        <v>14.504516129032261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[39]Maio!$H$5</f>
        <v>23.759999999999998</v>
      </c>
      <c r="C43" s="11">
        <f>[39]Maio!$H$6</f>
        <v>11.520000000000001</v>
      </c>
      <c r="D43" s="11">
        <f>[39]Maio!$H$7</f>
        <v>20.16</v>
      </c>
      <c r="E43" s="11">
        <f>[39]Maio!$H$8</f>
        <v>16.920000000000002</v>
      </c>
      <c r="F43" s="11">
        <f>[39]Maio!$H$9</f>
        <v>14.4</v>
      </c>
      <c r="G43" s="11">
        <f>[39]Maio!$H$10</f>
        <v>8.2799999999999994</v>
      </c>
      <c r="H43" s="11">
        <f>[39]Maio!$H$11</f>
        <v>11.16</v>
      </c>
      <c r="I43" s="11">
        <f>[39]Maio!$H$12</f>
        <v>22.32</v>
      </c>
      <c r="J43" s="11">
        <f>[39]Maio!$H$13</f>
        <v>21.6</v>
      </c>
      <c r="K43" s="11">
        <f>[39]Maio!$H$14</f>
        <v>18</v>
      </c>
      <c r="L43" s="11">
        <f>[39]Maio!$H$15</f>
        <v>20.88</v>
      </c>
      <c r="M43" s="11">
        <f>[39]Maio!$H$16</f>
        <v>11.879999999999999</v>
      </c>
      <c r="N43" s="11">
        <f>[39]Maio!$H$17</f>
        <v>19.8</v>
      </c>
      <c r="O43" s="11">
        <f>[39]Maio!$H$18</f>
        <v>19.440000000000001</v>
      </c>
      <c r="P43" s="11">
        <f>[39]Maio!$H$19</f>
        <v>17.28</v>
      </c>
      <c r="Q43" s="11">
        <f>[39]Maio!$H$20</f>
        <v>19.440000000000001</v>
      </c>
      <c r="R43" s="11">
        <f>[39]Maio!$H$21</f>
        <v>19.079999999999998</v>
      </c>
      <c r="S43" s="11">
        <f>[39]Maio!$H$22</f>
        <v>16.559999999999999</v>
      </c>
      <c r="T43" s="11">
        <f>[39]Maio!$H$23</f>
        <v>13.32</v>
      </c>
      <c r="U43" s="11">
        <f>[39]Maio!$H$24</f>
        <v>14.4</v>
      </c>
      <c r="V43" s="11">
        <f>[39]Maio!$H$25</f>
        <v>10.8</v>
      </c>
      <c r="W43" s="11">
        <f>[39]Maio!$H$26</f>
        <v>12.24</v>
      </c>
      <c r="X43" s="11">
        <f>[39]Maio!$H$27</f>
        <v>16.920000000000002</v>
      </c>
      <c r="Y43" s="11">
        <f>[39]Maio!$H$28</f>
        <v>23.400000000000002</v>
      </c>
      <c r="Z43" s="11">
        <f>[39]Maio!$H$29</f>
        <v>12.6</v>
      </c>
      <c r="AA43" s="11">
        <f>[39]Maio!$H$30</f>
        <v>21.240000000000002</v>
      </c>
      <c r="AB43" s="11">
        <f>[39]Maio!$H$31</f>
        <v>17.28</v>
      </c>
      <c r="AC43" s="11">
        <f>[39]Maio!$H$32</f>
        <v>20.88</v>
      </c>
      <c r="AD43" s="11">
        <f>[39]Maio!$H$33</f>
        <v>15.840000000000002</v>
      </c>
      <c r="AE43" s="11">
        <f>[39]Maio!$H$34</f>
        <v>18.720000000000002</v>
      </c>
      <c r="AF43" s="11">
        <f>[39]Maio!$H$35</f>
        <v>24.840000000000003</v>
      </c>
      <c r="AG43" s="93">
        <f>MAX(B43:AF43)</f>
        <v>24.840000000000003</v>
      </c>
      <c r="AH43" s="115">
        <f t="shared" si="25"/>
        <v>17.256774193548384</v>
      </c>
      <c r="AL43" t="s">
        <v>47</v>
      </c>
    </row>
    <row r="44" spans="1:38" x14ac:dyDescent="0.2">
      <c r="A44" s="58" t="s">
        <v>18</v>
      </c>
      <c r="B44" s="11">
        <f>[40]Maio!$H$5</f>
        <v>26.64</v>
      </c>
      <c r="C44" s="11">
        <f>[40]Maio!$H$6</f>
        <v>7.9200000000000008</v>
      </c>
      <c r="D44" s="11">
        <f>[40]Maio!$H$7</f>
        <v>13.68</v>
      </c>
      <c r="E44" s="11">
        <f>[40]Maio!$H$8</f>
        <v>13.68</v>
      </c>
      <c r="F44" s="11">
        <f>[40]Maio!$H$9</f>
        <v>11.16</v>
      </c>
      <c r="G44" s="11">
        <f>[40]Maio!$H$10</f>
        <v>13.68</v>
      </c>
      <c r="H44" s="11">
        <f>[40]Maio!$H$11</f>
        <v>8.2799999999999994</v>
      </c>
      <c r="I44" s="11">
        <f>[40]Maio!$H$12</f>
        <v>12.96</v>
      </c>
      <c r="J44" s="11">
        <f>[40]Maio!$H$13</f>
        <v>14.4</v>
      </c>
      <c r="K44" s="11">
        <f>[40]Maio!$H$14</f>
        <v>18.36</v>
      </c>
      <c r="L44" s="11">
        <f>[40]Maio!$H$15</f>
        <v>15.840000000000002</v>
      </c>
      <c r="M44" s="11">
        <f>[40]Maio!$H$16</f>
        <v>17.28</v>
      </c>
      <c r="N44" s="11">
        <f>[40]Maio!$H$17</f>
        <v>15.840000000000002</v>
      </c>
      <c r="O44" s="11">
        <f>[40]Maio!$H$18</f>
        <v>14.4</v>
      </c>
      <c r="P44" s="11">
        <f>[40]Maio!$H$19</f>
        <v>10.44</v>
      </c>
      <c r="Q44" s="11">
        <f>[40]Maio!$H$20</f>
        <v>11.520000000000001</v>
      </c>
      <c r="R44" s="11">
        <f>[40]Maio!$H$21</f>
        <v>11.879999999999999</v>
      </c>
      <c r="S44" s="11">
        <f>[40]Maio!$H$22</f>
        <v>11.879999999999999</v>
      </c>
      <c r="T44" s="11">
        <f>[40]Maio!$H$23</f>
        <v>10.8</v>
      </c>
      <c r="U44" s="11">
        <f>[40]Maio!$H$24</f>
        <v>14.76</v>
      </c>
      <c r="V44" s="11">
        <f>[40]Maio!$H$25</f>
        <v>14.04</v>
      </c>
      <c r="W44" s="11">
        <f>[40]Maio!$H$26</f>
        <v>11.16</v>
      </c>
      <c r="X44" s="11">
        <f>[40]Maio!$H$27</f>
        <v>18.36</v>
      </c>
      <c r="Y44" s="11">
        <f>[40]Maio!$H$28</f>
        <v>17.64</v>
      </c>
      <c r="Z44" s="11">
        <f>[40]Maio!$H$29</f>
        <v>13.68</v>
      </c>
      <c r="AA44" s="11">
        <f>[40]Maio!$H$30</f>
        <v>12.6</v>
      </c>
      <c r="AB44" s="11">
        <f>[40]Maio!$H$31</f>
        <v>15.840000000000002</v>
      </c>
      <c r="AC44" s="11">
        <f>[40]Maio!$H$32</f>
        <v>21.96</v>
      </c>
      <c r="AD44" s="11">
        <f>[40]Maio!$H$33</f>
        <v>13.32</v>
      </c>
      <c r="AE44" s="11">
        <f>[40]Maio!$H$34</f>
        <v>17.28</v>
      </c>
      <c r="AF44" s="11">
        <f>[40]Maio!$H$35</f>
        <v>24.48</v>
      </c>
      <c r="AG44" s="15">
        <f t="shared" ref="AG44" si="26">MAX(B44:AF44)</f>
        <v>26.64</v>
      </c>
      <c r="AH44" s="125">
        <f t="shared" ref="AH44:AH45" si="27">AVERAGE(B44:AF44)</f>
        <v>14.701935483870967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>
        <f>[41]Maio!$H$5</f>
        <v>18</v>
      </c>
      <c r="C45" s="11">
        <f>[41]Maio!$H$6</f>
        <v>6.48</v>
      </c>
      <c r="D45" s="11">
        <f>[41]Maio!$H$7</f>
        <v>13.68</v>
      </c>
      <c r="E45" s="11">
        <f>[41]Maio!$H$8</f>
        <v>16.559999999999999</v>
      </c>
      <c r="F45" s="11">
        <f>[41]Maio!$H$9</f>
        <v>17.28</v>
      </c>
      <c r="G45" s="11">
        <f>[41]Maio!$H$10</f>
        <v>9.3600000000000012</v>
      </c>
      <c r="H45" s="11">
        <f>[41]Maio!$H$11</f>
        <v>8.2799999999999994</v>
      </c>
      <c r="I45" s="11">
        <f>[41]Maio!$H$12</f>
        <v>19.079999999999998</v>
      </c>
      <c r="J45" s="11">
        <f>[41]Maio!$H$13</f>
        <v>16.920000000000002</v>
      </c>
      <c r="K45" s="11">
        <f>[41]Maio!$H$14</f>
        <v>14.76</v>
      </c>
      <c r="L45" s="11">
        <f>[41]Maio!$H$15</f>
        <v>41.76</v>
      </c>
      <c r="M45" s="11">
        <f>[41]Maio!$H$16</f>
        <v>11.879999999999999</v>
      </c>
      <c r="N45" s="11">
        <f>[41]Maio!$H$17</f>
        <v>12.6</v>
      </c>
      <c r="O45" s="11">
        <f>[41]Maio!$H$18</f>
        <v>20.16</v>
      </c>
      <c r="P45" s="11">
        <f>[41]Maio!$H$19</f>
        <v>12.6</v>
      </c>
      <c r="Q45" s="11">
        <f>[41]Maio!$H$20</f>
        <v>19.440000000000001</v>
      </c>
      <c r="R45" s="11">
        <f>[41]Maio!$H$21</f>
        <v>14.4</v>
      </c>
      <c r="S45" s="11">
        <f>[41]Maio!$H$22</f>
        <v>16.559999999999999</v>
      </c>
      <c r="T45" s="11">
        <f>[41]Maio!$H$23</f>
        <v>10.44</v>
      </c>
      <c r="U45" s="11">
        <f>[41]Maio!$H$24</f>
        <v>12.24</v>
      </c>
      <c r="V45" s="11">
        <f>[41]Maio!$H$25</f>
        <v>9.7200000000000006</v>
      </c>
      <c r="W45" s="11">
        <f>[41]Maio!$H$26</f>
        <v>9.3600000000000012</v>
      </c>
      <c r="X45" s="11">
        <f>[41]Maio!$H$27</f>
        <v>14.4</v>
      </c>
      <c r="Y45" s="11">
        <f>[41]Maio!$H$28</f>
        <v>17.28</v>
      </c>
      <c r="Z45" s="11">
        <f>[41]Maio!$H$29</f>
        <v>10.8</v>
      </c>
      <c r="AA45" s="11">
        <f>[41]Maio!$H$30</f>
        <v>16.2</v>
      </c>
      <c r="AB45" s="11">
        <f>[41]Maio!$H$31</f>
        <v>15.120000000000001</v>
      </c>
      <c r="AC45" s="11">
        <f>[41]Maio!$H$32</f>
        <v>16.920000000000002</v>
      </c>
      <c r="AD45" s="11">
        <f>[41]Maio!$H$33</f>
        <v>13.68</v>
      </c>
      <c r="AE45" s="11">
        <f>[41]Maio!$H$34</f>
        <v>18</v>
      </c>
      <c r="AF45" s="11">
        <f>[41]Maio!$H$35</f>
        <v>28.8</v>
      </c>
      <c r="AG45" s="93">
        <f>MAX(B45:AF45)</f>
        <v>41.76</v>
      </c>
      <c r="AH45" s="115">
        <f t="shared" si="27"/>
        <v>15.572903225806453</v>
      </c>
    </row>
    <row r="46" spans="1:38" x14ac:dyDescent="0.2">
      <c r="A46" s="58" t="s">
        <v>19</v>
      </c>
      <c r="B46" s="11">
        <f>[42]Maio!$H$5</f>
        <v>9.3600000000000012</v>
      </c>
      <c r="C46" s="11">
        <f>[42]Maio!$H$6</f>
        <v>12.24</v>
      </c>
      <c r="D46" s="11">
        <f>[42]Maio!$H$7</f>
        <v>15.840000000000002</v>
      </c>
      <c r="E46" s="11">
        <f>[42]Maio!$H$8</f>
        <v>14.76</v>
      </c>
      <c r="F46" s="11">
        <f>[42]Maio!$H$9</f>
        <v>16.920000000000002</v>
      </c>
      <c r="G46" s="11">
        <f>[42]Maio!$H$10</f>
        <v>17.64</v>
      </c>
      <c r="H46" s="11">
        <f>[42]Maio!$H$11</f>
        <v>0</v>
      </c>
      <c r="I46" s="11">
        <f>[42]Maio!$H$12</f>
        <v>16.559999999999999</v>
      </c>
      <c r="J46" s="11">
        <f>[42]Maio!$H$13</f>
        <v>19.8</v>
      </c>
      <c r="K46" s="11">
        <f>[42]Maio!$H$14</f>
        <v>12.6</v>
      </c>
      <c r="L46" s="11">
        <f>[42]Maio!$H$15</f>
        <v>17.28</v>
      </c>
      <c r="M46" s="11">
        <f>[42]Maio!$H$16</f>
        <v>10.8</v>
      </c>
      <c r="N46" s="11">
        <f>[42]Maio!$H$17</f>
        <v>7.9200000000000008</v>
      </c>
      <c r="O46" s="11">
        <f>[42]Maio!$H$18</f>
        <v>14.04</v>
      </c>
      <c r="P46" s="11">
        <f>[42]Maio!$H$19</f>
        <v>15.48</v>
      </c>
      <c r="Q46" s="11">
        <f>[42]Maio!$H$20</f>
        <v>6.48</v>
      </c>
      <c r="R46" s="11">
        <f>[42]Maio!$H$21</f>
        <v>19.079999999999998</v>
      </c>
      <c r="S46" s="11">
        <f>[42]Maio!$H$22</f>
        <v>15.840000000000002</v>
      </c>
      <c r="T46" s="11">
        <f>[42]Maio!$H$23</f>
        <v>13.68</v>
      </c>
      <c r="U46" s="11">
        <f>[42]Maio!$H$24</f>
        <v>12.96</v>
      </c>
      <c r="V46" s="11">
        <f>[42]Maio!$H$25</f>
        <v>12.6</v>
      </c>
      <c r="W46" s="11">
        <f>[42]Maio!$H$26</f>
        <v>3.6</v>
      </c>
      <c r="X46" s="11">
        <f>[42]Maio!$H$27</f>
        <v>3.24</v>
      </c>
      <c r="Y46" s="11">
        <f>[42]Maio!$H$28</f>
        <v>18.720000000000002</v>
      </c>
      <c r="Z46" s="11">
        <f>[42]Maio!$H$29</f>
        <v>9</v>
      </c>
      <c r="AA46" s="11">
        <f>[42]Maio!$H$30</f>
        <v>23.400000000000002</v>
      </c>
      <c r="AB46" s="11">
        <f>[42]Maio!$H$31</f>
        <v>15.120000000000001</v>
      </c>
      <c r="AC46" s="11">
        <f>[42]Maio!$H$32</f>
        <v>1.8</v>
      </c>
      <c r="AD46" s="11">
        <f>[42]Maio!$H$33</f>
        <v>7.5600000000000005</v>
      </c>
      <c r="AE46" s="11">
        <f>[42]Maio!$H$34</f>
        <v>15.120000000000001</v>
      </c>
      <c r="AF46" s="11">
        <f>[42]Maio!$H$35</f>
        <v>9.3600000000000012</v>
      </c>
      <c r="AG46" s="15">
        <f t="shared" ref="AG46:AG49" si="28">MAX(B46:AF46)</f>
        <v>23.400000000000002</v>
      </c>
      <c r="AH46" s="125">
        <f t="shared" ref="AH46" si="29">AVERAGE(B46:AF46)</f>
        <v>12.541935483870969</v>
      </c>
      <c r="AI46" s="12" t="s">
        <v>47</v>
      </c>
    </row>
    <row r="47" spans="1:38" x14ac:dyDescent="0.2">
      <c r="A47" s="58" t="s">
        <v>31</v>
      </c>
      <c r="B47" s="11">
        <f>[43]Maio!$H$5</f>
        <v>16.2</v>
      </c>
      <c r="C47" s="11">
        <f>[43]Maio!$H$6</f>
        <v>9.7200000000000006</v>
      </c>
      <c r="D47" s="11">
        <f>[43]Maio!$H$7</f>
        <v>14.4</v>
      </c>
      <c r="E47" s="11">
        <f>[43]Maio!$H$8</f>
        <v>15.120000000000001</v>
      </c>
      <c r="F47" s="11">
        <f>[43]Maio!$H$9</f>
        <v>11.16</v>
      </c>
      <c r="G47" s="11">
        <f>[43]Maio!$H$10</f>
        <v>14.04</v>
      </c>
      <c r="H47" s="11">
        <f>[43]Maio!$H$11</f>
        <v>7.5600000000000005</v>
      </c>
      <c r="I47" s="11">
        <f>[43]Maio!$H$12</f>
        <v>16.920000000000002</v>
      </c>
      <c r="J47" s="11">
        <f>[43]Maio!$H$13</f>
        <v>16.920000000000002</v>
      </c>
      <c r="K47" s="11">
        <f>[43]Maio!$H$14</f>
        <v>15.48</v>
      </c>
      <c r="L47" s="11">
        <f>[43]Maio!$H$15</f>
        <v>15.48</v>
      </c>
      <c r="M47" s="11">
        <f>[43]Maio!$H$16</f>
        <v>9</v>
      </c>
      <c r="N47" s="11">
        <f>[43]Maio!$H$17</f>
        <v>10.08</v>
      </c>
      <c r="O47" s="11">
        <f>[43]Maio!$H$18</f>
        <v>20.16</v>
      </c>
      <c r="P47" s="11">
        <f>[43]Maio!$H$19</f>
        <v>18.36</v>
      </c>
      <c r="Q47" s="11">
        <f>[43]Maio!$H$20</f>
        <v>9.7200000000000006</v>
      </c>
      <c r="R47" s="11">
        <f>[43]Maio!$H$21</f>
        <v>8.64</v>
      </c>
      <c r="S47" s="11">
        <f>[43]Maio!$H$22</f>
        <v>12.96</v>
      </c>
      <c r="T47" s="11">
        <f>[43]Maio!$H$23</f>
        <v>10.08</v>
      </c>
      <c r="U47" s="11">
        <f>[43]Maio!$H$24</f>
        <v>12.24</v>
      </c>
      <c r="V47" s="11">
        <f>[43]Maio!$H$25</f>
        <v>10.08</v>
      </c>
      <c r="W47" s="11" t="str">
        <f>[43]Maio!$H$26</f>
        <v>*</v>
      </c>
      <c r="X47" s="11" t="str">
        <f>[43]Maio!$H$27</f>
        <v>*</v>
      </c>
      <c r="Y47" s="11" t="str">
        <f>[43]Maio!$H$28</f>
        <v>*</v>
      </c>
      <c r="Z47" s="11" t="str">
        <f>[43]Maio!$H$29</f>
        <v>*</v>
      </c>
      <c r="AA47" s="11" t="str">
        <f>[43]Maio!$H$30</f>
        <v>*</v>
      </c>
      <c r="AB47" s="11" t="str">
        <f>[43]Maio!$H$31</f>
        <v>*</v>
      </c>
      <c r="AC47" s="11" t="str">
        <f>[43]Maio!$H$32</f>
        <v>*</v>
      </c>
      <c r="AD47" s="11" t="str">
        <f>[43]Maio!$H$33</f>
        <v>*</v>
      </c>
      <c r="AE47" s="11" t="str">
        <f>[43]Maio!$H$34</f>
        <v>*</v>
      </c>
      <c r="AF47" s="11" t="str">
        <f>[43]Maio!$H$35</f>
        <v>*</v>
      </c>
      <c r="AG47" s="15">
        <f t="shared" si="28"/>
        <v>20.16</v>
      </c>
      <c r="AH47" s="125">
        <f>AVERAGE(B47:AF47)</f>
        <v>13.062857142857142</v>
      </c>
    </row>
    <row r="48" spans="1:38" x14ac:dyDescent="0.2">
      <c r="A48" s="58" t="s">
        <v>44</v>
      </c>
      <c r="B48" s="11">
        <f>[44]Maio!$H$5</f>
        <v>23.040000000000003</v>
      </c>
      <c r="C48" s="11">
        <f>[44]Maio!$H$6</f>
        <v>14.04</v>
      </c>
      <c r="D48" s="11">
        <f>[44]Maio!$H$7</f>
        <v>20.16</v>
      </c>
      <c r="E48" s="11">
        <f>[44]Maio!$H$8</f>
        <v>24.12</v>
      </c>
      <c r="F48" s="11">
        <f>[44]Maio!$H$9</f>
        <v>13.68</v>
      </c>
      <c r="G48" s="11">
        <f>[44]Maio!$H$10</f>
        <v>11.879999999999999</v>
      </c>
      <c r="H48" s="11">
        <f>[44]Maio!$H$11</f>
        <v>23.400000000000002</v>
      </c>
      <c r="I48" s="11">
        <f>[44]Maio!$H$12</f>
        <v>18.720000000000002</v>
      </c>
      <c r="J48" s="11">
        <f>[44]Maio!$H$13</f>
        <v>19.8</v>
      </c>
      <c r="K48" s="11">
        <f>[44]Maio!$H$14</f>
        <v>19.440000000000001</v>
      </c>
      <c r="L48" s="11">
        <f>[44]Maio!$H$15</f>
        <v>19.8</v>
      </c>
      <c r="M48" s="11">
        <f>[44]Maio!$H$16</f>
        <v>18.720000000000002</v>
      </c>
      <c r="N48" s="11">
        <f>[44]Maio!$H$17</f>
        <v>15.120000000000001</v>
      </c>
      <c r="O48" s="11">
        <f>[44]Maio!$H$18</f>
        <v>19.440000000000001</v>
      </c>
      <c r="P48" s="11">
        <f>[44]Maio!$H$19</f>
        <v>16.920000000000002</v>
      </c>
      <c r="Q48" s="11">
        <f>[44]Maio!$H$20</f>
        <v>12.24</v>
      </c>
      <c r="R48" s="11">
        <f>[44]Maio!$H$21</f>
        <v>16.559999999999999</v>
      </c>
      <c r="S48" s="11">
        <f>[44]Maio!$H$22</f>
        <v>16.559999999999999</v>
      </c>
      <c r="T48" s="11">
        <f>[44]Maio!$H$23</f>
        <v>15.48</v>
      </c>
      <c r="U48" s="11">
        <f>[44]Maio!$H$24</f>
        <v>17.64</v>
      </c>
      <c r="V48" s="11">
        <f>[44]Maio!$H$25</f>
        <v>18</v>
      </c>
      <c r="W48" s="11">
        <f>[44]Maio!$H$26</f>
        <v>13.32</v>
      </c>
      <c r="X48" s="11">
        <f>[44]Maio!$H$27</f>
        <v>20.88</v>
      </c>
      <c r="Y48" s="11">
        <f>[44]Maio!$H$28</f>
        <v>17.28</v>
      </c>
      <c r="Z48" s="11">
        <f>[44]Maio!$H$29</f>
        <v>24.12</v>
      </c>
      <c r="AA48" s="11">
        <f>[44]Maio!$H$30</f>
        <v>15.48</v>
      </c>
      <c r="AB48" s="11">
        <f>[44]Maio!$H$31</f>
        <v>18</v>
      </c>
      <c r="AC48" s="11">
        <f>[44]Maio!$H$32</f>
        <v>21.6</v>
      </c>
      <c r="AD48" s="11">
        <f>[44]Maio!$H$33</f>
        <v>17.28</v>
      </c>
      <c r="AE48" s="11">
        <f>[44]Maio!$H$34</f>
        <v>18.36</v>
      </c>
      <c r="AF48" s="11">
        <f>[44]Maio!$H$35</f>
        <v>20.88</v>
      </c>
      <c r="AG48" s="15">
        <f>MAX(B48:AF48)</f>
        <v>24.12</v>
      </c>
      <c r="AH48" s="125">
        <f>AVERAGE(B48:AF48)</f>
        <v>18.127741935483872</v>
      </c>
      <c r="AI48" s="12" t="s">
        <v>47</v>
      </c>
    </row>
    <row r="49" spans="1:38" x14ac:dyDescent="0.2">
      <c r="A49" s="58" t="s">
        <v>20</v>
      </c>
      <c r="B49" s="11">
        <f>[45]Maio!$H$5</f>
        <v>11.16</v>
      </c>
      <c r="C49" s="11">
        <f>[45]Maio!$H$6</f>
        <v>7.9200000000000008</v>
      </c>
      <c r="D49" s="11">
        <f>[45]Maio!$H$7</f>
        <v>11.879999999999999</v>
      </c>
      <c r="E49" s="11">
        <f>[45]Maio!$H$8</f>
        <v>10.08</v>
      </c>
      <c r="F49" s="11">
        <f>[45]Maio!$H$9</f>
        <v>8.64</v>
      </c>
      <c r="G49" s="11">
        <f>[45]Maio!$H$10</f>
        <v>7.2</v>
      </c>
      <c r="H49" s="11">
        <f>[45]Maio!$H$11</f>
        <v>7.2</v>
      </c>
      <c r="I49" s="11">
        <f>[45]Maio!$H$12</f>
        <v>8.64</v>
      </c>
      <c r="J49" s="11">
        <f>[45]Maio!$H$13</f>
        <v>10.08</v>
      </c>
      <c r="K49" s="11">
        <f>[45]Maio!$H$14</f>
        <v>12.6</v>
      </c>
      <c r="L49" s="11">
        <f>[45]Maio!$H$15</f>
        <v>10.44</v>
      </c>
      <c r="M49" s="11">
        <f>[45]Maio!$H$16</f>
        <v>15.120000000000001</v>
      </c>
      <c r="N49" s="11">
        <f>[45]Maio!$H$17</f>
        <v>14.04</v>
      </c>
      <c r="O49" s="11">
        <f>[45]Maio!$H$18</f>
        <v>14.4</v>
      </c>
      <c r="P49" s="11">
        <f>[45]Maio!$H$19</f>
        <v>7.5600000000000005</v>
      </c>
      <c r="Q49" s="11">
        <f>[45]Maio!$H$20</f>
        <v>6.84</v>
      </c>
      <c r="R49" s="11">
        <f>[45]Maio!$H$21</f>
        <v>7.9200000000000008</v>
      </c>
      <c r="S49" s="11">
        <f>[45]Maio!$H$22</f>
        <v>7.2</v>
      </c>
      <c r="T49" s="11">
        <f>[45]Maio!$H$23</f>
        <v>6.48</v>
      </c>
      <c r="U49" s="11">
        <f>[45]Maio!$H$24</f>
        <v>7.2</v>
      </c>
      <c r="V49" s="11">
        <f>[45]Maio!$H$25</f>
        <v>9.3600000000000012</v>
      </c>
      <c r="W49" s="11">
        <f>[45]Maio!$H$26</f>
        <v>7.5600000000000005</v>
      </c>
      <c r="X49" s="11">
        <f>[45]Maio!$H$27</f>
        <v>11.520000000000001</v>
      </c>
      <c r="Y49" s="11">
        <f>[45]Maio!$H$28</f>
        <v>14.76</v>
      </c>
      <c r="Z49" s="11">
        <f>[45]Maio!$H$29</f>
        <v>4.6800000000000006</v>
      </c>
      <c r="AA49" s="11">
        <f>[45]Maio!$H$30</f>
        <v>10.08</v>
      </c>
      <c r="AB49" s="11">
        <f>[45]Maio!$H$31</f>
        <v>10.8</v>
      </c>
      <c r="AC49" s="11">
        <f>[45]Maio!$H$32</f>
        <v>12.24</v>
      </c>
      <c r="AD49" s="11">
        <f>[45]Maio!$H$33</f>
        <v>8.64</v>
      </c>
      <c r="AE49" s="11">
        <f>[45]Maio!$H$34</f>
        <v>11.16</v>
      </c>
      <c r="AF49" s="11">
        <f>[45]Maio!$H$35</f>
        <v>17.28</v>
      </c>
      <c r="AG49" s="15">
        <f t="shared" si="28"/>
        <v>17.28</v>
      </c>
      <c r="AH49" s="125">
        <f>AVERAGE(B49:AF49)</f>
        <v>10.021935483870969</v>
      </c>
    </row>
    <row r="50" spans="1:38" s="5" customFormat="1" ht="17.100000000000001" customHeight="1" x14ac:dyDescent="0.2">
      <c r="A50" s="59" t="s">
        <v>33</v>
      </c>
      <c r="B50" s="13">
        <f t="shared" ref="B50:AG50" si="30">MAX(B5:B49)</f>
        <v>28.44</v>
      </c>
      <c r="C50" s="13">
        <f t="shared" si="30"/>
        <v>14.04</v>
      </c>
      <c r="D50" s="13">
        <f t="shared" si="30"/>
        <v>25.92</v>
      </c>
      <c r="E50" s="13">
        <f t="shared" si="30"/>
        <v>26.28</v>
      </c>
      <c r="F50" s="13">
        <f t="shared" si="30"/>
        <v>25.2</v>
      </c>
      <c r="G50" s="13">
        <f t="shared" si="30"/>
        <v>26.64</v>
      </c>
      <c r="H50" s="13">
        <f t="shared" si="30"/>
        <v>23.400000000000002</v>
      </c>
      <c r="I50" s="13">
        <f t="shared" si="30"/>
        <v>23.759999999999998</v>
      </c>
      <c r="J50" s="13">
        <f t="shared" si="30"/>
        <v>25.56</v>
      </c>
      <c r="K50" s="13">
        <f t="shared" si="30"/>
        <v>22.68</v>
      </c>
      <c r="L50" s="13">
        <f t="shared" si="30"/>
        <v>41.76</v>
      </c>
      <c r="M50" s="13">
        <f t="shared" si="30"/>
        <v>19.8</v>
      </c>
      <c r="N50" s="13">
        <f t="shared" si="30"/>
        <v>26.64</v>
      </c>
      <c r="O50" s="13">
        <f t="shared" si="30"/>
        <v>24.840000000000003</v>
      </c>
      <c r="P50" s="13">
        <f t="shared" si="30"/>
        <v>19.440000000000001</v>
      </c>
      <c r="Q50" s="13">
        <f t="shared" si="30"/>
        <v>26.64</v>
      </c>
      <c r="R50" s="13">
        <f t="shared" si="30"/>
        <v>23.400000000000002</v>
      </c>
      <c r="S50" s="13">
        <f t="shared" si="30"/>
        <v>23.040000000000003</v>
      </c>
      <c r="T50" s="13">
        <f t="shared" si="30"/>
        <v>21.240000000000002</v>
      </c>
      <c r="U50" s="13">
        <f t="shared" si="30"/>
        <v>21.96</v>
      </c>
      <c r="V50" s="13">
        <f t="shared" si="30"/>
        <v>27</v>
      </c>
      <c r="W50" s="13">
        <f t="shared" si="30"/>
        <v>17.64</v>
      </c>
      <c r="X50" s="13">
        <f t="shared" si="30"/>
        <v>21.240000000000002</v>
      </c>
      <c r="Y50" s="13">
        <f t="shared" si="30"/>
        <v>28.44</v>
      </c>
      <c r="Z50" s="13">
        <f t="shared" si="30"/>
        <v>24.12</v>
      </c>
      <c r="AA50" s="13">
        <f t="shared" si="30"/>
        <v>30.6</v>
      </c>
      <c r="AB50" s="13">
        <f t="shared" si="30"/>
        <v>28.08</v>
      </c>
      <c r="AC50" s="13">
        <f t="shared" si="30"/>
        <v>25.2</v>
      </c>
      <c r="AD50" s="13">
        <f t="shared" si="30"/>
        <v>18.36</v>
      </c>
      <c r="AE50" s="13">
        <f t="shared" si="30"/>
        <v>29.52</v>
      </c>
      <c r="AF50" s="13">
        <f t="shared" ref="AF50" si="31">MAX(AF5:AF49)</f>
        <v>28.8</v>
      </c>
      <c r="AG50" s="15">
        <f t="shared" si="30"/>
        <v>41.76</v>
      </c>
      <c r="AH50" s="94">
        <f>AVERAGE(AH5:AH49)</f>
        <v>13.890816022686991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59" spans="1:38" x14ac:dyDescent="0.2">
      <c r="AL59" s="12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  <c r="AL62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K66" sqref="AK6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1" t="s">
        <v>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8" s="4" customFormat="1" ht="16.5" customHeight="1" x14ac:dyDescent="0.2">
      <c r="A2" s="177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81"/>
    </row>
    <row r="3" spans="1:38" s="5" customFormat="1" ht="12" customHeight="1" x14ac:dyDescent="0.2">
      <c r="A3" s="178"/>
      <c r="B3" s="179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82">
        <v>30</v>
      </c>
      <c r="AF3" s="184">
        <v>31</v>
      </c>
      <c r="AG3" s="120" t="s">
        <v>222</v>
      </c>
    </row>
    <row r="4" spans="1:38" s="5" customFormat="1" ht="13.5" customHeight="1" x14ac:dyDescent="0.2">
      <c r="A4" s="178"/>
      <c r="B4" s="180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83"/>
      <c r="AF4" s="147"/>
      <c r="AG4" s="121" t="s">
        <v>35</v>
      </c>
    </row>
    <row r="5" spans="1:38" s="5" customFormat="1" x14ac:dyDescent="0.2">
      <c r="A5" s="98" t="s">
        <v>40</v>
      </c>
      <c r="B5" s="132" t="str">
        <f>[1]Maio!$I$5</f>
        <v>SO</v>
      </c>
      <c r="C5" s="132" t="str">
        <f>[1]Maio!$I$6</f>
        <v>SO</v>
      </c>
      <c r="D5" s="132" t="str">
        <f>[1]Maio!$I$7</f>
        <v>SO</v>
      </c>
      <c r="E5" s="132" t="str">
        <f>[1]Maio!$I$8</f>
        <v>SO</v>
      </c>
      <c r="F5" s="132" t="str">
        <f>[1]Maio!$I$9</f>
        <v>SO</v>
      </c>
      <c r="G5" s="132" t="str">
        <f>[1]Maio!$I$10</f>
        <v>SO</v>
      </c>
      <c r="H5" s="132" t="str">
        <f>[1]Maio!$I$11</f>
        <v>SO</v>
      </c>
      <c r="I5" s="132" t="str">
        <f>[1]Maio!$I$12</f>
        <v>SO</v>
      </c>
      <c r="J5" s="132" t="str">
        <f>[1]Maio!$I$13</f>
        <v>SO</v>
      </c>
      <c r="K5" s="132" t="str">
        <f>[1]Maio!$I$14</f>
        <v>SO</v>
      </c>
      <c r="L5" s="132" t="str">
        <f>[1]Maio!$I$15</f>
        <v>SO</v>
      </c>
      <c r="M5" s="132" t="str">
        <f>[1]Maio!$I$16</f>
        <v>SO</v>
      </c>
      <c r="N5" s="132" t="str">
        <f>[1]Maio!$I$17</f>
        <v>SO</v>
      </c>
      <c r="O5" s="132" t="str">
        <f>[1]Maio!$I$18</f>
        <v>SO</v>
      </c>
      <c r="P5" s="132" t="str">
        <f>[1]Maio!$I$19</f>
        <v>SO</v>
      </c>
      <c r="Q5" s="132" t="str">
        <f>[1]Maio!$I$20</f>
        <v>SO</v>
      </c>
      <c r="R5" s="132" t="str">
        <f>[1]Maio!$I$21</f>
        <v>SO</v>
      </c>
      <c r="S5" s="132" t="str">
        <f>[1]Maio!$I$22</f>
        <v>SO</v>
      </c>
      <c r="T5" s="132" t="str">
        <f>[1]Maio!$I$23</f>
        <v>SO</v>
      </c>
      <c r="U5" s="132" t="str">
        <f>[1]Maio!$I$24</f>
        <v>SO</v>
      </c>
      <c r="V5" s="132" t="str">
        <f>[1]Maio!$I$25</f>
        <v>SO</v>
      </c>
      <c r="W5" s="132" t="str">
        <f>[1]Maio!$I$26</f>
        <v>SO</v>
      </c>
      <c r="X5" s="132" t="str">
        <f>[1]Maio!$I$27</f>
        <v>SO</v>
      </c>
      <c r="Y5" s="132" t="str">
        <f>[1]Maio!$I$28</f>
        <v>SO</v>
      </c>
      <c r="Z5" s="132" t="str">
        <f>[1]Maio!$I$29</f>
        <v>SO</v>
      </c>
      <c r="AA5" s="132" t="str">
        <f>[1]Maio!$I$30</f>
        <v>SO</v>
      </c>
      <c r="AB5" s="132" t="str">
        <f>[1]Maio!$I$31</f>
        <v>SO</v>
      </c>
      <c r="AC5" s="132" t="str">
        <f>[1]Maio!$I$32</f>
        <v>SO</v>
      </c>
      <c r="AD5" s="132" t="str">
        <f>[1]Maio!$I$33</f>
        <v>SO</v>
      </c>
      <c r="AE5" s="132" t="str">
        <f>[1]Maio!$I$34</f>
        <v>SO</v>
      </c>
      <c r="AF5" s="132" t="str">
        <f>[1]Maio!$I$35</f>
        <v>SO</v>
      </c>
      <c r="AG5" s="133" t="str">
        <f>[1]Maio!$I$36</f>
        <v>SO</v>
      </c>
    </row>
    <row r="6" spans="1:38" x14ac:dyDescent="0.2">
      <c r="A6" s="98" t="s">
        <v>0</v>
      </c>
      <c r="B6" s="11" t="str">
        <f>[2]Maio!$I$5</f>
        <v>SO</v>
      </c>
      <c r="C6" s="11" t="str">
        <f>[2]Maio!$I$6</f>
        <v>SO</v>
      </c>
      <c r="D6" s="11" t="str">
        <f>[2]Maio!$I$7</f>
        <v>SO</v>
      </c>
      <c r="E6" s="11" t="str">
        <f>[2]Maio!$I$8</f>
        <v>SO</v>
      </c>
      <c r="F6" s="11" t="str">
        <f>[2]Maio!$I$9</f>
        <v>SO</v>
      </c>
      <c r="G6" s="11" t="str">
        <f>[2]Maio!$I$10</f>
        <v>SO</v>
      </c>
      <c r="H6" s="11" t="str">
        <f>[2]Maio!$I$11</f>
        <v>SO</v>
      </c>
      <c r="I6" s="11" t="str">
        <f>[2]Maio!$I$12</f>
        <v>SO</v>
      </c>
      <c r="J6" s="11" t="str">
        <f>[2]Maio!$I$13</f>
        <v>SO</v>
      </c>
      <c r="K6" s="11" t="str">
        <f>[2]Maio!$I$14</f>
        <v>SO</v>
      </c>
      <c r="L6" s="11" t="str">
        <f>[2]Maio!$I$15</f>
        <v>SO</v>
      </c>
      <c r="M6" s="11" t="str">
        <f>[2]Maio!$I$16</f>
        <v>SO</v>
      </c>
      <c r="N6" s="11" t="str">
        <f>[2]Maio!$I$17</f>
        <v>SO</v>
      </c>
      <c r="O6" s="11" t="str">
        <f>[2]Maio!$I$18</f>
        <v>SO</v>
      </c>
      <c r="P6" s="11" t="str">
        <f>[2]Maio!$I$19</f>
        <v>SO</v>
      </c>
      <c r="Q6" s="11" t="str">
        <f>[2]Maio!$I$20</f>
        <v>SO</v>
      </c>
      <c r="R6" s="11" t="str">
        <f>[2]Maio!$I$21</f>
        <v>SO</v>
      </c>
      <c r="S6" s="11" t="str">
        <f>[2]Maio!$I$22</f>
        <v>SO</v>
      </c>
      <c r="T6" s="130" t="str">
        <f>[2]Maio!$I$23</f>
        <v>SO</v>
      </c>
      <c r="U6" s="130" t="str">
        <f>[2]Maio!$I$24</f>
        <v>SO</v>
      </c>
      <c r="V6" s="130" t="str">
        <f>[2]Maio!$I$25</f>
        <v>SO</v>
      </c>
      <c r="W6" s="130" t="str">
        <f>[2]Maio!$I$26</f>
        <v>SO</v>
      </c>
      <c r="X6" s="130" t="str">
        <f>[2]Maio!$I$27</f>
        <v>SO</v>
      </c>
      <c r="Y6" s="130" t="str">
        <f>[2]Maio!$I$28</f>
        <v>SO</v>
      </c>
      <c r="Z6" s="130" t="str">
        <f>[2]Maio!$I$29</f>
        <v>SO</v>
      </c>
      <c r="AA6" s="130" t="str">
        <f>[2]Maio!$I$30</f>
        <v>SO</v>
      </c>
      <c r="AB6" s="130" t="str">
        <f>[2]Maio!$I$31</f>
        <v>SO</v>
      </c>
      <c r="AC6" s="130" t="str">
        <f>[2]Maio!$I$32</f>
        <v>SO</v>
      </c>
      <c r="AD6" s="130" t="str">
        <f>[2]Maio!$I$33</f>
        <v>SO</v>
      </c>
      <c r="AE6" s="130" t="str">
        <f>[2]Maio!$I$34</f>
        <v>SO</v>
      </c>
      <c r="AF6" s="130" t="str">
        <f>[2]Maio!$I$35</f>
        <v>SO</v>
      </c>
      <c r="AG6" s="126" t="str">
        <f>[2]Maio!$I$36</f>
        <v>SO</v>
      </c>
    </row>
    <row r="7" spans="1:38" x14ac:dyDescent="0.2">
      <c r="A7" s="98" t="s">
        <v>104</v>
      </c>
      <c r="B7" s="130" t="str">
        <f>[3]Maio!$I$5</f>
        <v>N</v>
      </c>
      <c r="C7" s="130" t="str">
        <f>[3]Maio!$I$6</f>
        <v>NE</v>
      </c>
      <c r="D7" s="130" t="str">
        <f>[3]Maio!$I$7</f>
        <v>NE</v>
      </c>
      <c r="E7" s="130" t="str">
        <f>[3]Maio!$I$8</f>
        <v>NE</v>
      </c>
      <c r="F7" s="130" t="str">
        <f>[3]Maio!$I$9</f>
        <v>L</v>
      </c>
      <c r="G7" s="130" t="str">
        <f>[3]Maio!$I$10</f>
        <v>O</v>
      </c>
      <c r="H7" s="130" t="str">
        <f>[3]Maio!$I$11</f>
        <v>SE</v>
      </c>
      <c r="I7" s="130" t="str">
        <f>[3]Maio!$I$12</f>
        <v>L</v>
      </c>
      <c r="J7" s="130" t="str">
        <f>[3]Maio!$I$13</f>
        <v>L</v>
      </c>
      <c r="K7" s="130" t="str">
        <f>[3]Maio!$I$14</f>
        <v>L</v>
      </c>
      <c r="L7" s="130" t="str">
        <f>[3]Maio!$I$15</f>
        <v>NE</v>
      </c>
      <c r="M7" s="130" t="str">
        <f>[3]Maio!$I$16</f>
        <v>SO</v>
      </c>
      <c r="N7" s="130" t="str">
        <f>[3]Maio!$I$17</f>
        <v>SO</v>
      </c>
      <c r="O7" s="130" t="str">
        <f>[3]Maio!$I$18</f>
        <v>SO</v>
      </c>
      <c r="P7" s="130" t="str">
        <f>[3]Maio!$I$19</f>
        <v>S</v>
      </c>
      <c r="Q7" s="130" t="str">
        <f>[3]Maio!$I$20</f>
        <v>SE</v>
      </c>
      <c r="R7" s="130" t="str">
        <f>[3]Maio!$I$21</f>
        <v>SE</v>
      </c>
      <c r="S7" s="130" t="str">
        <f>[3]Maio!$I$22</f>
        <v>SE</v>
      </c>
      <c r="T7" s="130" t="str">
        <f>[3]Maio!$I$23</f>
        <v>SE</v>
      </c>
      <c r="U7" s="130" t="str">
        <f>[3]Maio!$I$24</f>
        <v>NE</v>
      </c>
      <c r="V7" s="130" t="str">
        <f>[3]Maio!$I$25</f>
        <v>NE</v>
      </c>
      <c r="W7" s="130" t="str">
        <f>[3]Maio!$I$26</f>
        <v>N</v>
      </c>
      <c r="X7" s="130" t="str">
        <f>[3]Maio!$I$27</f>
        <v>S</v>
      </c>
      <c r="Y7" s="130" t="str">
        <f>[3]Maio!$I$28</f>
        <v>O</v>
      </c>
      <c r="Z7" s="130" t="str">
        <f>[3]Maio!$I$29</f>
        <v>SE</v>
      </c>
      <c r="AA7" s="130" t="str">
        <f>[3]Maio!$I$30</f>
        <v>NE</v>
      </c>
      <c r="AB7" s="130" t="str">
        <f>[3]Maio!$I$31</f>
        <v>NE</v>
      </c>
      <c r="AC7" s="130" t="str">
        <f>[3]Maio!$I$32</f>
        <v>NO</v>
      </c>
      <c r="AD7" s="130" t="str">
        <f>[3]Maio!$I$33</f>
        <v>N</v>
      </c>
      <c r="AE7" s="130" t="str">
        <f>[3]Maio!$I$34</f>
        <v>NO</v>
      </c>
      <c r="AF7" s="130" t="str">
        <f>[3]Maio!$I$35</f>
        <v>NO</v>
      </c>
      <c r="AG7" s="126" t="str">
        <f>[3]Maio!$I$36</f>
        <v>NE</v>
      </c>
    </row>
    <row r="8" spans="1:38" x14ac:dyDescent="0.2">
      <c r="A8" s="98" t="s">
        <v>1</v>
      </c>
      <c r="B8" s="11" t="str">
        <f>[4]Maio!$I$5</f>
        <v>O</v>
      </c>
      <c r="C8" s="11" t="str">
        <f>[4]Maio!$I$6</f>
        <v>NO</v>
      </c>
      <c r="D8" s="11" t="str">
        <f>[4]Maio!$I$7</f>
        <v>NO</v>
      </c>
      <c r="E8" s="11" t="str">
        <f>[4]Maio!$I$8</f>
        <v>SE</v>
      </c>
      <c r="F8" s="11" t="str">
        <f>[4]Maio!$I$9</f>
        <v>NO</v>
      </c>
      <c r="G8" s="11" t="str">
        <f>[4]Maio!$I$10</f>
        <v>NO</v>
      </c>
      <c r="H8" s="11" t="str">
        <f>[4]Maio!$I$11</f>
        <v>SE</v>
      </c>
      <c r="I8" s="11" t="str">
        <f>[4]Maio!$I$12</f>
        <v>L</v>
      </c>
      <c r="J8" s="11" t="str">
        <f>[4]Maio!$I$13</f>
        <v>N</v>
      </c>
      <c r="K8" s="11" t="str">
        <f>[4]Maio!$I$14</f>
        <v>NO</v>
      </c>
      <c r="L8" s="11" t="str">
        <f>[4]Maio!$I$15</f>
        <v>N</v>
      </c>
      <c r="M8" s="11" t="str">
        <f>[4]Maio!$I$16</f>
        <v>NO</v>
      </c>
      <c r="N8" s="11" t="str">
        <f>[4]Maio!$I$17</f>
        <v>S</v>
      </c>
      <c r="O8" s="11" t="str">
        <f>[4]Maio!$I$18</f>
        <v>S</v>
      </c>
      <c r="P8" s="11" t="str">
        <f>[4]Maio!$I$19</f>
        <v>S</v>
      </c>
      <c r="Q8" s="11" t="str">
        <f>[4]Maio!$I$20</f>
        <v>SE</v>
      </c>
      <c r="R8" s="11" t="str">
        <f>[4]Maio!$I$21</f>
        <v>SE</v>
      </c>
      <c r="S8" s="11" t="str">
        <f>[4]Maio!$I$22</f>
        <v>L</v>
      </c>
      <c r="T8" s="130" t="str">
        <f>[4]Maio!$I$23</f>
        <v>NO</v>
      </c>
      <c r="U8" s="130" t="str">
        <f>[4]Maio!$I$24</f>
        <v>N</v>
      </c>
      <c r="V8" s="130" t="str">
        <f>[4]Maio!$I$25</f>
        <v>N</v>
      </c>
      <c r="W8" s="130" t="str">
        <f>[4]Maio!$I$26</f>
        <v>N</v>
      </c>
      <c r="X8" s="130" t="str">
        <f>[4]Maio!$I$27</f>
        <v>O</v>
      </c>
      <c r="Y8" s="130" t="str">
        <f>[4]Maio!$I$28</f>
        <v>S</v>
      </c>
      <c r="Z8" s="130" t="str">
        <f>[4]Maio!$I$29</f>
        <v>SE</v>
      </c>
      <c r="AA8" s="130" t="str">
        <f>[4]Maio!$I$30</f>
        <v>N</v>
      </c>
      <c r="AB8" s="130" t="str">
        <f>[4]Maio!$I$31</f>
        <v>N</v>
      </c>
      <c r="AC8" s="130" t="str">
        <f>[4]Maio!$I$32</f>
        <v>NO</v>
      </c>
      <c r="AD8" s="130" t="str">
        <f>[4]Maio!$I$33</f>
        <v>NO</v>
      </c>
      <c r="AE8" s="130" t="str">
        <f>[4]Maio!$I$34</f>
        <v>N</v>
      </c>
      <c r="AF8" s="130" t="str">
        <f>[4]Maio!$I$35</f>
        <v>NO</v>
      </c>
      <c r="AG8" s="126" t="str">
        <f>[4]Maio!$I$36</f>
        <v>NO</v>
      </c>
    </row>
    <row r="9" spans="1:38" x14ac:dyDescent="0.2">
      <c r="A9" s="98" t="s">
        <v>167</v>
      </c>
      <c r="B9" s="11" t="str">
        <f>[5]Maio!$I$5</f>
        <v>NE</v>
      </c>
      <c r="C9" s="11" t="str">
        <f>[5]Maio!$I$6</f>
        <v>N</v>
      </c>
      <c r="D9" s="11" t="str">
        <f>[5]Maio!$I$7</f>
        <v>NE</v>
      </c>
      <c r="E9" s="11" t="str">
        <f>[5]Maio!$I$8</f>
        <v>NE</v>
      </c>
      <c r="F9" s="11" t="str">
        <f>[5]Maio!$I$9</f>
        <v>NE</v>
      </c>
      <c r="G9" s="11" t="str">
        <f>[5]Maio!$I$10</f>
        <v>N</v>
      </c>
      <c r="H9" s="11" t="str">
        <f>[5]Maio!$I$11</f>
        <v>NE</v>
      </c>
      <c r="I9" s="11" t="str">
        <f>[5]Maio!$I$12</f>
        <v>NE</v>
      </c>
      <c r="J9" s="11" t="str">
        <f>[5]Maio!$I$13</f>
        <v>NE</v>
      </c>
      <c r="K9" s="11" t="str">
        <f>[5]Maio!$I$14</f>
        <v>NE</v>
      </c>
      <c r="L9" s="11" t="str">
        <f>[5]Maio!$I$15</f>
        <v>NO</v>
      </c>
      <c r="M9" s="11" t="str">
        <f>[5]Maio!$I$16</f>
        <v>SO</v>
      </c>
      <c r="N9" s="11" t="str">
        <f>[5]Maio!$I$17</f>
        <v>SO</v>
      </c>
      <c r="O9" s="11" t="str">
        <f>[5]Maio!$I$18</f>
        <v>S</v>
      </c>
      <c r="P9" s="11" t="str">
        <f>[5]Maio!$I$19</f>
        <v>SE</v>
      </c>
      <c r="Q9" s="11" t="str">
        <f>[5]Maio!$I$20</f>
        <v>L</v>
      </c>
      <c r="R9" s="11" t="str">
        <f>[5]Maio!$I$21</f>
        <v>L</v>
      </c>
      <c r="S9" s="11" t="str">
        <f>[5]Maio!$I$22</f>
        <v>L</v>
      </c>
      <c r="T9" s="130" t="str">
        <f>[5]Maio!$I$23</f>
        <v>NE</v>
      </c>
      <c r="U9" s="130" t="str">
        <f>[5]Maio!$I$24</f>
        <v>NE</v>
      </c>
      <c r="V9" s="130" t="str">
        <f>[5]Maio!$I$25</f>
        <v>N</v>
      </c>
      <c r="W9" s="130" t="str">
        <f>[5]Maio!$I$26</f>
        <v>O</v>
      </c>
      <c r="X9" s="130" t="str">
        <f>[5]Maio!$I$27</f>
        <v>SO</v>
      </c>
      <c r="Y9" s="130" t="str">
        <f>[5]Maio!$I$28</f>
        <v>O</v>
      </c>
      <c r="Z9" s="130" t="str">
        <f>[5]Maio!$I$29</f>
        <v>L</v>
      </c>
      <c r="AA9" s="130" t="str">
        <f>[5]Maio!$I$30</f>
        <v>NE</v>
      </c>
      <c r="AB9" s="130" t="str">
        <f>[5]Maio!$I$31</f>
        <v>N</v>
      </c>
      <c r="AC9" s="130" t="str">
        <f>[5]Maio!$I$32</f>
        <v>N</v>
      </c>
      <c r="AD9" s="130" t="str">
        <f>[5]Maio!$I$33</f>
        <v>L</v>
      </c>
      <c r="AE9" s="130" t="str">
        <f>[5]Maio!$I$34</f>
        <v>N</v>
      </c>
      <c r="AF9" s="130" t="str">
        <f>[5]Maio!$I$35</f>
        <v>NO</v>
      </c>
      <c r="AG9" s="137" t="str">
        <f>[5]Maio!$I$36</f>
        <v>NE</v>
      </c>
    </row>
    <row r="10" spans="1:38" x14ac:dyDescent="0.2">
      <c r="A10" s="98" t="s">
        <v>111</v>
      </c>
      <c r="B10" s="11" t="str">
        <f>[6]Maio!$I$5</f>
        <v>*</v>
      </c>
      <c r="C10" s="11" t="str">
        <f>[6]Maio!$I$6</f>
        <v>*</v>
      </c>
      <c r="D10" s="11" t="str">
        <f>[6]Maio!$I$7</f>
        <v>*</v>
      </c>
      <c r="E10" s="11" t="str">
        <f>[6]Maio!$I$8</f>
        <v>*</v>
      </c>
      <c r="F10" s="11" t="str">
        <f>[6]Maio!$I$9</f>
        <v>*</v>
      </c>
      <c r="G10" s="11" t="str">
        <f>[6]Maio!$I$10</f>
        <v>*</v>
      </c>
      <c r="H10" s="11" t="str">
        <f>[6]Maio!$I$11</f>
        <v>*</v>
      </c>
      <c r="I10" s="11" t="str">
        <f>[6]Maio!$I$12</f>
        <v>*</v>
      </c>
      <c r="J10" s="11" t="str">
        <f>[6]Maio!$I$13</f>
        <v>*</v>
      </c>
      <c r="K10" s="11" t="str">
        <f>[6]Maio!$I$14</f>
        <v>*</v>
      </c>
      <c r="L10" s="11" t="str">
        <f>[6]Maio!$I$15</f>
        <v>*</v>
      </c>
      <c r="M10" s="11" t="str">
        <f>[6]Maio!$I$16</f>
        <v>*</v>
      </c>
      <c r="N10" s="11" t="str">
        <f>[6]Maio!$I$17</f>
        <v>*</v>
      </c>
      <c r="O10" s="11" t="str">
        <f>[6]Maio!$I$18</f>
        <v>*</v>
      </c>
      <c r="P10" s="11" t="str">
        <f>[6]Maio!$I$19</f>
        <v>*</v>
      </c>
      <c r="Q10" s="11" t="str">
        <f>[6]Maio!$I$20</f>
        <v>*</v>
      </c>
      <c r="R10" s="11" t="str">
        <f>[6]Maio!$I$21</f>
        <v>*</v>
      </c>
      <c r="S10" s="11" t="str">
        <f>[6]Maio!$I$22</f>
        <v>*</v>
      </c>
      <c r="T10" s="130" t="str">
        <f>[6]Maio!$I$23</f>
        <v>*</v>
      </c>
      <c r="U10" s="130" t="str">
        <f>[6]Maio!$I$24</f>
        <v>*</v>
      </c>
      <c r="V10" s="130" t="str">
        <f>[6]Maio!$I$25</f>
        <v>*</v>
      </c>
      <c r="W10" s="130" t="str">
        <f>[6]Maio!$I$26</f>
        <v>*</v>
      </c>
      <c r="X10" s="130" t="str">
        <f>[6]Maio!$I$27</f>
        <v>*</v>
      </c>
      <c r="Y10" s="130" t="str">
        <f>[6]Maio!$I$28</f>
        <v>*</v>
      </c>
      <c r="Z10" s="130" t="str">
        <f>[6]Maio!$I$29</f>
        <v>*</v>
      </c>
      <c r="AA10" s="130" t="str">
        <f>[6]Maio!$I$30</f>
        <v>*</v>
      </c>
      <c r="AB10" s="130" t="str">
        <f>[6]Maio!$I$31</f>
        <v>*</v>
      </c>
      <c r="AC10" s="130" t="str">
        <f>[6]Maio!$I$32</f>
        <v>*</v>
      </c>
      <c r="AD10" s="130" t="str">
        <f>[6]Maio!$I$33</f>
        <v>*</v>
      </c>
      <c r="AE10" s="130" t="str">
        <f>[6]Maio!$I$34</f>
        <v>*</v>
      </c>
      <c r="AF10" s="130" t="str">
        <f>[6]Maio!$I$35</f>
        <v>*</v>
      </c>
      <c r="AG10" s="137" t="str">
        <f>[6]Maio!$I$36</f>
        <v>*</v>
      </c>
    </row>
    <row r="11" spans="1:38" x14ac:dyDescent="0.2">
      <c r="A11" s="98" t="s">
        <v>64</v>
      </c>
      <c r="B11" s="11" t="str">
        <f>[7]Maio!$I$5</f>
        <v>SE</v>
      </c>
      <c r="C11" s="11" t="str">
        <f>[7]Maio!$I$6</f>
        <v>NO</v>
      </c>
      <c r="D11" s="11" t="str">
        <f>[7]Maio!$I$7</f>
        <v>NE</v>
      </c>
      <c r="E11" s="11" t="str">
        <f>[7]Maio!$I$8</f>
        <v>L</v>
      </c>
      <c r="F11" s="11" t="str">
        <f>[7]Maio!$I$9</f>
        <v>L</v>
      </c>
      <c r="G11" s="11" t="str">
        <f>[7]Maio!$I$10</f>
        <v>L</v>
      </c>
      <c r="H11" s="11" t="str">
        <f>[7]Maio!$I$11</f>
        <v>SE</v>
      </c>
      <c r="I11" s="11" t="str">
        <f>[7]Maio!$I$12</f>
        <v>L</v>
      </c>
      <c r="J11" s="11" t="str">
        <f>[7]Maio!$I$13</f>
        <v>L</v>
      </c>
      <c r="K11" s="11" t="str">
        <f>[7]Maio!$I$14</f>
        <v>L</v>
      </c>
      <c r="L11" s="11" t="str">
        <f>[7]Maio!$I$15</f>
        <v>NO</v>
      </c>
      <c r="M11" s="11" t="str">
        <f>[7]Maio!$I$16</f>
        <v>O</v>
      </c>
      <c r="N11" s="11" t="str">
        <f>[7]Maio!$I$17</f>
        <v>SO</v>
      </c>
      <c r="O11" s="11" t="str">
        <f>[7]Maio!$I$18</f>
        <v>SO</v>
      </c>
      <c r="P11" s="11" t="str">
        <f>[7]Maio!$I$19</f>
        <v>SO</v>
      </c>
      <c r="Q11" s="11" t="str">
        <f>[7]Maio!$I$20</f>
        <v>SE</v>
      </c>
      <c r="R11" s="11" t="str">
        <f>[7]Maio!$I$21</f>
        <v>L</v>
      </c>
      <c r="S11" s="11" t="str">
        <f>[7]Maio!$I$22</f>
        <v>L</v>
      </c>
      <c r="T11" s="130" t="str">
        <f>[7]Maio!$I$23</f>
        <v>SE</v>
      </c>
      <c r="U11" s="130" t="str">
        <f>[7]Maio!$I$24</f>
        <v>L</v>
      </c>
      <c r="V11" s="130" t="str">
        <f>[7]Maio!$I$25</f>
        <v>L</v>
      </c>
      <c r="W11" s="130" t="str">
        <f>[7]Maio!$I$26</f>
        <v>NE</v>
      </c>
      <c r="X11" s="130" t="str">
        <f>[7]Maio!$I$27</f>
        <v>SO</v>
      </c>
      <c r="Y11" s="130" t="str">
        <f>[7]Maio!$I$28</f>
        <v>O</v>
      </c>
      <c r="Z11" s="130" t="str">
        <f>[7]Maio!$I$29</f>
        <v>SO</v>
      </c>
      <c r="AA11" s="130" t="str">
        <f>[7]Maio!$I$30</f>
        <v>L</v>
      </c>
      <c r="AB11" s="130" t="str">
        <f>[7]Maio!$I$31</f>
        <v>L</v>
      </c>
      <c r="AC11" s="130" t="str">
        <f>[7]Maio!$I$32</f>
        <v>N</v>
      </c>
      <c r="AD11" s="130" t="str">
        <f>[7]Maio!$I$33</f>
        <v>L</v>
      </c>
      <c r="AE11" s="130" t="str">
        <f>[7]Maio!$I$34</f>
        <v>L</v>
      </c>
      <c r="AF11" s="130" t="str">
        <f>[7]Maio!$I$35</f>
        <v>NO</v>
      </c>
      <c r="AG11" s="126" t="str">
        <f>[7]Maio!$I$36</f>
        <v>L</v>
      </c>
    </row>
    <row r="12" spans="1:38" x14ac:dyDescent="0.2">
      <c r="A12" s="98" t="s">
        <v>41</v>
      </c>
      <c r="B12" s="134" t="str">
        <f>[8]Maio!$I$5</f>
        <v>NE</v>
      </c>
      <c r="C12" s="134" t="str">
        <f>[8]Maio!$I$6</f>
        <v>NE</v>
      </c>
      <c r="D12" s="134" t="str">
        <f>[8]Maio!$I$7</f>
        <v>NE</v>
      </c>
      <c r="E12" s="134" t="str">
        <f>[8]Maio!$I$8</f>
        <v>NE</v>
      </c>
      <c r="F12" s="134" t="str">
        <f>[8]Maio!$I$9</f>
        <v>NE</v>
      </c>
      <c r="G12" s="134" t="str">
        <f>[8]Maio!$I$10</f>
        <v>NE</v>
      </c>
      <c r="H12" s="134" t="str">
        <f>[8]Maio!$I$11</f>
        <v>NE</v>
      </c>
      <c r="I12" s="134" t="str">
        <f>[8]Maio!$I$12</f>
        <v>NE</v>
      </c>
      <c r="J12" s="134" t="str">
        <f>[8]Maio!$I$13</f>
        <v>NE</v>
      </c>
      <c r="K12" s="134" t="str">
        <f>[8]Maio!$I$14</f>
        <v>NE</v>
      </c>
      <c r="L12" s="134" t="str">
        <f>[8]Maio!$I$15</f>
        <v>N</v>
      </c>
      <c r="M12" s="134" t="str">
        <f>[8]Maio!$I$16</f>
        <v>SO</v>
      </c>
      <c r="N12" s="134" t="str">
        <f>[8]Maio!$I$17</f>
        <v>S</v>
      </c>
      <c r="O12" s="134" t="str">
        <f>[8]Maio!$I$18</f>
        <v>S</v>
      </c>
      <c r="P12" s="134" t="str">
        <f>[8]Maio!$I$19</f>
        <v>S</v>
      </c>
      <c r="Q12" s="134" t="str">
        <f>[8]Maio!$I$20</f>
        <v>SO</v>
      </c>
      <c r="R12" s="134" t="str">
        <f>[8]Maio!$I$21</f>
        <v>NE</v>
      </c>
      <c r="S12" s="134" t="str">
        <f>[8]Maio!$I$22</f>
        <v>NE</v>
      </c>
      <c r="T12" s="130" t="str">
        <f>[8]Maio!$I$23</f>
        <v>NE</v>
      </c>
      <c r="U12" s="130" t="str">
        <f>[8]Maio!$I$24</f>
        <v>NE</v>
      </c>
      <c r="V12" s="130" t="str">
        <f>[8]Maio!$I$25</f>
        <v>NE</v>
      </c>
      <c r="W12" s="130" t="str">
        <f>[8]Maio!$I$26</f>
        <v>SO</v>
      </c>
      <c r="X12" s="130" t="str">
        <f>[8]Maio!$I$27</f>
        <v>SO</v>
      </c>
      <c r="Y12" s="130" t="str">
        <f>[8]Maio!$I$28</f>
        <v>SO</v>
      </c>
      <c r="Z12" s="130" t="str">
        <f>[8]Maio!$I$29</f>
        <v>NE</v>
      </c>
      <c r="AA12" s="130" t="str">
        <f>[8]Maio!$I$30</f>
        <v>NE</v>
      </c>
      <c r="AB12" s="130" t="str">
        <f>[8]Maio!$I$31</f>
        <v>NE</v>
      </c>
      <c r="AC12" s="130" t="str">
        <f>[8]Maio!$I$32</f>
        <v>O</v>
      </c>
      <c r="AD12" s="130" t="str">
        <f>[8]Maio!$I$33</f>
        <v>N</v>
      </c>
      <c r="AE12" s="130" t="str">
        <f>[8]Maio!$I$34</f>
        <v>N</v>
      </c>
      <c r="AF12" s="130" t="str">
        <f>[8]Maio!$I$35</f>
        <v>N</v>
      </c>
      <c r="AG12" s="126" t="str">
        <f>[8]Maio!$I$36</f>
        <v>NE</v>
      </c>
      <c r="AJ12" t="s">
        <v>47</v>
      </c>
    </row>
    <row r="13" spans="1:38" x14ac:dyDescent="0.2">
      <c r="A13" s="98" t="s">
        <v>114</v>
      </c>
      <c r="B13" s="11" t="str">
        <f>[9]Maio!$I$5</f>
        <v>*</v>
      </c>
      <c r="C13" s="11" t="str">
        <f>[9]Maio!$I$6</f>
        <v>*</v>
      </c>
      <c r="D13" s="11" t="str">
        <f>[9]Maio!$I$7</f>
        <v>*</v>
      </c>
      <c r="E13" s="11" t="str">
        <f>[9]Maio!$I$8</f>
        <v>*</v>
      </c>
      <c r="F13" s="11" t="str">
        <f>[9]Maio!$I$9</f>
        <v>*</v>
      </c>
      <c r="G13" s="11" t="str">
        <f>[9]Maio!$I$10</f>
        <v>*</v>
      </c>
      <c r="H13" s="11" t="str">
        <f>[9]Maio!$I$11</f>
        <v>*</v>
      </c>
      <c r="I13" s="11" t="str">
        <f>[9]Maio!$I$12</f>
        <v>*</v>
      </c>
      <c r="J13" s="11" t="str">
        <f>[9]Maio!$I$13</f>
        <v>*</v>
      </c>
      <c r="K13" s="11" t="str">
        <f>[9]Maio!$I$14</f>
        <v>*</v>
      </c>
      <c r="L13" s="11" t="str">
        <f>[9]Maio!$I$15</f>
        <v>*</v>
      </c>
      <c r="M13" s="11" t="str">
        <f>[9]Maio!$I$16</f>
        <v>*</v>
      </c>
      <c r="N13" s="11" t="str">
        <f>[9]Maio!$I$17</f>
        <v>*</v>
      </c>
      <c r="O13" s="11" t="str">
        <f>[9]Maio!$I$18</f>
        <v>*</v>
      </c>
      <c r="P13" s="11" t="str">
        <f>[9]Maio!$I$19</f>
        <v>*</v>
      </c>
      <c r="Q13" s="11" t="str">
        <f>[9]Maio!$I$20</f>
        <v>*</v>
      </c>
      <c r="R13" s="11" t="str">
        <f>[9]Maio!$I$21</f>
        <v>*</v>
      </c>
      <c r="S13" s="11" t="str">
        <f>[9]Maio!$I$22</f>
        <v>*</v>
      </c>
      <c r="T13" s="11" t="str">
        <f>[9]Maio!$I$23</f>
        <v>*</v>
      </c>
      <c r="U13" s="11" t="str">
        <f>[9]Maio!$I$24</f>
        <v>*</v>
      </c>
      <c r="V13" s="11" t="str">
        <f>[9]Maio!$I$25</f>
        <v>*</v>
      </c>
      <c r="W13" s="11" t="str">
        <f>[9]Maio!$I$26</f>
        <v>*</v>
      </c>
      <c r="X13" s="11" t="str">
        <f>[9]Maio!$I$27</f>
        <v>*</v>
      </c>
      <c r="Y13" s="11" t="str">
        <f>[9]Maio!$I$28</f>
        <v>*</v>
      </c>
      <c r="Z13" s="11" t="str">
        <f>[9]Maio!$I$29</f>
        <v>*</v>
      </c>
      <c r="AA13" s="11" t="str">
        <f>[9]Maio!$I$30</f>
        <v>*</v>
      </c>
      <c r="AB13" s="11" t="str">
        <f>[9]Maio!$I$31</f>
        <v>*</v>
      </c>
      <c r="AC13" s="11" t="str">
        <f>[9]Maio!$I$32</f>
        <v>*</v>
      </c>
      <c r="AD13" s="11" t="str">
        <f>[9]Maio!$I$33</f>
        <v>*</v>
      </c>
      <c r="AE13" s="11" t="str">
        <f>[9]Maio!$I$34</f>
        <v>*</v>
      </c>
      <c r="AF13" s="11" t="str">
        <f>[9]Maio!$I$35</f>
        <v>*</v>
      </c>
      <c r="AG13" s="137" t="str">
        <f>[9]Maio!$I$36</f>
        <v>*</v>
      </c>
      <c r="AL13" t="s">
        <v>47</v>
      </c>
    </row>
    <row r="14" spans="1:38" x14ac:dyDescent="0.2">
      <c r="A14" s="98" t="s">
        <v>118</v>
      </c>
      <c r="B14" s="134" t="str">
        <f>[10]Maio!$I$5</f>
        <v>N</v>
      </c>
      <c r="C14" s="134" t="str">
        <f>[10]Maio!$I$6</f>
        <v>N</v>
      </c>
      <c r="D14" s="134" t="str">
        <f>[10]Maio!$I$7</f>
        <v>N</v>
      </c>
      <c r="E14" s="134" t="str">
        <f>[10]Maio!$I$8</f>
        <v>N</v>
      </c>
      <c r="F14" s="134" t="str">
        <f>[10]Maio!$I$9</f>
        <v>N</v>
      </c>
      <c r="G14" s="134" t="str">
        <f>[10]Maio!$I$10</f>
        <v>N</v>
      </c>
      <c r="H14" s="134" t="str">
        <f>[10]Maio!$I$11</f>
        <v>N</v>
      </c>
      <c r="I14" s="134" t="str">
        <f>[10]Maio!$I$12</f>
        <v>N</v>
      </c>
      <c r="J14" s="134" t="str">
        <f>[10]Maio!$I$13</f>
        <v>N</v>
      </c>
      <c r="K14" s="134" t="str">
        <f>[10]Maio!$I$14</f>
        <v>N</v>
      </c>
      <c r="L14" s="134" t="str">
        <f>[10]Maio!$I$15</f>
        <v>N</v>
      </c>
      <c r="M14" s="134" t="str">
        <f>[10]Maio!$I$16</f>
        <v>N</v>
      </c>
      <c r="N14" s="134" t="str">
        <f>[10]Maio!$I$17</f>
        <v>N</v>
      </c>
      <c r="O14" s="134" t="str">
        <f>[10]Maio!$I$18</f>
        <v>N</v>
      </c>
      <c r="P14" s="134" t="str">
        <f>[10]Maio!$I$19</f>
        <v>N</v>
      </c>
      <c r="Q14" s="134" t="str">
        <f>[10]Maio!$I$20</f>
        <v>N</v>
      </c>
      <c r="R14" s="134" t="str">
        <f>[10]Maio!$I$21</f>
        <v>N</v>
      </c>
      <c r="S14" s="134" t="str">
        <f>[10]Maio!$I$22</f>
        <v>N</v>
      </c>
      <c r="T14" s="130" t="str">
        <f>[10]Maio!$I$23</f>
        <v>N</v>
      </c>
      <c r="U14" s="130" t="str">
        <f>[10]Maio!$I$24</f>
        <v>N</v>
      </c>
      <c r="V14" s="130" t="str">
        <f>[10]Maio!$I$25</f>
        <v>N</v>
      </c>
      <c r="W14" s="130" t="str">
        <f>[10]Maio!$I$26</f>
        <v>N</v>
      </c>
      <c r="X14" s="130" t="str">
        <f>[10]Maio!$I$27</f>
        <v>N</v>
      </c>
      <c r="Y14" s="130" t="str">
        <f>[10]Maio!$I$28</f>
        <v>N</v>
      </c>
      <c r="Z14" s="130" t="str">
        <f>[10]Maio!$I$29</f>
        <v>N</v>
      </c>
      <c r="AA14" s="130" t="str">
        <f>[10]Maio!$I$30</f>
        <v>N</v>
      </c>
      <c r="AB14" s="130" t="str">
        <f>[10]Maio!$I$31</f>
        <v>N</v>
      </c>
      <c r="AC14" s="130" t="str">
        <f>[10]Maio!$I$32</f>
        <v>N</v>
      </c>
      <c r="AD14" s="130" t="str">
        <f>[10]Maio!$I$33</f>
        <v>N</v>
      </c>
      <c r="AE14" s="130" t="str">
        <f>[10]Maio!$I$34</f>
        <v>N</v>
      </c>
      <c r="AF14" s="130" t="str">
        <f>[10]Maio!$I$35</f>
        <v>N</v>
      </c>
      <c r="AG14" s="137" t="str">
        <f>[10]Maio!$I$36</f>
        <v>N</v>
      </c>
    </row>
    <row r="15" spans="1:38" x14ac:dyDescent="0.2">
      <c r="A15" s="98" t="s">
        <v>121</v>
      </c>
      <c r="B15" s="134" t="str">
        <f>[11]Maio!$I$5</f>
        <v>NO</v>
      </c>
      <c r="C15" s="134" t="str">
        <f>[11]Maio!$I$6</f>
        <v>N</v>
      </c>
      <c r="D15" s="134" t="str">
        <f>[11]Maio!$I$7</f>
        <v>NE</v>
      </c>
      <c r="E15" s="134" t="str">
        <f>[11]Maio!$I$8</f>
        <v>NE</v>
      </c>
      <c r="F15" s="134" t="str">
        <f>[11]Maio!$I$9</f>
        <v>NE</v>
      </c>
      <c r="G15" s="134" t="str">
        <f>[11]Maio!$I$10</f>
        <v>N</v>
      </c>
      <c r="H15" s="134" t="str">
        <f>[11]Maio!$I$11</f>
        <v>NE</v>
      </c>
      <c r="I15" s="134" t="str">
        <f>[11]Maio!$I$12</f>
        <v>NE</v>
      </c>
      <c r="J15" s="134" t="str">
        <f>[11]Maio!$I$13</f>
        <v>NE</v>
      </c>
      <c r="K15" s="134" t="str">
        <f>[11]Maio!$I$14</f>
        <v>N</v>
      </c>
      <c r="L15" s="134" t="str">
        <f>[11]Maio!$I$15</f>
        <v>N</v>
      </c>
      <c r="M15" s="134" t="str">
        <f>[11]Maio!$I$16</f>
        <v>SO</v>
      </c>
      <c r="N15" s="134" t="str">
        <f>[11]Maio!$I$17</f>
        <v>SO</v>
      </c>
      <c r="O15" s="134" t="str">
        <f>[11]Maio!$I$18</f>
        <v>S</v>
      </c>
      <c r="P15" s="134" t="str">
        <f>[11]Maio!$I$19</f>
        <v>SE</v>
      </c>
      <c r="Q15" s="134" t="str">
        <f>[11]Maio!$I$20</f>
        <v>L</v>
      </c>
      <c r="R15" s="134" t="str">
        <f>[11]Maio!$I$21</f>
        <v>L</v>
      </c>
      <c r="S15" s="134" t="str">
        <f>[11]Maio!$I$22</f>
        <v>NE</v>
      </c>
      <c r="T15" s="130" t="str">
        <f>[11]Maio!$I$23</f>
        <v>NE</v>
      </c>
      <c r="U15" s="130" t="str">
        <f>[11]Maio!$I$24</f>
        <v>NE</v>
      </c>
      <c r="V15" s="134" t="str">
        <f>[11]Maio!$I$25</f>
        <v>N</v>
      </c>
      <c r="W15" s="130" t="str">
        <f>[11]Maio!$I$26</f>
        <v>O</v>
      </c>
      <c r="X15" s="130" t="str">
        <f>[11]Maio!$I$27</f>
        <v>*</v>
      </c>
      <c r="Y15" s="130" t="str">
        <f>[11]Maio!$I$28</f>
        <v>O</v>
      </c>
      <c r="Z15" s="130" t="str">
        <f>[11]Maio!$I$29</f>
        <v>SE</v>
      </c>
      <c r="AA15" s="130" t="str">
        <f>[11]Maio!$I$30</f>
        <v>NE</v>
      </c>
      <c r="AB15" s="130" t="str">
        <f>[11]Maio!$I$31</f>
        <v>N</v>
      </c>
      <c r="AC15" s="130" t="str">
        <f>[11]Maio!$I$32</f>
        <v>O</v>
      </c>
      <c r="AD15" s="130" t="str">
        <f>[11]Maio!$I$33</f>
        <v>NE</v>
      </c>
      <c r="AE15" s="130" t="str">
        <f>[11]Maio!$I$34</f>
        <v>N</v>
      </c>
      <c r="AF15" s="130" t="str">
        <f>[11]Maio!$I$35</f>
        <v>NO</v>
      </c>
      <c r="AG15" s="137" t="str">
        <f>[11]Maio!$I$36</f>
        <v>NE</v>
      </c>
    </row>
    <row r="16" spans="1:38" x14ac:dyDescent="0.2">
      <c r="A16" s="98" t="s">
        <v>168</v>
      </c>
      <c r="B16" s="134" t="str">
        <f>[12]Maio!$I$5</f>
        <v>*</v>
      </c>
      <c r="C16" s="134" t="str">
        <f>[12]Maio!$I$6</f>
        <v>*</v>
      </c>
      <c r="D16" s="134" t="str">
        <f>[12]Maio!$I$7</f>
        <v>*</v>
      </c>
      <c r="E16" s="134" t="str">
        <f>[12]Maio!$I$8</f>
        <v>*</v>
      </c>
      <c r="F16" s="134" t="str">
        <f>[12]Maio!$I$9</f>
        <v>*</v>
      </c>
      <c r="G16" s="134" t="str">
        <f>[12]Maio!$I$10</f>
        <v>*</v>
      </c>
      <c r="H16" s="134" t="str">
        <f>[12]Maio!$I$11</f>
        <v>*</v>
      </c>
      <c r="I16" s="134" t="str">
        <f>[12]Maio!$I$12</f>
        <v>*</v>
      </c>
      <c r="J16" s="134" t="str">
        <f>[12]Maio!$I$13</f>
        <v>*</v>
      </c>
      <c r="K16" s="134" t="str">
        <f>[12]Maio!$I$14</f>
        <v>*</v>
      </c>
      <c r="L16" s="134" t="str">
        <f>[12]Maio!$I$15</f>
        <v>*</v>
      </c>
      <c r="M16" s="134" t="str">
        <f>[12]Maio!$I$16</f>
        <v>*</v>
      </c>
      <c r="N16" s="134" t="str">
        <f>[12]Maio!$I$17</f>
        <v>*</v>
      </c>
      <c r="O16" s="134" t="str">
        <f>[12]Maio!$I$18</f>
        <v>*</v>
      </c>
      <c r="P16" s="134" t="str">
        <f>[12]Maio!$I$19</f>
        <v>*</v>
      </c>
      <c r="Q16" s="134" t="str">
        <f>[12]Maio!$I$20</f>
        <v>*</v>
      </c>
      <c r="R16" s="134" t="str">
        <f>[12]Maio!$I$21</f>
        <v>*</v>
      </c>
      <c r="S16" s="134" t="str">
        <f>[12]Maio!$I$22</f>
        <v>*</v>
      </c>
      <c r="T16" s="130" t="str">
        <f>[12]Maio!$I$23</f>
        <v>*</v>
      </c>
      <c r="U16" s="130" t="str">
        <f>[12]Maio!$I$24</f>
        <v>*</v>
      </c>
      <c r="V16" s="130" t="str">
        <f>[12]Maio!$I$25</f>
        <v>*</v>
      </c>
      <c r="W16" s="130" t="str">
        <f>[12]Maio!$I$26</f>
        <v>*</v>
      </c>
      <c r="X16" s="130" t="str">
        <f>[12]Maio!$I$27</f>
        <v>*</v>
      </c>
      <c r="Y16" s="130" t="str">
        <f>[12]Maio!$I$28</f>
        <v>*</v>
      </c>
      <c r="Z16" s="130" t="str">
        <f>[12]Maio!$I$29</f>
        <v>*</v>
      </c>
      <c r="AA16" s="130" t="str">
        <f>[12]Maio!$I$30</f>
        <v>*</v>
      </c>
      <c r="AB16" s="130" t="str">
        <f>[12]Maio!$I$31</f>
        <v>*</v>
      </c>
      <c r="AC16" s="130" t="str">
        <f>[12]Maio!$I$32</f>
        <v>*</v>
      </c>
      <c r="AD16" s="130" t="str">
        <f>[12]Maio!$I$33</f>
        <v>*</v>
      </c>
      <c r="AE16" s="130" t="str">
        <f>[12]Maio!$I$34</f>
        <v>*</v>
      </c>
      <c r="AF16" s="130" t="str">
        <f>[12]Maio!$I$35</f>
        <v>*</v>
      </c>
      <c r="AG16" s="137" t="str">
        <f>[12]Maio!$I$36</f>
        <v>*</v>
      </c>
      <c r="AJ16" t="s">
        <v>47</v>
      </c>
    </row>
    <row r="17" spans="1:40" x14ac:dyDescent="0.2">
      <c r="A17" s="98" t="s">
        <v>2</v>
      </c>
      <c r="B17" s="134" t="str">
        <f>[13]Maio!$I$5</f>
        <v>SE</v>
      </c>
      <c r="C17" s="134" t="str">
        <f>[13]Maio!$I$6</f>
        <v>N</v>
      </c>
      <c r="D17" s="134" t="str">
        <f>[13]Maio!$I$7</f>
        <v>L</v>
      </c>
      <c r="E17" s="134" t="str">
        <f>[13]Maio!$I$8</f>
        <v>L</v>
      </c>
      <c r="F17" s="134" t="str">
        <f>[13]Maio!$I$9</f>
        <v>L</v>
      </c>
      <c r="G17" s="134" t="str">
        <f>[13]Maio!$I$10</f>
        <v>L</v>
      </c>
      <c r="H17" s="134" t="str">
        <f>[13]Maio!$I$11</f>
        <v>SE</v>
      </c>
      <c r="I17" s="134" t="str">
        <f>[13]Maio!$I$12</f>
        <v>L</v>
      </c>
      <c r="J17" s="134" t="str">
        <f>[13]Maio!$I$13</f>
        <v>L</v>
      </c>
      <c r="K17" s="134" t="str">
        <f>[13]Maio!$I$14</f>
        <v>N</v>
      </c>
      <c r="L17" s="134" t="str">
        <f>[13]Maio!$I$15</f>
        <v>N</v>
      </c>
      <c r="M17" s="134" t="str">
        <f>[13]Maio!$I$16</f>
        <v>N</v>
      </c>
      <c r="N17" s="134" t="str">
        <f>[13]Maio!$I$17</f>
        <v>N</v>
      </c>
      <c r="O17" s="134" t="str">
        <f>[13]Maio!$I$18</f>
        <v>NE</v>
      </c>
      <c r="P17" s="134" t="str">
        <f>[13]Maio!$I$19</f>
        <v>N</v>
      </c>
      <c r="Q17" s="134" t="str">
        <f>[13]Maio!$I$20</f>
        <v>SE</v>
      </c>
      <c r="R17" s="134" t="str">
        <f>[13]Maio!$I$21</f>
        <v>L</v>
      </c>
      <c r="S17" s="134" t="str">
        <f>[13]Maio!$I$22</f>
        <v>L</v>
      </c>
      <c r="T17" s="130" t="str">
        <f>[13]Maio!$I$23</f>
        <v>L</v>
      </c>
      <c r="U17" s="130" t="str">
        <f>[13]Maio!$I$24</f>
        <v>L</v>
      </c>
      <c r="V17" s="134" t="str">
        <f>[13]Maio!$I$25</f>
        <v>NE</v>
      </c>
      <c r="W17" s="130" t="str">
        <f>[13]Maio!$I$26</f>
        <v>N</v>
      </c>
      <c r="X17" s="130" t="str">
        <f>[13]Maio!$I$27</f>
        <v>N</v>
      </c>
      <c r="Y17" s="130" t="str">
        <f>[13]Maio!$I$28</f>
        <v>N</v>
      </c>
      <c r="Z17" s="130" t="str">
        <f>[13]Maio!$I$29</f>
        <v>SE</v>
      </c>
      <c r="AA17" s="130" t="str">
        <f>[13]Maio!$I$30</f>
        <v>L</v>
      </c>
      <c r="AB17" s="130" t="str">
        <f>[13]Maio!$I$31</f>
        <v>NE</v>
      </c>
      <c r="AC17" s="130" t="str">
        <f>[13]Maio!$I$32</f>
        <v>N</v>
      </c>
      <c r="AD17" s="130" t="str">
        <f>[13]Maio!$I$33</f>
        <v>N</v>
      </c>
      <c r="AE17" s="130" t="str">
        <f>[13]Maio!$I$34</f>
        <v>N</v>
      </c>
      <c r="AF17" s="130" t="str">
        <f>[13]Maio!$I$35</f>
        <v>N</v>
      </c>
      <c r="AG17" s="126" t="str">
        <f>[13]Maio!$I$36</f>
        <v>N</v>
      </c>
      <c r="AI17" s="12" t="s">
        <v>47</v>
      </c>
      <c r="AJ17" t="s">
        <v>47</v>
      </c>
    </row>
    <row r="18" spans="1:40" x14ac:dyDescent="0.2">
      <c r="A18" s="98" t="s">
        <v>3</v>
      </c>
      <c r="B18" s="134" t="str">
        <f>[14]Maio!$I$5</f>
        <v>NO</v>
      </c>
      <c r="C18" s="134" t="str">
        <f>[14]Maio!$I$6</f>
        <v>O</v>
      </c>
      <c r="D18" s="134" t="str">
        <f>[14]Maio!$I$7</f>
        <v>NO</v>
      </c>
      <c r="E18" s="134" t="str">
        <f>[14]Maio!$I$8</f>
        <v>SO</v>
      </c>
      <c r="F18" s="134" t="str">
        <f>[14]Maio!$I$9</f>
        <v>O</v>
      </c>
      <c r="G18" s="134" t="str">
        <f>[14]Maio!$I$10</f>
        <v>O</v>
      </c>
      <c r="H18" s="134" t="str">
        <f>[14]Maio!$I$11</f>
        <v>SO</v>
      </c>
      <c r="I18" s="134" t="str">
        <f>[14]Maio!$I$12</f>
        <v>SO</v>
      </c>
      <c r="J18" s="134" t="str">
        <f>[14]Maio!$I$13</f>
        <v>NO</v>
      </c>
      <c r="K18" s="134" t="str">
        <f>[14]Maio!$I$14</f>
        <v>SO</v>
      </c>
      <c r="L18" s="134" t="str">
        <f>[14]Maio!$I$15</f>
        <v>O</v>
      </c>
      <c r="M18" s="134" t="str">
        <f>[14]Maio!$I$16</f>
        <v>O</v>
      </c>
      <c r="N18" s="134" t="str">
        <f>[14]Maio!$I$17</f>
        <v>O</v>
      </c>
      <c r="O18" s="134" t="str">
        <f>[14]Maio!$I$18</f>
        <v>SO</v>
      </c>
      <c r="P18" s="134" t="str">
        <f>[14]Maio!$I$19</f>
        <v>SO</v>
      </c>
      <c r="Q18" s="134" t="str">
        <f>[14]Maio!$I$20</f>
        <v>O</v>
      </c>
      <c r="R18" s="134" t="str">
        <f>[14]Maio!$I$21</f>
        <v>O</v>
      </c>
      <c r="S18" s="134" t="str">
        <f>[14]Maio!$I$22</f>
        <v>SO</v>
      </c>
      <c r="T18" s="130" t="str">
        <f>[14]Maio!$I$23</f>
        <v>SO</v>
      </c>
      <c r="U18" s="130" t="str">
        <f>[14]Maio!$I$24</f>
        <v>SO</v>
      </c>
      <c r="V18" s="130" t="str">
        <f>[14]Maio!$I$25</f>
        <v>SO</v>
      </c>
      <c r="W18" s="130" t="str">
        <f>[14]Maio!$I$26</f>
        <v>O</v>
      </c>
      <c r="X18" s="130" t="str">
        <f>[14]Maio!$I$27</f>
        <v>O</v>
      </c>
      <c r="Y18" s="130" t="str">
        <f>[14]Maio!$I$28</f>
        <v>SO</v>
      </c>
      <c r="Z18" s="130" t="str">
        <f>[14]Maio!$I$29</f>
        <v>O</v>
      </c>
      <c r="AA18" s="130" t="str">
        <f>[14]Maio!$I$30</f>
        <v>SO</v>
      </c>
      <c r="AB18" s="130" t="str">
        <f>[14]Maio!$I$31</f>
        <v>SO</v>
      </c>
      <c r="AC18" s="130" t="str">
        <f>[14]Maio!$I$32</f>
        <v>SO</v>
      </c>
      <c r="AD18" s="130" t="str">
        <f>[14]Maio!$I$33</f>
        <v>NO</v>
      </c>
      <c r="AE18" s="130" t="str">
        <f>[14]Maio!$I$34</f>
        <v>SO</v>
      </c>
      <c r="AF18" s="130" t="str">
        <f>[14]Maio!$I$35</f>
        <v>SO</v>
      </c>
      <c r="AG18" s="126" t="str">
        <f>[14]Maio!$I$36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4" t="str">
        <f>[15]Maio!$I$5</f>
        <v>N</v>
      </c>
      <c r="C19" s="134" t="str">
        <f>[15]Maio!$I$6</f>
        <v>N</v>
      </c>
      <c r="D19" s="134" t="str">
        <f>[15]Maio!$I$7</f>
        <v>N</v>
      </c>
      <c r="E19" s="134" t="str">
        <f>[15]Maio!$I$8</f>
        <v>N</v>
      </c>
      <c r="F19" s="134" t="str">
        <f>[15]Maio!$I$9</f>
        <v>N</v>
      </c>
      <c r="G19" s="134" t="str">
        <f>[15]Maio!$I$10</f>
        <v>N</v>
      </c>
      <c r="H19" s="134" t="str">
        <f>[15]Maio!$I$11</f>
        <v>N</v>
      </c>
      <c r="I19" s="134" t="str">
        <f>[15]Maio!$I$12</f>
        <v>N</v>
      </c>
      <c r="J19" s="134" t="str">
        <f>[15]Maio!$I$13</f>
        <v>N</v>
      </c>
      <c r="K19" s="134" t="str">
        <f>[15]Maio!$I$14</f>
        <v>N</v>
      </c>
      <c r="L19" s="134" t="str">
        <f>[15]Maio!$I$15</f>
        <v>N</v>
      </c>
      <c r="M19" s="134" t="str">
        <f>[15]Maio!$I$16</f>
        <v>N</v>
      </c>
      <c r="N19" s="134" t="str">
        <f>[15]Maio!$I$17</f>
        <v>N</v>
      </c>
      <c r="O19" s="134" t="str">
        <f>[15]Maio!$I$18</f>
        <v>N</v>
      </c>
      <c r="P19" s="134" t="str">
        <f>[15]Maio!$I$19</f>
        <v>N</v>
      </c>
      <c r="Q19" s="134" t="str">
        <f>[15]Maio!$I$20</f>
        <v>N</v>
      </c>
      <c r="R19" s="134" t="str">
        <f>[15]Maio!$I$21</f>
        <v>N</v>
      </c>
      <c r="S19" s="134" t="str">
        <f>[15]Maio!$I$22</f>
        <v>N</v>
      </c>
      <c r="T19" s="130" t="str">
        <f>[15]Maio!$I$23</f>
        <v>N</v>
      </c>
      <c r="U19" s="130" t="str">
        <f>[15]Maio!$I$24</f>
        <v>N</v>
      </c>
      <c r="V19" s="130" t="str">
        <f>[15]Maio!$I$25</f>
        <v>N</v>
      </c>
      <c r="W19" s="130" t="str">
        <f>[15]Maio!$I$26</f>
        <v>N</v>
      </c>
      <c r="X19" s="130" t="str">
        <f>[15]Maio!$I$27</f>
        <v>N</v>
      </c>
      <c r="Y19" s="130" t="str">
        <f>[15]Maio!$I$28</f>
        <v>N</v>
      </c>
      <c r="Z19" s="130" t="str">
        <f>[15]Maio!$I$29</f>
        <v>N</v>
      </c>
      <c r="AA19" s="130" t="str">
        <f>[15]Maio!$I$30</f>
        <v>N</v>
      </c>
      <c r="AB19" s="130" t="str">
        <f>[15]Maio!$I$31</f>
        <v>N</v>
      </c>
      <c r="AC19" s="130" t="str">
        <f>[15]Maio!$I$32</f>
        <v>N</v>
      </c>
      <c r="AD19" s="130" t="str">
        <f>[15]Maio!$I$33</f>
        <v>N</v>
      </c>
      <c r="AE19" s="130" t="str">
        <f>[15]Maio!$I$34</f>
        <v>N</v>
      </c>
      <c r="AF19" s="130" t="str">
        <f>[15]Maio!$I$35</f>
        <v>N</v>
      </c>
      <c r="AG19" s="126" t="str">
        <f>[15]Maio!$I$36</f>
        <v>N</v>
      </c>
      <c r="AJ19" t="s">
        <v>47</v>
      </c>
    </row>
    <row r="20" spans="1:40" x14ac:dyDescent="0.2">
      <c r="A20" s="98" t="s">
        <v>5</v>
      </c>
      <c r="B20" s="130" t="str">
        <f>[16]Maio!$I$5</f>
        <v>L</v>
      </c>
      <c r="C20" s="130" t="str">
        <f>[16]Maio!$I$6</f>
        <v>SO</v>
      </c>
      <c r="D20" s="130" t="str">
        <f>[16]Maio!$I$7</f>
        <v>L</v>
      </c>
      <c r="E20" s="130" t="str">
        <f>[16]Maio!$I$8</f>
        <v>L</v>
      </c>
      <c r="F20" s="130" t="str">
        <f>[16]Maio!$I$9</f>
        <v>L</v>
      </c>
      <c r="G20" s="130" t="str">
        <f>[16]Maio!$I$10</f>
        <v>L</v>
      </c>
      <c r="H20" s="130" t="str">
        <f>[16]Maio!$I$11</f>
        <v>O</v>
      </c>
      <c r="I20" s="130" t="str">
        <f>[16]Maio!$I$12</f>
        <v>L</v>
      </c>
      <c r="J20" s="130" t="str">
        <f>[16]Maio!$I$13</f>
        <v>L</v>
      </c>
      <c r="K20" s="130" t="str">
        <f>[16]Maio!$I$14</f>
        <v>L</v>
      </c>
      <c r="L20" s="130" t="str">
        <f>[16]Maio!$I$15</f>
        <v>O</v>
      </c>
      <c r="M20" s="130" t="str">
        <f>[16]Maio!$I$16</f>
        <v>SO</v>
      </c>
      <c r="N20" s="130" t="str">
        <f>[16]Maio!$I$17</f>
        <v>SO</v>
      </c>
      <c r="O20" s="130" t="str">
        <f>[16]Maio!$I$18</f>
        <v>S</v>
      </c>
      <c r="P20" s="130" t="str">
        <f>[16]Maio!$I$19</f>
        <v>S</v>
      </c>
      <c r="Q20" s="130" t="str">
        <f>[16]Maio!$I$20</f>
        <v>S</v>
      </c>
      <c r="R20" s="130" t="str">
        <f>[16]Maio!$I$21</f>
        <v>SO</v>
      </c>
      <c r="S20" s="130" t="str">
        <f>[16]Maio!$I$22</f>
        <v>SE</v>
      </c>
      <c r="T20" s="130" t="str">
        <f>[16]Maio!$I$23</f>
        <v>L</v>
      </c>
      <c r="U20" s="130" t="str">
        <f>[16]Maio!$I$24</f>
        <v>L</v>
      </c>
      <c r="V20" s="130" t="str">
        <f>[16]Maio!$I$25</f>
        <v>L</v>
      </c>
      <c r="W20" s="130" t="str">
        <f>[16]Maio!$I$26</f>
        <v>SO</v>
      </c>
      <c r="X20" s="130" t="str">
        <f>[16]Maio!$I$27</f>
        <v>SO</v>
      </c>
      <c r="Y20" s="130" t="str">
        <f>[16]Maio!$I$28</f>
        <v>SO</v>
      </c>
      <c r="Z20" s="130" t="str">
        <f>[16]Maio!$I$29</f>
        <v>L</v>
      </c>
      <c r="AA20" s="130" t="str">
        <f>[16]Maio!$I$30</f>
        <v>L</v>
      </c>
      <c r="AB20" s="130" t="str">
        <f>[16]Maio!$I$31</f>
        <v>L</v>
      </c>
      <c r="AC20" s="130" t="str">
        <f>[16]Maio!$I$32</f>
        <v>L</v>
      </c>
      <c r="AD20" s="130" t="str">
        <f>[16]Maio!$I$33</f>
        <v>L</v>
      </c>
      <c r="AE20" s="130" t="str">
        <f>[16]Maio!$I$34</f>
        <v>L</v>
      </c>
      <c r="AF20" s="130" t="str">
        <f>[16]Maio!$I$35</f>
        <v>NE</v>
      </c>
      <c r="AG20" s="126" t="str">
        <f>[16]Maio!$I$36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0" t="str">
        <f>[17]Maio!$I$5</f>
        <v>L</v>
      </c>
      <c r="C21" s="130" t="str">
        <f>[17]Maio!$I$6</f>
        <v>N</v>
      </c>
      <c r="D21" s="130" t="str">
        <f>[17]Maio!$I$7</f>
        <v>NE</v>
      </c>
      <c r="E21" s="130" t="str">
        <f>[17]Maio!$I$8</f>
        <v>NE</v>
      </c>
      <c r="F21" s="130" t="str">
        <f>[17]Maio!$I$9</f>
        <v>L</v>
      </c>
      <c r="G21" s="130" t="str">
        <f>[17]Maio!$I$10</f>
        <v>NE</v>
      </c>
      <c r="H21" s="130" t="str">
        <f>[17]Maio!$I$11</f>
        <v>NE</v>
      </c>
      <c r="I21" s="130" t="str">
        <f>[17]Maio!$I$12</f>
        <v>NE</v>
      </c>
      <c r="J21" s="130" t="str">
        <f>[17]Maio!$I$13</f>
        <v>L</v>
      </c>
      <c r="K21" s="130" t="str">
        <f>[17]Maio!$I$14</f>
        <v>NE</v>
      </c>
      <c r="L21" s="130" t="str">
        <f>[17]Maio!$I$15</f>
        <v>N</v>
      </c>
      <c r="M21" s="130" t="str">
        <f>[17]Maio!$I$16</f>
        <v>L</v>
      </c>
      <c r="N21" s="130" t="str">
        <f>[17]Maio!$I$17</f>
        <v>S</v>
      </c>
      <c r="O21" s="130" t="str">
        <f>[17]Maio!$I$18</f>
        <v>S</v>
      </c>
      <c r="P21" s="130" t="str">
        <f>[17]Maio!$I$19</f>
        <v>SE</v>
      </c>
      <c r="Q21" s="130" t="str">
        <f>[17]Maio!$I$20</f>
        <v>L</v>
      </c>
      <c r="R21" s="130" t="str">
        <f>[17]Maio!$I$21</f>
        <v>NE</v>
      </c>
      <c r="S21" s="130" t="str">
        <f>[17]Maio!$I$22</f>
        <v>NE</v>
      </c>
      <c r="T21" s="130" t="str">
        <f>[17]Maio!$I$23</f>
        <v>NE</v>
      </c>
      <c r="U21" s="130" t="str">
        <f>[17]Maio!$I$24</f>
        <v>NE</v>
      </c>
      <c r="V21" s="130" t="str">
        <f>[17]Maio!$I$25</f>
        <v>NE</v>
      </c>
      <c r="W21" s="130" t="str">
        <f>[17]Maio!$I$26</f>
        <v>NE</v>
      </c>
      <c r="X21" s="130" t="str">
        <f>[17]Maio!$I$27</f>
        <v>NE</v>
      </c>
      <c r="Y21" s="130" t="str">
        <f>[17]Maio!$I$28</f>
        <v>O</v>
      </c>
      <c r="Z21" s="130" t="str">
        <f>[17]Maio!$I$29</f>
        <v>L</v>
      </c>
      <c r="AA21" s="130" t="str">
        <f>[17]Maio!$I$30</f>
        <v>NE</v>
      </c>
      <c r="AB21" s="130" t="str">
        <f>[17]Maio!$I$31</f>
        <v>NE</v>
      </c>
      <c r="AC21" s="130" t="str">
        <f>[17]Maio!$I$32</f>
        <v>NE</v>
      </c>
      <c r="AD21" s="130" t="str">
        <f>[17]Maio!$I$33</f>
        <v>NE</v>
      </c>
      <c r="AE21" s="130" t="str">
        <f>[17]Maio!$I$34</f>
        <v>NE</v>
      </c>
      <c r="AF21" s="130" t="str">
        <f>[17]Maio!$I$35</f>
        <v>NO</v>
      </c>
      <c r="AG21" s="126" t="str">
        <f>[17]Maio!$I$36</f>
        <v>NE</v>
      </c>
      <c r="AK21" t="s">
        <v>47</v>
      </c>
    </row>
    <row r="22" spans="1:40" x14ac:dyDescent="0.2">
      <c r="A22" s="98" t="s">
        <v>6</v>
      </c>
      <c r="B22" s="130" t="str">
        <f>[18]Maio!$I$5</f>
        <v>S</v>
      </c>
      <c r="C22" s="130" t="str">
        <f>[18]Maio!$I$6</f>
        <v>SE</v>
      </c>
      <c r="D22" s="130" t="str">
        <f>[18]Maio!$I$7</f>
        <v>L</v>
      </c>
      <c r="E22" s="130" t="str">
        <f>[18]Maio!$I$8</f>
        <v>L</v>
      </c>
      <c r="F22" s="130" t="str">
        <f>[18]Maio!$I$9</f>
        <v>SE</v>
      </c>
      <c r="G22" s="130" t="str">
        <f>[18]Maio!$I$10</f>
        <v>L</v>
      </c>
      <c r="H22" s="130" t="str">
        <f>[18]Maio!$I$11</f>
        <v>L</v>
      </c>
      <c r="I22" s="130" t="str">
        <f>[18]Maio!$I$12</f>
        <v>L</v>
      </c>
      <c r="J22" s="130" t="str">
        <f>[18]Maio!$I$13</f>
        <v>SE</v>
      </c>
      <c r="K22" s="130" t="str">
        <f>[18]Maio!$I$14</f>
        <v>S</v>
      </c>
      <c r="L22" s="130" t="str">
        <f>[18]Maio!$I$15</f>
        <v>O</v>
      </c>
      <c r="M22" s="130" t="str">
        <f>[18]Maio!$I$16</f>
        <v>O</v>
      </c>
      <c r="N22" s="130" t="str">
        <f>[18]Maio!$I$17</f>
        <v>O</v>
      </c>
      <c r="O22" s="130" t="str">
        <f>[18]Maio!$I$18</f>
        <v>SE</v>
      </c>
      <c r="P22" s="130" t="str">
        <f>[18]Maio!$I$19</f>
        <v>S</v>
      </c>
      <c r="Q22" s="130" t="str">
        <f>[18]Maio!$I$20</f>
        <v>O</v>
      </c>
      <c r="R22" s="130" t="str">
        <f>[18]Maio!$I$21</f>
        <v>NO</v>
      </c>
      <c r="S22" s="130" t="str">
        <f>[18]Maio!$I$22</f>
        <v>L</v>
      </c>
      <c r="T22" s="130" t="str">
        <f>[18]Maio!$I$23</f>
        <v>SE</v>
      </c>
      <c r="U22" s="130" t="str">
        <f>[18]Maio!$I$24</f>
        <v>SE</v>
      </c>
      <c r="V22" s="130" t="str">
        <f>[18]Maio!$I$25</f>
        <v>SE</v>
      </c>
      <c r="W22" s="130" t="str">
        <f>[18]Maio!$I$26</f>
        <v>NE</v>
      </c>
      <c r="X22" s="130" t="str">
        <f>[18]Maio!$I$27</f>
        <v>O</v>
      </c>
      <c r="Y22" s="130" t="str">
        <f>[18]Maio!$I$28</f>
        <v>O</v>
      </c>
      <c r="Z22" s="130" t="str">
        <f>[18]Maio!$I$29</f>
        <v>SE</v>
      </c>
      <c r="AA22" s="130" t="str">
        <f>[18]Maio!$I$30</f>
        <v>SE</v>
      </c>
      <c r="AB22" s="130" t="str">
        <f>[18]Maio!$I$31</f>
        <v>SE</v>
      </c>
      <c r="AC22" s="130" t="str">
        <f>[18]Maio!$I$32</f>
        <v>NO</v>
      </c>
      <c r="AD22" s="130" t="str">
        <f>[18]Maio!$I$33</f>
        <v>SE</v>
      </c>
      <c r="AE22" s="130" t="str">
        <f>[18]Maio!$I$34</f>
        <v>NO</v>
      </c>
      <c r="AF22" s="130" t="str">
        <f>[18]Maio!$I$35</f>
        <v>NO</v>
      </c>
      <c r="AG22" s="126" t="str">
        <f>[18]Maio!$I$36</f>
        <v>SE</v>
      </c>
      <c r="AK22" t="s">
        <v>47</v>
      </c>
    </row>
    <row r="23" spans="1:40" x14ac:dyDescent="0.2">
      <c r="A23" s="98" t="s">
        <v>7</v>
      </c>
      <c r="B23" s="134" t="str">
        <f>[19]Maio!$I$5</f>
        <v>S</v>
      </c>
      <c r="C23" s="134" t="str">
        <f>[19]Maio!$I$6</f>
        <v>S</v>
      </c>
      <c r="D23" s="134" t="str">
        <f>[19]Maio!$I$7</f>
        <v>S</v>
      </c>
      <c r="E23" s="134" t="str">
        <f>[19]Maio!$I$8</f>
        <v>S</v>
      </c>
      <c r="F23" s="134" t="str">
        <f>[19]Maio!$I$9</f>
        <v>S</v>
      </c>
      <c r="G23" s="134" t="str">
        <f>[19]Maio!$I$10</f>
        <v>O</v>
      </c>
      <c r="H23" s="134" t="str">
        <f>[19]Maio!$I$11</f>
        <v>NE</v>
      </c>
      <c r="I23" s="134" t="str">
        <f>[19]Maio!$I$12</f>
        <v>SO</v>
      </c>
      <c r="J23" s="134" t="str">
        <f>[19]Maio!$I$13</f>
        <v>SO</v>
      </c>
      <c r="K23" s="134" t="str">
        <f>[19]Maio!$I$14</f>
        <v>SO</v>
      </c>
      <c r="L23" s="134" t="str">
        <f>[19]Maio!$I$15</f>
        <v>S</v>
      </c>
      <c r="M23" s="134" t="str">
        <f>[19]Maio!$I$16</f>
        <v>NE</v>
      </c>
      <c r="N23" s="134" t="str">
        <f>[19]Maio!$I$17</f>
        <v>N</v>
      </c>
      <c r="O23" s="134" t="str">
        <f>[19]Maio!$I$18</f>
        <v>N</v>
      </c>
      <c r="P23" s="134" t="str">
        <f>[19]Maio!$I$19</f>
        <v>N</v>
      </c>
      <c r="Q23" s="134" t="str">
        <f>[19]Maio!$I$20</f>
        <v>NO</v>
      </c>
      <c r="R23" s="134" t="str">
        <f>[19]Maio!$I$21</f>
        <v>O</v>
      </c>
      <c r="S23" s="134" t="str">
        <f>[19]Maio!$I$22</f>
        <v>SO</v>
      </c>
      <c r="T23" s="130" t="str">
        <f>[19]Maio!$I$23</f>
        <v>SO</v>
      </c>
      <c r="U23" s="130" t="str">
        <f>[19]Maio!$I$24</f>
        <v>SO</v>
      </c>
      <c r="V23" s="130" t="str">
        <f>[19]Maio!$I$25</f>
        <v>S</v>
      </c>
      <c r="W23" s="130" t="str">
        <f>[19]Maio!$I$26</f>
        <v>N</v>
      </c>
      <c r="X23" s="130" t="str">
        <f>[19]Maio!$I$27</f>
        <v>N</v>
      </c>
      <c r="Y23" s="130" t="str">
        <f>[19]Maio!$I$28</f>
        <v>NE</v>
      </c>
      <c r="Z23" s="130" t="str">
        <f>[19]Maio!$I$29</f>
        <v>NE</v>
      </c>
      <c r="AA23" s="130" t="str">
        <f>[19]Maio!$I$30</f>
        <v>SO</v>
      </c>
      <c r="AB23" s="130" t="str">
        <f>[19]Maio!$I$31</f>
        <v>S</v>
      </c>
      <c r="AC23" s="130" t="str">
        <f>[19]Maio!$I$32</f>
        <v>S</v>
      </c>
      <c r="AD23" s="130" t="str">
        <f>[19]Maio!$I$33</f>
        <v>S</v>
      </c>
      <c r="AE23" s="130" t="str">
        <f>[19]Maio!$I$34</f>
        <v>SE</v>
      </c>
      <c r="AF23" s="130" t="str">
        <f>[19]Maio!$I$35</f>
        <v>SE</v>
      </c>
      <c r="AG23" s="126" t="str">
        <f>[19]Maio!$I$36</f>
        <v>S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4" t="str">
        <f>[20]Maio!$I$5</f>
        <v>*</v>
      </c>
      <c r="C24" s="134" t="str">
        <f>[20]Maio!$I$6</f>
        <v>*</v>
      </c>
      <c r="D24" s="134" t="str">
        <f>[20]Maio!$I$7</f>
        <v>*</v>
      </c>
      <c r="E24" s="134" t="str">
        <f>[20]Maio!$I$8</f>
        <v>*</v>
      </c>
      <c r="F24" s="134" t="str">
        <f>[20]Maio!$I$9</f>
        <v>*</v>
      </c>
      <c r="G24" s="134" t="str">
        <f>[20]Maio!$I$10</f>
        <v>*</v>
      </c>
      <c r="H24" s="134" t="str">
        <f>[20]Maio!$I$11</f>
        <v>*</v>
      </c>
      <c r="I24" s="134" t="str">
        <f>[20]Maio!$I$12</f>
        <v>*</v>
      </c>
      <c r="J24" s="134" t="str">
        <f>[20]Maio!$I$13</f>
        <v>*</v>
      </c>
      <c r="K24" s="134" t="str">
        <f>[20]Maio!$I$14</f>
        <v>*</v>
      </c>
      <c r="L24" s="134" t="str">
        <f>[20]Maio!$I$15</f>
        <v>*</v>
      </c>
      <c r="M24" s="134" t="str">
        <f>[20]Maio!$I$16</f>
        <v>*</v>
      </c>
      <c r="N24" s="134" t="str">
        <f>[20]Maio!$I$17</f>
        <v>*</v>
      </c>
      <c r="O24" s="134" t="str">
        <f>[20]Maio!$I$18</f>
        <v>*</v>
      </c>
      <c r="P24" s="134" t="str">
        <f>[20]Maio!$I$19</f>
        <v>*</v>
      </c>
      <c r="Q24" s="134" t="str">
        <f>[20]Maio!$I$20</f>
        <v>*</v>
      </c>
      <c r="R24" s="134" t="str">
        <f>[20]Maio!$I$21</f>
        <v>*</v>
      </c>
      <c r="S24" s="134" t="str">
        <f>[20]Maio!$I$22</f>
        <v>*</v>
      </c>
      <c r="T24" s="134" t="str">
        <f>[20]Maio!$I$23</f>
        <v>*</v>
      </c>
      <c r="U24" s="134" t="str">
        <f>[20]Maio!$I$24</f>
        <v>*</v>
      </c>
      <c r="V24" s="134" t="str">
        <f>[20]Maio!$I$25</f>
        <v>*</v>
      </c>
      <c r="W24" s="134" t="str">
        <f>[20]Maio!$I$26</f>
        <v>*</v>
      </c>
      <c r="X24" s="134" t="str">
        <f>[20]Maio!$I$27</f>
        <v>*</v>
      </c>
      <c r="Y24" s="134" t="str">
        <f>[20]Maio!$I$28</f>
        <v>*</v>
      </c>
      <c r="Z24" s="134" t="str">
        <f>[20]Maio!$I$29</f>
        <v>*</v>
      </c>
      <c r="AA24" s="134" t="str">
        <f>[20]Maio!$I$30</f>
        <v>*</v>
      </c>
      <c r="AB24" s="134" t="str">
        <f>[20]Maio!$I$31</f>
        <v>*</v>
      </c>
      <c r="AC24" s="134" t="str">
        <f>[20]Maio!$I$32</f>
        <v>*</v>
      </c>
      <c r="AD24" s="134" t="str">
        <f>[20]Maio!$I$33</f>
        <v>*</v>
      </c>
      <c r="AE24" s="134" t="str">
        <f>[20]Maio!$I$34</f>
        <v>*</v>
      </c>
      <c r="AF24" s="134" t="str">
        <f>[20]Maio!$I$35</f>
        <v>*</v>
      </c>
      <c r="AG24" s="137" t="str">
        <f>[20]Maio!$I$36</f>
        <v>*</v>
      </c>
      <c r="AK24" t="s">
        <v>47</v>
      </c>
      <c r="AL24" t="s">
        <v>47</v>
      </c>
    </row>
    <row r="25" spans="1:40" x14ac:dyDescent="0.2">
      <c r="A25" s="98" t="s">
        <v>170</v>
      </c>
      <c r="B25" s="130" t="str">
        <f>[21]Maio!$I$5</f>
        <v>NE</v>
      </c>
      <c r="C25" s="130" t="str">
        <f>[21]Maio!$I$6</f>
        <v>N</v>
      </c>
      <c r="D25" s="130" t="str">
        <f>[21]Maio!$I$7</f>
        <v>NE</v>
      </c>
      <c r="E25" s="130" t="str">
        <f>[21]Maio!$I$8</f>
        <v>NE</v>
      </c>
      <c r="F25" s="130" t="str">
        <f>[21]Maio!$I$9</f>
        <v>NE</v>
      </c>
      <c r="G25" s="130" t="str">
        <f>[21]Maio!$I$10</f>
        <v>NE</v>
      </c>
      <c r="H25" s="130" t="str">
        <f>[21]Maio!$I$11</f>
        <v>NE</v>
      </c>
      <c r="I25" s="130" t="str">
        <f>[21]Maio!$I$12</f>
        <v>NE</v>
      </c>
      <c r="J25" s="130" t="str">
        <f>[21]Maio!$I$13</f>
        <v>NE</v>
      </c>
      <c r="K25" s="130" t="str">
        <f>[21]Maio!$I$14</f>
        <v>L</v>
      </c>
      <c r="L25" s="130" t="str">
        <f>[21]Maio!$I$15</f>
        <v>NE</v>
      </c>
      <c r="M25" s="130" t="str">
        <f>[21]Maio!$I$16</f>
        <v>SO</v>
      </c>
      <c r="N25" s="130" t="str">
        <f>[21]Maio!$I$17</f>
        <v>SO</v>
      </c>
      <c r="O25" s="130" t="str">
        <f>[21]Maio!$I$18</f>
        <v>S</v>
      </c>
      <c r="P25" s="130" t="str">
        <f>[21]Maio!$I$19</f>
        <v>SE</v>
      </c>
      <c r="Q25" s="130" t="str">
        <f>[21]Maio!$I$20</f>
        <v>L</v>
      </c>
      <c r="R25" s="130" t="str">
        <f>[21]Maio!$I$21</f>
        <v>L</v>
      </c>
      <c r="S25" s="130" t="str">
        <f>[21]Maio!$I$22</f>
        <v>NE</v>
      </c>
      <c r="T25" s="11" t="s">
        <v>226</v>
      </c>
      <c r="U25" s="130" t="str">
        <f>[21]Maio!$I$24</f>
        <v>NE</v>
      </c>
      <c r="V25" s="130" t="str">
        <f>[21]Maio!$I$25</f>
        <v>N</v>
      </c>
      <c r="W25" s="130" t="str">
        <f>[21]Maio!$I$26</f>
        <v>SO</v>
      </c>
      <c r="X25" s="130" t="str">
        <f>[21]Maio!$I$27</f>
        <v>SO</v>
      </c>
      <c r="Y25" s="130" t="str">
        <f>[21]Maio!$I$28</f>
        <v>O</v>
      </c>
      <c r="Z25" s="130" t="str">
        <f>[21]Maio!$I$29</f>
        <v>L</v>
      </c>
      <c r="AA25" s="130" t="str">
        <f>[21]Maio!$I$30</f>
        <v>NE</v>
      </c>
      <c r="AB25" s="130" t="str">
        <f>[21]Maio!$I$31</f>
        <v>NE</v>
      </c>
      <c r="AC25" s="130" t="str">
        <f>[21]Maio!$I$32</f>
        <v>SO</v>
      </c>
      <c r="AD25" s="130" t="str">
        <f>[21]Maio!$I$33</f>
        <v>NE</v>
      </c>
      <c r="AE25" s="130" t="str">
        <f>[21]Maio!$I$34</f>
        <v>NE</v>
      </c>
      <c r="AF25" s="130" t="str">
        <f>[21]Maio!$I$35</f>
        <v>SO</v>
      </c>
      <c r="AG25" s="137" t="str">
        <f>[21]Maio!$I$36</f>
        <v>NE</v>
      </c>
      <c r="AH25" s="12" t="s">
        <v>47</v>
      </c>
      <c r="AL25" t="s">
        <v>47</v>
      </c>
    </row>
    <row r="26" spans="1:40" x14ac:dyDescent="0.2">
      <c r="A26" s="98" t="s">
        <v>171</v>
      </c>
      <c r="B26" s="130" t="str">
        <f>[22]Maio!$I$5</f>
        <v>N</v>
      </c>
      <c r="C26" s="130" t="str">
        <f>[22]Maio!$I$6</f>
        <v>NE</v>
      </c>
      <c r="D26" s="130" t="str">
        <f>[22]Maio!$I$7</f>
        <v>L</v>
      </c>
      <c r="E26" s="130" t="str">
        <f>[22]Maio!$I$8</f>
        <v>NE</v>
      </c>
      <c r="F26" s="130" t="str">
        <f>[22]Maio!$I$9</f>
        <v>SE</v>
      </c>
      <c r="G26" s="130" t="str">
        <f>[22]Maio!$I$10</f>
        <v>SE</v>
      </c>
      <c r="H26" s="130" t="str">
        <f>[22]Maio!$I$11</f>
        <v>SO</v>
      </c>
      <c r="I26" s="130" t="str">
        <f>[22]Maio!$I$12</f>
        <v>SE</v>
      </c>
      <c r="J26" s="130" t="str">
        <f>[22]Maio!$I$13</f>
        <v>L</v>
      </c>
      <c r="K26" s="130" t="str">
        <f>[22]Maio!$I$14</f>
        <v>L</v>
      </c>
      <c r="L26" s="130" t="str">
        <f>[22]Maio!$I$15</f>
        <v>NO</v>
      </c>
      <c r="M26" s="130" t="str">
        <f>[22]Maio!$I$16</f>
        <v>S</v>
      </c>
      <c r="N26" s="130" t="str">
        <f>[22]Maio!$I$17</f>
        <v>SO</v>
      </c>
      <c r="O26" s="130" t="str">
        <f>[22]Maio!$I$18</f>
        <v>S</v>
      </c>
      <c r="P26" s="130" t="str">
        <f>[22]Maio!$I$19</f>
        <v>S</v>
      </c>
      <c r="Q26" s="130" t="str">
        <f>[22]Maio!$I$20</f>
        <v>SE</v>
      </c>
      <c r="R26" s="130" t="str">
        <f>[22]Maio!$I$21</f>
        <v>L</v>
      </c>
      <c r="S26" s="130" t="str">
        <f>[22]Maio!$I$22</f>
        <v>L</v>
      </c>
      <c r="T26" s="130" t="str">
        <f>[22]Maio!$I$23</f>
        <v>SE</v>
      </c>
      <c r="U26" s="130" t="str">
        <f>[22]Maio!$I$24</f>
        <v>SE</v>
      </c>
      <c r="V26" s="130" t="str">
        <f>[22]Maio!$I$25</f>
        <v>N</v>
      </c>
      <c r="W26" s="130" t="str">
        <f>[22]Maio!$I$26</f>
        <v>S</v>
      </c>
      <c r="X26" s="130" t="str">
        <f>[22]Maio!$I$27</f>
        <v>O</v>
      </c>
      <c r="Y26" s="130" t="str">
        <f>[22]Maio!$I$28</f>
        <v>O</v>
      </c>
      <c r="Z26" s="130" t="str">
        <f>[22]Maio!$I$29</f>
        <v>SE</v>
      </c>
      <c r="AA26" s="130" t="str">
        <f>[22]Maio!$I$30</f>
        <v>NE</v>
      </c>
      <c r="AB26" s="130" t="str">
        <f>[22]Maio!$I$31</f>
        <v>N</v>
      </c>
      <c r="AC26" s="130" t="str">
        <f>[22]Maio!$I$32</f>
        <v>NO</v>
      </c>
      <c r="AD26" s="130" t="str">
        <f>[22]Maio!$I$33</f>
        <v>N</v>
      </c>
      <c r="AE26" s="130" t="str">
        <f>[22]Maio!$I$34</f>
        <v>NO</v>
      </c>
      <c r="AF26" s="130" t="str">
        <f>[22]Maio!$I$35</f>
        <v>NO</v>
      </c>
      <c r="AG26" s="137" t="str">
        <f>[22]Maio!$I$36</f>
        <v>SE</v>
      </c>
    </row>
    <row r="27" spans="1:40" x14ac:dyDescent="0.2">
      <c r="A27" s="98" t="s">
        <v>8</v>
      </c>
      <c r="B27" s="134" t="str">
        <f>[23]Maio!$I$5</f>
        <v>*</v>
      </c>
      <c r="C27" s="134" t="str">
        <f>[23]Maio!$I$6</f>
        <v>*</v>
      </c>
      <c r="D27" s="134" t="str">
        <f>[23]Maio!$I$7</f>
        <v>*</v>
      </c>
      <c r="E27" s="134" t="str">
        <f>[23]Maio!$I$8</f>
        <v>*</v>
      </c>
      <c r="F27" s="134" t="str">
        <f>[23]Maio!$I$9</f>
        <v>*</v>
      </c>
      <c r="G27" s="134" t="str">
        <f>[23]Maio!$I$10</f>
        <v>*</v>
      </c>
      <c r="H27" s="134" t="str">
        <f>[23]Maio!$I$11</f>
        <v>*</v>
      </c>
      <c r="I27" s="134" t="str">
        <f>[23]Maio!$I$12</f>
        <v>*</v>
      </c>
      <c r="J27" s="134" t="str">
        <f>[23]Maio!$I$13</f>
        <v>*</v>
      </c>
      <c r="K27" s="134" t="str">
        <f>[23]Maio!$I$14</f>
        <v>*</v>
      </c>
      <c r="L27" s="134" t="str">
        <f>[23]Maio!$I$15</f>
        <v>*</v>
      </c>
      <c r="M27" s="134" t="str">
        <f>[23]Maio!$I$16</f>
        <v>*</v>
      </c>
      <c r="N27" s="134" t="str">
        <f>[23]Maio!$I$17</f>
        <v>*</v>
      </c>
      <c r="O27" s="134" t="str">
        <f>[23]Maio!$I$18</f>
        <v>*</v>
      </c>
      <c r="P27" s="134" t="str">
        <f>[23]Maio!$I$19</f>
        <v>*</v>
      </c>
      <c r="Q27" s="130" t="str">
        <f>[23]Maio!$I$20</f>
        <v>*</v>
      </c>
      <c r="R27" s="130" t="str">
        <f>[23]Maio!$I$21</f>
        <v>*</v>
      </c>
      <c r="S27" s="130" t="str">
        <f>[23]Maio!$I$22</f>
        <v>*</v>
      </c>
      <c r="T27" s="130" t="str">
        <f>[23]Maio!$I$23</f>
        <v>*</v>
      </c>
      <c r="U27" s="130" t="str">
        <f>[23]Maio!$I$24</f>
        <v>*</v>
      </c>
      <c r="V27" s="130" t="str">
        <f>[23]Maio!$I$25</f>
        <v>*</v>
      </c>
      <c r="W27" s="130" t="str">
        <f>[23]Maio!$I$26</f>
        <v>*</v>
      </c>
      <c r="X27" s="130" t="str">
        <f>[23]Maio!$I$27</f>
        <v>*</v>
      </c>
      <c r="Y27" s="130" t="str">
        <f>[23]Maio!$I$28</f>
        <v>*</v>
      </c>
      <c r="Z27" s="130" t="str">
        <f>[23]Maio!$I$29</f>
        <v>*</v>
      </c>
      <c r="AA27" s="130" t="str">
        <f>[23]Maio!$I$30</f>
        <v>*</v>
      </c>
      <c r="AB27" s="130" t="str">
        <f>[23]Maio!$I$31</f>
        <v>*</v>
      </c>
      <c r="AC27" s="130" t="str">
        <f>[23]Maio!$I$32</f>
        <v>*</v>
      </c>
      <c r="AD27" s="130" t="str">
        <f>[23]Maio!$I$33</f>
        <v>*</v>
      </c>
      <c r="AE27" s="130" t="str">
        <f>[23]Maio!$I$34</f>
        <v>NE</v>
      </c>
      <c r="AF27" s="130" t="str">
        <f>[23]Maio!$I$35</f>
        <v>NE</v>
      </c>
      <c r="AG27" s="126" t="str">
        <f>[23]Maio!$I$36</f>
        <v>NE</v>
      </c>
      <c r="AL27" t="s">
        <v>47</v>
      </c>
      <c r="AN27" t="s">
        <v>47</v>
      </c>
    </row>
    <row r="28" spans="1:40" x14ac:dyDescent="0.2">
      <c r="A28" s="98" t="s">
        <v>9</v>
      </c>
      <c r="B28" s="134" t="str">
        <f>[24]Maio!$I$5</f>
        <v>N</v>
      </c>
      <c r="C28" s="134" t="str">
        <f>[24]Maio!$I$6</f>
        <v>N</v>
      </c>
      <c r="D28" s="134" t="str">
        <f>[24]Maio!$I$7</f>
        <v>NE</v>
      </c>
      <c r="E28" s="134" t="str">
        <f>[24]Maio!$I$8</f>
        <v>NE</v>
      </c>
      <c r="F28" s="134" t="str">
        <f>[24]Maio!$I$9</f>
        <v>NE</v>
      </c>
      <c r="G28" s="134" t="str">
        <f>[24]Maio!$I$10</f>
        <v>N</v>
      </c>
      <c r="H28" s="134" t="str">
        <f>[24]Maio!$I$11</f>
        <v>S</v>
      </c>
      <c r="I28" s="134" t="str">
        <f>[24]Maio!$I$12</f>
        <v>L</v>
      </c>
      <c r="J28" s="134" t="str">
        <f>[24]Maio!$I$13</f>
        <v>L</v>
      </c>
      <c r="K28" s="134" t="str">
        <f>[24]Maio!$I$14</f>
        <v>NE</v>
      </c>
      <c r="L28" s="134" t="str">
        <f>[24]Maio!$I$15</f>
        <v>NE</v>
      </c>
      <c r="M28" s="134" t="str">
        <f>[24]Maio!$I$16</f>
        <v>S</v>
      </c>
      <c r="N28" s="134" t="str">
        <f>[24]Maio!$I$17</f>
        <v>SO</v>
      </c>
      <c r="O28" s="134" t="str">
        <f>[24]Maio!$I$18</f>
        <v>S</v>
      </c>
      <c r="P28" s="134" t="str">
        <f>[24]Maio!$I$19</f>
        <v>S</v>
      </c>
      <c r="Q28" s="134" t="str">
        <f>[24]Maio!$I$20</f>
        <v>SE</v>
      </c>
      <c r="R28" s="134" t="str">
        <f>[24]Maio!$I$21</f>
        <v>L</v>
      </c>
      <c r="S28" s="134" t="str">
        <f>[24]Maio!$I$22</f>
        <v>L</v>
      </c>
      <c r="T28" s="130" t="str">
        <f>[24]Maio!$I$23</f>
        <v>SE</v>
      </c>
      <c r="U28" s="130" t="str">
        <f>[24]Maio!$I$24</f>
        <v>NE</v>
      </c>
      <c r="V28" s="130" t="str">
        <f>[24]Maio!$I$25</f>
        <v>L</v>
      </c>
      <c r="W28" s="130" t="str">
        <f>[24]Maio!$I$26</f>
        <v>N</v>
      </c>
      <c r="X28" s="130" t="str">
        <f>[24]Maio!$I$27</f>
        <v>S</v>
      </c>
      <c r="Y28" s="130" t="str">
        <f>[24]Maio!$I$28</f>
        <v>O</v>
      </c>
      <c r="Z28" s="130" t="str">
        <f>[24]Maio!$I$29</f>
        <v>O</v>
      </c>
      <c r="AA28" s="130" t="str">
        <f>[24]Maio!$I$30</f>
        <v>NE</v>
      </c>
      <c r="AB28" s="130" t="str">
        <f>[24]Maio!$I$31</f>
        <v>NE</v>
      </c>
      <c r="AC28" s="130" t="str">
        <f>[24]Maio!$I$32</f>
        <v>N</v>
      </c>
      <c r="AD28" s="130" t="str">
        <f>[24]Maio!$I$33</f>
        <v>NE</v>
      </c>
      <c r="AE28" s="130" t="str">
        <f>[24]Maio!$I$34</f>
        <v>NO</v>
      </c>
      <c r="AF28" s="130" t="str">
        <f>[24]Maio!$I$35</f>
        <v>NO</v>
      </c>
      <c r="AG28" s="126" t="str">
        <f>[24]Maio!$I$36</f>
        <v>NE</v>
      </c>
      <c r="AM28" t="s">
        <v>47</v>
      </c>
    </row>
    <row r="29" spans="1:40" x14ac:dyDescent="0.2">
      <c r="A29" s="98" t="s">
        <v>42</v>
      </c>
      <c r="B29" s="134" t="str">
        <f>[25]Maio!$I$5</f>
        <v>NO</v>
      </c>
      <c r="C29" s="134" t="str">
        <f>[25]Maio!$I$6</f>
        <v>N</v>
      </c>
      <c r="D29" s="134" t="str">
        <f>[25]Maio!$I$7</f>
        <v>L</v>
      </c>
      <c r="E29" s="134" t="str">
        <f>[25]Maio!$I$8</f>
        <v>NE</v>
      </c>
      <c r="F29" s="134" t="str">
        <f>[25]Maio!$I$9</f>
        <v>NE</v>
      </c>
      <c r="G29" s="134" t="str">
        <f>[25]Maio!$I$10</f>
        <v>SE</v>
      </c>
      <c r="H29" s="134" t="str">
        <f>[25]Maio!$I$11</f>
        <v>N</v>
      </c>
      <c r="I29" s="134" t="str">
        <f>[25]Maio!$I$12</f>
        <v>SE</v>
      </c>
      <c r="J29" s="134" t="str">
        <f>[25]Maio!$I$13</f>
        <v>NE</v>
      </c>
      <c r="K29" s="134" t="str">
        <f>[25]Maio!$I$14</f>
        <v>N</v>
      </c>
      <c r="L29" s="134" t="str">
        <f>[25]Maio!$I$15</f>
        <v>N</v>
      </c>
      <c r="M29" s="134" t="str">
        <f>[25]Maio!$I$16</f>
        <v>SO</v>
      </c>
      <c r="N29" s="134" t="str">
        <f>[25]Maio!$I$17</f>
        <v>SO</v>
      </c>
      <c r="O29" s="134" t="str">
        <f>[25]Maio!$I$18</f>
        <v>S</v>
      </c>
      <c r="P29" s="134" t="str">
        <f>[25]Maio!$I$19</f>
        <v>S</v>
      </c>
      <c r="Q29" s="134" t="str">
        <f>[25]Maio!$I$20</f>
        <v>L</v>
      </c>
      <c r="R29" s="134" t="str">
        <f>[25]Maio!$I$21</f>
        <v>L</v>
      </c>
      <c r="S29" s="134" t="str">
        <f>[25]Maio!$I$22</f>
        <v>SE</v>
      </c>
      <c r="T29" s="130" t="str">
        <f>[25]Maio!$I$23</f>
        <v>SE</v>
      </c>
      <c r="U29" s="130" t="str">
        <f>[25]Maio!$I$24</f>
        <v>NE</v>
      </c>
      <c r="V29" s="130" t="str">
        <f>[25]Maio!$I$25</f>
        <v>S</v>
      </c>
      <c r="W29" s="130" t="str">
        <f>[25]Maio!$I$26</f>
        <v>S</v>
      </c>
      <c r="X29" s="130" t="str">
        <f>[25]Maio!$I$27</f>
        <v>SO</v>
      </c>
      <c r="Y29" s="130" t="str">
        <f>[25]Maio!$I$28</f>
        <v>SO</v>
      </c>
      <c r="Z29" s="130" t="str">
        <f>[25]Maio!$I$29</f>
        <v>SE</v>
      </c>
      <c r="AA29" s="130" t="str">
        <f>[25]Maio!$I$30</f>
        <v>*</v>
      </c>
      <c r="AB29" s="130" t="str">
        <f>[25]Maio!$I$31</f>
        <v>*</v>
      </c>
      <c r="AC29" s="130" t="str">
        <f>[25]Maio!$I$32</f>
        <v>*</v>
      </c>
      <c r="AD29" s="130" t="str">
        <f>[25]Maio!$I$33</f>
        <v>*</v>
      </c>
      <c r="AE29" s="130" t="str">
        <f>[25]Maio!$I$34</f>
        <v>*</v>
      </c>
      <c r="AF29" s="130" t="str">
        <f>[25]Maio!$I$35</f>
        <v>*</v>
      </c>
      <c r="AG29" s="126" t="str">
        <f>[25]Maio!$I$36</f>
        <v>SE</v>
      </c>
      <c r="AJ29" t="s">
        <v>47</v>
      </c>
    </row>
    <row r="30" spans="1:40" x14ac:dyDescent="0.2">
      <c r="A30" s="98" t="s">
        <v>10</v>
      </c>
      <c r="B30" s="11" t="str">
        <f>[26]Maio!$I$5</f>
        <v>SO</v>
      </c>
      <c r="C30" s="11" t="str">
        <f>[26]Maio!$I$6</f>
        <v>SO</v>
      </c>
      <c r="D30" s="11" t="str">
        <f>[26]Maio!$I$7</f>
        <v>SO</v>
      </c>
      <c r="E30" s="11" t="str">
        <f>[26]Maio!$I$8</f>
        <v>SO</v>
      </c>
      <c r="F30" s="11" t="str">
        <f>[26]Maio!$I$9</f>
        <v>SO</v>
      </c>
      <c r="G30" s="11" t="str">
        <f>[26]Maio!$I$10</f>
        <v>SE</v>
      </c>
      <c r="H30" s="11" t="str">
        <f>[26]Maio!$I$11</f>
        <v>SE</v>
      </c>
      <c r="I30" s="11" t="str">
        <f>[26]Maio!$I$12</f>
        <v>O</v>
      </c>
      <c r="J30" s="11" t="str">
        <f>[26]Maio!$I$13</f>
        <v>O</v>
      </c>
      <c r="K30" s="11" t="str">
        <f>[26]Maio!$I$14</f>
        <v>O</v>
      </c>
      <c r="L30" s="11" t="str">
        <f>[26]Maio!$I$15</f>
        <v>SO</v>
      </c>
      <c r="M30" s="11" t="str">
        <f>[26]Maio!$I$16</f>
        <v>L</v>
      </c>
      <c r="N30" s="11" t="str">
        <f>[26]Maio!$I$17</f>
        <v>NE</v>
      </c>
      <c r="O30" s="11" t="str">
        <f>[26]Maio!$I$18</f>
        <v>NE</v>
      </c>
      <c r="P30" s="11" t="str">
        <f>[26]Maio!$I$19</f>
        <v>N</v>
      </c>
      <c r="Q30" s="11" t="str">
        <f>[26]Maio!$I$20</f>
        <v>NO</v>
      </c>
      <c r="R30" s="11" t="str">
        <f>[26]Maio!$I$21</f>
        <v>NO</v>
      </c>
      <c r="S30" s="11" t="str">
        <f>[26]Maio!$I$22</f>
        <v>O</v>
      </c>
      <c r="T30" s="130" t="str">
        <f>[26]Maio!$I$23</f>
        <v>O</v>
      </c>
      <c r="U30" s="130" t="str">
        <f>[26]Maio!$I$24</f>
        <v>SO</v>
      </c>
      <c r="V30" s="130" t="str">
        <f>[26]Maio!$I$25</f>
        <v>SO</v>
      </c>
      <c r="W30" s="130" t="str">
        <f>[26]Maio!$I$26</f>
        <v>S</v>
      </c>
      <c r="X30" s="130" t="str">
        <f>[26]Maio!$I$27</f>
        <v>N</v>
      </c>
      <c r="Y30" s="130" t="str">
        <f>[26]Maio!$I$28</f>
        <v>L</v>
      </c>
      <c r="Z30" s="130" t="str">
        <f>[26]Maio!$I$29</f>
        <v>SE</v>
      </c>
      <c r="AA30" s="130" t="str">
        <f>[26]Maio!$I$30</f>
        <v>O</v>
      </c>
      <c r="AB30" s="130" t="str">
        <f>[26]Maio!$I$31</f>
        <v>SO</v>
      </c>
      <c r="AC30" s="130" t="str">
        <f>[26]Maio!$I$32</f>
        <v>SO</v>
      </c>
      <c r="AD30" s="130" t="str">
        <f>[26]Maio!$I$33</f>
        <v>NO</v>
      </c>
      <c r="AE30" s="130" t="str">
        <f>[26]Maio!$I$34</f>
        <v>S</v>
      </c>
      <c r="AF30" s="130" t="str">
        <f>[26]Maio!$I$35</f>
        <v>S</v>
      </c>
      <c r="AG30" s="126" t="str">
        <f>[26]Maio!$I$36</f>
        <v>SO</v>
      </c>
      <c r="AJ30" t="s">
        <v>47</v>
      </c>
    </row>
    <row r="31" spans="1:40" x14ac:dyDescent="0.2">
      <c r="A31" s="98" t="s">
        <v>172</v>
      </c>
      <c r="B31" s="130" t="str">
        <f>[27]Maio!$I$5</f>
        <v>N</v>
      </c>
      <c r="C31" s="130" t="str">
        <f>[27]Maio!$I$6</f>
        <v>N</v>
      </c>
      <c r="D31" s="130" t="str">
        <f>[27]Maio!$I$7</f>
        <v>NE</v>
      </c>
      <c r="E31" s="130" t="str">
        <f>[27]Maio!$I$8</f>
        <v>N</v>
      </c>
      <c r="F31" s="130" t="str">
        <f>[27]Maio!$I$9</f>
        <v>NE</v>
      </c>
      <c r="G31" s="130" t="str">
        <f>[27]Maio!$I$10</f>
        <v>S</v>
      </c>
      <c r="H31" s="130" t="str">
        <f>[27]Maio!$I$11</f>
        <v>S</v>
      </c>
      <c r="I31" s="130" t="str">
        <f>[27]Maio!$I$12</f>
        <v>L</v>
      </c>
      <c r="J31" s="130" t="str">
        <f>[27]Maio!$I$13</f>
        <v>NE</v>
      </c>
      <c r="K31" s="130" t="str">
        <f>[27]Maio!$I$14</f>
        <v>N</v>
      </c>
      <c r="L31" s="130" t="str">
        <f>[27]Maio!$I$15</f>
        <v>N</v>
      </c>
      <c r="M31" s="130" t="str">
        <f>[27]Maio!$I$16</f>
        <v>SO</v>
      </c>
      <c r="N31" s="130" t="str">
        <f>[27]Maio!$I$17</f>
        <v>S</v>
      </c>
      <c r="O31" s="130" t="str">
        <f>[27]Maio!$I$18</f>
        <v>S</v>
      </c>
      <c r="P31" s="130" t="str">
        <f>[27]Maio!$I$19</f>
        <v>S</v>
      </c>
      <c r="Q31" s="130" t="str">
        <f>[27]Maio!$I$20</f>
        <v>S</v>
      </c>
      <c r="R31" s="130" t="str">
        <f>[27]Maio!$I$21</f>
        <v>L</v>
      </c>
      <c r="S31" s="130" t="str">
        <f>[27]Maio!$I$22</f>
        <v>L</v>
      </c>
      <c r="T31" s="130" t="str">
        <f>[27]Maio!$I$23</f>
        <v>L</v>
      </c>
      <c r="U31" s="130" t="str">
        <f>[27]Maio!$I$24</f>
        <v>NE</v>
      </c>
      <c r="V31" s="130" t="str">
        <f>[27]Maio!$I$25</f>
        <v>N</v>
      </c>
      <c r="W31" s="130" t="str">
        <f>[27]Maio!$I$26</f>
        <v>O</v>
      </c>
      <c r="X31" s="130" t="str">
        <f>[27]Maio!$I$27</f>
        <v>SE</v>
      </c>
      <c r="Y31" s="130" t="str">
        <f>[27]Maio!$I$28</f>
        <v>SO</v>
      </c>
      <c r="Z31" s="130" t="str">
        <f>[27]Maio!$I$29</f>
        <v>SO</v>
      </c>
      <c r="AA31" s="130" t="str">
        <f>[27]Maio!$I$30</f>
        <v>NE</v>
      </c>
      <c r="AB31" s="130" t="str">
        <f>[27]Maio!$I$31</f>
        <v>NE</v>
      </c>
      <c r="AC31" s="130" t="str">
        <f>[27]Maio!$I$32</f>
        <v>NO</v>
      </c>
      <c r="AD31" s="130" t="str">
        <f>[27]Maio!$I$33</f>
        <v>N</v>
      </c>
      <c r="AE31" s="130" t="str">
        <f>[27]Maio!$I$34</f>
        <v>NO</v>
      </c>
      <c r="AF31" s="130" t="str">
        <f>[27]Maio!$I$35</f>
        <v>NO</v>
      </c>
      <c r="AG31" s="137" t="str">
        <f>[27]Maio!$I$36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4" t="str">
        <f>[28]Maio!$I$5</f>
        <v>SE</v>
      </c>
      <c r="C32" s="134" t="str">
        <f>[28]Maio!$I$6</f>
        <v>NE</v>
      </c>
      <c r="D32" s="134" t="str">
        <f>[28]Maio!$I$7</f>
        <v>L</v>
      </c>
      <c r="E32" s="134" t="str">
        <f>[28]Maio!$I$8</f>
        <v>S</v>
      </c>
      <c r="F32" s="134" t="str">
        <f>[28]Maio!$I$9</f>
        <v>NE</v>
      </c>
      <c r="G32" s="134" t="str">
        <f>[28]Maio!$I$10</f>
        <v>NE</v>
      </c>
      <c r="H32" s="134" t="str">
        <f>[28]Maio!$I$11</f>
        <v>NE</v>
      </c>
      <c r="I32" s="134" t="str">
        <f>[28]Maio!$I$12</f>
        <v>SO</v>
      </c>
      <c r="J32" s="134" t="str">
        <f>[28]Maio!$I$13</f>
        <v>SO</v>
      </c>
      <c r="K32" s="134" t="str">
        <f>[28]Maio!$I$14</f>
        <v>SE</v>
      </c>
      <c r="L32" s="134" t="str">
        <f>[28]Maio!$I$15</f>
        <v>L</v>
      </c>
      <c r="M32" s="134" t="str">
        <f>[28]Maio!$I$16</f>
        <v>NE</v>
      </c>
      <c r="N32" s="134" t="str">
        <f>[28]Maio!$I$17</f>
        <v>NO</v>
      </c>
      <c r="O32" s="134" t="str">
        <f>[28]Maio!$I$18</f>
        <v>NO</v>
      </c>
      <c r="P32" s="134" t="str">
        <f>[28]Maio!$I$19</f>
        <v>NO</v>
      </c>
      <c r="Q32" s="134" t="str">
        <f>[28]Maio!$I$20</f>
        <v>SO</v>
      </c>
      <c r="R32" s="134" t="str">
        <f>[28]Maio!$I$21</f>
        <v>SO</v>
      </c>
      <c r="S32" s="134" t="str">
        <f>[28]Maio!$I$22</f>
        <v>SO</v>
      </c>
      <c r="T32" s="130" t="str">
        <f>[28]Maio!$I$23</f>
        <v>SO</v>
      </c>
      <c r="U32" s="130" t="str">
        <f>[28]Maio!$I$24</f>
        <v>NE</v>
      </c>
      <c r="V32" s="130" t="str">
        <f>[28]Maio!$I$25</f>
        <v>L</v>
      </c>
      <c r="W32" s="130" t="str">
        <f>[28]Maio!$I$26</f>
        <v>N</v>
      </c>
      <c r="X32" s="130" t="str">
        <f>[28]Maio!$I$27</f>
        <v>NO</v>
      </c>
      <c r="Y32" s="130" t="str">
        <f>[28]Maio!$I$28</f>
        <v>NE</v>
      </c>
      <c r="Z32" s="130" t="str">
        <f>[28]Maio!$I$29</f>
        <v>SO</v>
      </c>
      <c r="AA32" s="130" t="str">
        <f>[28]Maio!$I$30</f>
        <v>NE</v>
      </c>
      <c r="AB32" s="130" t="str">
        <f>[28]Maio!$I$31</f>
        <v>NE</v>
      </c>
      <c r="AC32" s="130" t="str">
        <f>[28]Maio!$I$32</f>
        <v>NE</v>
      </c>
      <c r="AD32" s="130" t="str">
        <f>[28]Maio!$I$33</f>
        <v>NE</v>
      </c>
      <c r="AE32" s="130" t="str">
        <f>[28]Maio!$I$34</f>
        <v>NE</v>
      </c>
      <c r="AF32" s="130" t="str">
        <f>[28]Maio!$I$35</f>
        <v>L</v>
      </c>
      <c r="AG32" s="126" t="str">
        <f>[28]Maio!$I$36</f>
        <v>NE</v>
      </c>
      <c r="AJ32" t="s">
        <v>47</v>
      </c>
    </row>
    <row r="33" spans="1:39" s="5" customFormat="1" x14ac:dyDescent="0.2">
      <c r="A33" s="98" t="s">
        <v>12</v>
      </c>
      <c r="B33" s="134" t="str">
        <f>[29]Maio!$I$5</f>
        <v>S</v>
      </c>
      <c r="C33" s="134" t="str">
        <f>[29]Maio!$I$6</f>
        <v>N</v>
      </c>
      <c r="D33" s="134" t="str">
        <f>[29]Maio!$I$7</f>
        <v>S</v>
      </c>
      <c r="E33" s="134" t="str">
        <f>[29]Maio!$I$8</f>
        <v>SE</v>
      </c>
      <c r="F33" s="134" t="str">
        <f>[29]Maio!$I$9</f>
        <v>S</v>
      </c>
      <c r="G33" s="134" t="str">
        <f>[29]Maio!$I$10</f>
        <v>S</v>
      </c>
      <c r="H33" s="134" t="str">
        <f>[29]Maio!$I$11</f>
        <v>S</v>
      </c>
      <c r="I33" s="134" t="str">
        <f>[29]Maio!$I$12</f>
        <v>S</v>
      </c>
      <c r="J33" s="134" t="str">
        <f>[29]Maio!$I$13</f>
        <v>S</v>
      </c>
      <c r="K33" s="134" t="str">
        <f>[29]Maio!$I$14</f>
        <v>N</v>
      </c>
      <c r="L33" s="134" t="str">
        <f>[29]Maio!$I$15</f>
        <v>NO</v>
      </c>
      <c r="M33" s="134" t="str">
        <f>[29]Maio!$I$16</f>
        <v>O</v>
      </c>
      <c r="N33" s="134" t="str">
        <f>[29]Maio!$I$17</f>
        <v>S</v>
      </c>
      <c r="O33" s="134" t="str">
        <f>[29]Maio!$I$18</f>
        <v>S</v>
      </c>
      <c r="P33" s="134" t="str">
        <f>[29]Maio!$I$19</f>
        <v>S</v>
      </c>
      <c r="Q33" s="134" t="str">
        <f>[29]Maio!$I$20</f>
        <v>S</v>
      </c>
      <c r="R33" s="134" t="str">
        <f>[29]Maio!$I$21</f>
        <v>S</v>
      </c>
      <c r="S33" s="134" t="str">
        <f>[29]Maio!$I$22</f>
        <v>O</v>
      </c>
      <c r="T33" s="134" t="str">
        <f>[29]Maio!$I$23</f>
        <v>S</v>
      </c>
      <c r="U33" s="134" t="str">
        <f>[29]Maio!$I$24</f>
        <v>S</v>
      </c>
      <c r="V33" s="134" t="str">
        <f>[29]Maio!$I$25</f>
        <v>O</v>
      </c>
      <c r="W33" s="134" t="str">
        <f>[29]Maio!$I$26</f>
        <v>O</v>
      </c>
      <c r="X33" s="134" t="str">
        <f>[29]Maio!$I$27</f>
        <v>O</v>
      </c>
      <c r="Y33" s="134" t="str">
        <f>[29]Maio!$I$28</f>
        <v>SO</v>
      </c>
      <c r="Z33" s="134" t="str">
        <f>[29]Maio!$I$29</f>
        <v>SE</v>
      </c>
      <c r="AA33" s="134" t="str">
        <f>[29]Maio!$I$30</f>
        <v>S</v>
      </c>
      <c r="AB33" s="134" t="str">
        <f>[29]Maio!$I$31</f>
        <v>N</v>
      </c>
      <c r="AC33" s="134" t="str">
        <f>[29]Maio!$I$32</f>
        <v>N</v>
      </c>
      <c r="AD33" s="134" t="str">
        <f>[29]Maio!$I$33</f>
        <v>S</v>
      </c>
      <c r="AE33" s="134" t="str">
        <f>[29]Maio!$I$34</f>
        <v>N</v>
      </c>
      <c r="AF33" s="134" t="str">
        <f>[29]Maio!$I$35</f>
        <v>N</v>
      </c>
      <c r="AG33" s="126" t="str">
        <f>[29]Maio!$I$36</f>
        <v>S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0" t="str">
        <f>[30]Maio!$I$5</f>
        <v>NE</v>
      </c>
      <c r="C34" s="130" t="str">
        <f>[30]Maio!$I$6</f>
        <v>N</v>
      </c>
      <c r="D34" s="130" t="str">
        <f>[30]Maio!$I$7</f>
        <v>N</v>
      </c>
      <c r="E34" s="130" t="str">
        <f>[30]Maio!$I$8</f>
        <v>NE</v>
      </c>
      <c r="F34" s="130" t="str">
        <f>[30]Maio!$I$9</f>
        <v>N</v>
      </c>
      <c r="G34" s="130" t="str">
        <f>[30]Maio!$I$10</f>
        <v>NE</v>
      </c>
      <c r="H34" s="130" t="str">
        <f>[30]Maio!$I$11</f>
        <v>S</v>
      </c>
      <c r="I34" s="130" t="str">
        <f>[30]Maio!$I$12</f>
        <v>L</v>
      </c>
      <c r="J34" s="130" t="str">
        <f>[30]Maio!$I$13</f>
        <v>NE</v>
      </c>
      <c r="K34" s="130" t="str">
        <f>[30]Maio!$I$14</f>
        <v>NE</v>
      </c>
      <c r="L34" s="130" t="str">
        <f>[30]Maio!$I$15</f>
        <v>N</v>
      </c>
      <c r="M34" s="130" t="str">
        <f>[30]Maio!$I$16</f>
        <v>SO</v>
      </c>
      <c r="N34" s="130" t="str">
        <f>[30]Maio!$I$17</f>
        <v>SO</v>
      </c>
      <c r="O34" s="130" t="str">
        <f>[30]Maio!$I$18</f>
        <v>S</v>
      </c>
      <c r="P34" s="130" t="str">
        <f>[30]Maio!$I$19</f>
        <v>S</v>
      </c>
      <c r="Q34" s="130" t="str">
        <f>[30]Maio!$I$20</f>
        <v>SO</v>
      </c>
      <c r="R34" s="130" t="str">
        <f>[30]Maio!$I$21</f>
        <v>SO</v>
      </c>
      <c r="S34" s="130" t="str">
        <f>[30]Maio!$I$22</f>
        <v>NE</v>
      </c>
      <c r="T34" s="130" t="str">
        <f>[30]Maio!$I$23</f>
        <v>NE</v>
      </c>
      <c r="U34" s="130" t="str">
        <f>[30]Maio!$I$24</f>
        <v>NE</v>
      </c>
      <c r="V34" s="130" t="str">
        <f>[30]Maio!$I$25</f>
        <v>N</v>
      </c>
      <c r="W34" s="130" t="str">
        <f>[30]Maio!$I$26</f>
        <v>SO</v>
      </c>
      <c r="X34" s="130" t="str">
        <f>[30]Maio!$I$27</f>
        <v>SO</v>
      </c>
      <c r="Y34" s="130" t="str">
        <f>[30]Maio!$I$28</f>
        <v>SO</v>
      </c>
      <c r="Z34" s="130" t="str">
        <f>[30]Maio!$I$29</f>
        <v>L</v>
      </c>
      <c r="AA34" s="130" t="str">
        <f>[30]Maio!$I$30</f>
        <v>NE</v>
      </c>
      <c r="AB34" s="130" t="str">
        <f>[30]Maio!$I$31</f>
        <v>NE</v>
      </c>
      <c r="AC34" s="130" t="str">
        <f>[30]Maio!$I$32</f>
        <v>N</v>
      </c>
      <c r="AD34" s="130" t="str">
        <f>[30]Maio!$I$33</f>
        <v>NO</v>
      </c>
      <c r="AE34" s="130" t="str">
        <f>[30]Maio!$I$34</f>
        <v>NO</v>
      </c>
      <c r="AF34" s="130" t="str">
        <f>[30]Maio!$I$35</f>
        <v>NO</v>
      </c>
      <c r="AG34" s="133" t="str">
        <f>[30]Maio!$I$36</f>
        <v>NE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4" t="str">
        <f>[31]Maio!$I$5</f>
        <v>N</v>
      </c>
      <c r="C35" s="134" t="str">
        <f>[31]Maio!$I$6</f>
        <v>NE</v>
      </c>
      <c r="D35" s="134" t="str">
        <f>[31]Maio!$I$7</f>
        <v>NE</v>
      </c>
      <c r="E35" s="134" t="str">
        <f>[31]Maio!$I$8</f>
        <v>NE</v>
      </c>
      <c r="F35" s="134" t="str">
        <f>[31]Maio!$I$9</f>
        <v>N</v>
      </c>
      <c r="G35" s="134" t="str">
        <f>[31]Maio!$I$10</f>
        <v>O</v>
      </c>
      <c r="H35" s="134" t="str">
        <f>[31]Maio!$I$11</f>
        <v>SO</v>
      </c>
      <c r="I35" s="134" t="str">
        <f>[31]Maio!$I$12</f>
        <v>NE</v>
      </c>
      <c r="J35" s="134" t="str">
        <f>[31]Maio!$I$13</f>
        <v>NE</v>
      </c>
      <c r="K35" s="134" t="str">
        <f>[31]Maio!$I$14</f>
        <v>N</v>
      </c>
      <c r="L35" s="134" t="str">
        <f>[31]Maio!$I$15</f>
        <v>NO</v>
      </c>
      <c r="M35" s="134" t="str">
        <f>[31]Maio!$I$16</f>
        <v>S</v>
      </c>
      <c r="N35" s="134" t="str">
        <f>[31]Maio!$I$17</f>
        <v>S</v>
      </c>
      <c r="O35" s="134" t="str">
        <f>[31]Maio!$I$18</f>
        <v>S</v>
      </c>
      <c r="P35" s="134" t="str">
        <f>[31]Maio!$I$19</f>
        <v>S</v>
      </c>
      <c r="Q35" s="134" t="str">
        <f>[31]Maio!$I$20</f>
        <v>L</v>
      </c>
      <c r="R35" s="134" t="str">
        <f>[31]Maio!$I$21</f>
        <v>L</v>
      </c>
      <c r="S35" s="134" t="str">
        <f>[31]Maio!$I$22</f>
        <v>NE</v>
      </c>
      <c r="T35" s="130" t="str">
        <f>[31]Maio!$I$23</f>
        <v>NE</v>
      </c>
      <c r="U35" s="130" t="str">
        <f>[31]Maio!$I$24</f>
        <v>NE</v>
      </c>
      <c r="V35" s="130" t="str">
        <f>[31]Maio!$I$25</f>
        <v>N</v>
      </c>
      <c r="W35" s="130" t="str">
        <f>[31]Maio!$I$26</f>
        <v>O</v>
      </c>
      <c r="X35" s="130" t="str">
        <f>[31]Maio!$I$27</f>
        <v>SO</v>
      </c>
      <c r="Y35" s="130" t="str">
        <f>[31]Maio!$I$28</f>
        <v>SO</v>
      </c>
      <c r="Z35" s="130" t="str">
        <f>[31]Maio!$I$29</f>
        <v>L</v>
      </c>
      <c r="AA35" s="130" t="str">
        <f>[31]Maio!$I$30</f>
        <v>NE</v>
      </c>
      <c r="AB35" s="130" t="str">
        <f>[31]Maio!$I$31</f>
        <v>NE</v>
      </c>
      <c r="AC35" s="130" t="str">
        <f>[31]Maio!$I$32</f>
        <v>NO</v>
      </c>
      <c r="AD35" s="130" t="str">
        <f>[31]Maio!$I$33</f>
        <v>NE</v>
      </c>
      <c r="AE35" s="130" t="str">
        <f>[31]Maio!$I$34</f>
        <v>NO</v>
      </c>
      <c r="AF35" s="130" t="str">
        <f>[31]Maio!$I$35</f>
        <v>NO</v>
      </c>
      <c r="AG35" s="137" t="str">
        <f>[31]Maio!$I$36</f>
        <v>NE</v>
      </c>
      <c r="AK35" t="s">
        <v>47</v>
      </c>
    </row>
    <row r="36" spans="1:39" x14ac:dyDescent="0.2">
      <c r="A36" s="98" t="s">
        <v>144</v>
      </c>
      <c r="B36" s="134" t="str">
        <f>[32]Maio!$I$5</f>
        <v>*</v>
      </c>
      <c r="C36" s="134" t="str">
        <f>[32]Maio!$I$6</f>
        <v>*</v>
      </c>
      <c r="D36" s="134" t="str">
        <f>[32]Maio!$I$7</f>
        <v>*</v>
      </c>
      <c r="E36" s="134" t="str">
        <f>[32]Maio!$I$8</f>
        <v>*</v>
      </c>
      <c r="F36" s="134" t="str">
        <f>[32]Maio!$I$9</f>
        <v>*</v>
      </c>
      <c r="G36" s="134" t="str">
        <f>[32]Maio!$I$10</f>
        <v>*</v>
      </c>
      <c r="H36" s="134" t="str">
        <f>[32]Maio!$I$11</f>
        <v>*</v>
      </c>
      <c r="I36" s="134" t="str">
        <f>[32]Maio!$I$12</f>
        <v>*</v>
      </c>
      <c r="J36" s="134" t="str">
        <f>[32]Maio!$I$13</f>
        <v>*</v>
      </c>
      <c r="K36" s="134" t="str">
        <f>[32]Maio!$I$14</f>
        <v>*</v>
      </c>
      <c r="L36" s="134" t="str">
        <f>[32]Maio!$I$15</f>
        <v>*</v>
      </c>
      <c r="M36" s="134" t="str">
        <f>[32]Maio!$I$16</f>
        <v>*</v>
      </c>
      <c r="N36" s="134" t="str">
        <f>[32]Maio!$I$17</f>
        <v>*</v>
      </c>
      <c r="O36" s="134" t="str">
        <f>[32]Maio!$I$18</f>
        <v>*</v>
      </c>
      <c r="P36" s="134" t="str">
        <f>[32]Maio!$I$19</f>
        <v>*</v>
      </c>
      <c r="Q36" s="130" t="str">
        <f>[32]Maio!$I$20</f>
        <v>*</v>
      </c>
      <c r="R36" s="130" t="str">
        <f>[32]Maio!$I$21</f>
        <v>*</v>
      </c>
      <c r="S36" s="130" t="str">
        <f>[32]Maio!$I$22</f>
        <v>*</v>
      </c>
      <c r="T36" s="130" t="str">
        <f>[32]Maio!$I$23</f>
        <v>*</v>
      </c>
      <c r="U36" s="130" t="str">
        <f>[32]Maio!$I$24</f>
        <v>*</v>
      </c>
      <c r="V36" s="130" t="str">
        <f>[32]Maio!$I$25</f>
        <v>*</v>
      </c>
      <c r="W36" s="130" t="str">
        <f>[32]Maio!$I$26</f>
        <v>*</v>
      </c>
      <c r="X36" s="130" t="str">
        <f>[32]Maio!$I$27</f>
        <v>*</v>
      </c>
      <c r="Y36" s="130" t="str">
        <f>[32]Maio!$I$28</f>
        <v>*</v>
      </c>
      <c r="Z36" s="130" t="str">
        <f>[32]Maio!$I$29</f>
        <v>*</v>
      </c>
      <c r="AA36" s="130" t="str">
        <f>[32]Maio!$I$30</f>
        <v>*</v>
      </c>
      <c r="AB36" s="130" t="str">
        <f>[32]Maio!$I$31</f>
        <v>*</v>
      </c>
      <c r="AC36" s="130" t="str">
        <f>[32]Maio!$I$32</f>
        <v>*</v>
      </c>
      <c r="AD36" s="130" t="str">
        <f>[32]Maio!$I$33</f>
        <v>*</v>
      </c>
      <c r="AE36" s="130" t="str">
        <f>[32]Maio!$I$34</f>
        <v>*</v>
      </c>
      <c r="AF36" s="130" t="str">
        <f>[32]Maio!$I$35</f>
        <v>*</v>
      </c>
      <c r="AG36" s="137" t="str">
        <f>[32]Maio!$I$36</f>
        <v>*</v>
      </c>
      <c r="AJ36" t="s">
        <v>47</v>
      </c>
      <c r="AK36" t="s">
        <v>47</v>
      </c>
    </row>
    <row r="37" spans="1:39" x14ac:dyDescent="0.2">
      <c r="A37" s="98" t="s">
        <v>14</v>
      </c>
      <c r="B37" s="134" t="str">
        <f>[33]Maio!$I$5</f>
        <v>NE</v>
      </c>
      <c r="C37" s="134" t="str">
        <f>[33]Maio!$I$6</f>
        <v>S</v>
      </c>
      <c r="D37" s="134" t="str">
        <f>[33]Maio!$I$7</f>
        <v>N</v>
      </c>
      <c r="E37" s="134" t="str">
        <f>[33]Maio!$I$8</f>
        <v>NE</v>
      </c>
      <c r="F37" s="134" t="str">
        <f>[33]Maio!$I$9</f>
        <v>NE</v>
      </c>
      <c r="G37" s="134" t="str">
        <f>[33]Maio!$I$10</f>
        <v>NO</v>
      </c>
      <c r="H37" s="134" t="str">
        <f>[33]Maio!$I$11</f>
        <v>L</v>
      </c>
      <c r="I37" s="134" t="str">
        <f>[33]Maio!$I$12</f>
        <v>S</v>
      </c>
      <c r="J37" s="134" t="str">
        <f>[33]Maio!$I$13</f>
        <v>N</v>
      </c>
      <c r="K37" s="134" t="str">
        <f>[33]Maio!$I$14</f>
        <v>NE</v>
      </c>
      <c r="L37" s="134" t="str">
        <f>[33]Maio!$I$15</f>
        <v>N</v>
      </c>
      <c r="M37" s="134" t="str">
        <f>[33]Maio!$I$16</f>
        <v>SO</v>
      </c>
      <c r="N37" s="134" t="str">
        <f>[33]Maio!$I$17</f>
        <v>SO</v>
      </c>
      <c r="O37" s="134" t="str">
        <f>[33]Maio!$I$18</f>
        <v>SO</v>
      </c>
      <c r="P37" s="134" t="str">
        <f>[33]Maio!$I$19</f>
        <v>SO</v>
      </c>
      <c r="Q37" s="134" t="str">
        <f>[33]Maio!$I$20</f>
        <v>SO</v>
      </c>
      <c r="R37" s="134" t="str">
        <f>[33]Maio!$I$21</f>
        <v>SE</v>
      </c>
      <c r="S37" s="134" t="str">
        <f>[33]Maio!$I$22</f>
        <v>SE</v>
      </c>
      <c r="T37" s="134" t="str">
        <f>[33]Maio!$I$23</f>
        <v>S</v>
      </c>
      <c r="U37" s="134" t="str">
        <f>[33]Maio!$I$24</f>
        <v>SO</v>
      </c>
      <c r="V37" s="134" t="str">
        <f>[33]Maio!$I$25</f>
        <v>O</v>
      </c>
      <c r="W37" s="134" t="str">
        <f>[33]Maio!$I$26</f>
        <v>SO</v>
      </c>
      <c r="X37" s="134" t="str">
        <f>[33]Maio!$I$27</f>
        <v>N</v>
      </c>
      <c r="Y37" s="134" t="str">
        <f>[33]Maio!$I$28</f>
        <v>O</v>
      </c>
      <c r="Z37" s="134" t="str">
        <f>[33]Maio!$I$29</f>
        <v>O</v>
      </c>
      <c r="AA37" s="134" t="str">
        <f>[33]Maio!$I$30</f>
        <v>SE</v>
      </c>
      <c r="AB37" s="134" t="str">
        <f>[33]Maio!$I$31</f>
        <v>N</v>
      </c>
      <c r="AC37" s="134" t="str">
        <f>[33]Maio!$I$32</f>
        <v>N</v>
      </c>
      <c r="AD37" s="134" t="str">
        <f>[33]Maio!$I$33</f>
        <v>L</v>
      </c>
      <c r="AE37" s="134" t="str">
        <f>[33]Maio!$I$34</f>
        <v>N</v>
      </c>
      <c r="AF37" s="134" t="str">
        <f>[33]Maio!$I$35</f>
        <v>NO</v>
      </c>
      <c r="AG37" s="126" t="str">
        <f>[33]Maio!$I$36</f>
        <v>N</v>
      </c>
      <c r="AK37" t="s">
        <v>47</v>
      </c>
    </row>
    <row r="38" spans="1:39" x14ac:dyDescent="0.2">
      <c r="A38" s="98" t="s">
        <v>174</v>
      </c>
      <c r="B38" s="11" t="str">
        <f>[34]Maio!$I$5</f>
        <v>S</v>
      </c>
      <c r="C38" s="11" t="str">
        <f>[34]Maio!$I$6</f>
        <v>S</v>
      </c>
      <c r="D38" s="11" t="str">
        <f>[34]Maio!$I$7</f>
        <v>O</v>
      </c>
      <c r="E38" s="11" t="str">
        <f>[34]Maio!$I$8</f>
        <v>NE</v>
      </c>
      <c r="F38" s="11" t="str">
        <f>[34]Maio!$I$9</f>
        <v>L</v>
      </c>
      <c r="G38" s="11" t="str">
        <f>[34]Maio!$I$10</f>
        <v>L</v>
      </c>
      <c r="H38" s="11" t="str">
        <f>[34]Maio!$I$11</f>
        <v>N</v>
      </c>
      <c r="I38" s="11" t="str">
        <f>[34]Maio!$I$12</f>
        <v>SE</v>
      </c>
      <c r="J38" s="11" t="str">
        <f>[34]Maio!$I$13</f>
        <v>NE</v>
      </c>
      <c r="K38" s="11" t="str">
        <f>[34]Maio!$I$14</f>
        <v>NE</v>
      </c>
      <c r="L38" s="11" t="str">
        <f>[34]Maio!$I$15</f>
        <v>L</v>
      </c>
      <c r="M38" s="11" t="str">
        <f>[34]Maio!$I$16</f>
        <v>S</v>
      </c>
      <c r="N38" s="11" t="str">
        <f>[34]Maio!$I$17</f>
        <v>S</v>
      </c>
      <c r="O38" s="11" t="str">
        <f>[34]Maio!$I$18</f>
        <v>S</v>
      </c>
      <c r="P38" s="11" t="str">
        <f>[34]Maio!$I$19</f>
        <v>S</v>
      </c>
      <c r="Q38" s="130" t="str">
        <f>[34]Maio!$I$20</f>
        <v>SO</v>
      </c>
      <c r="R38" s="130" t="str">
        <f>[34]Maio!$I$21</f>
        <v>SE</v>
      </c>
      <c r="S38" s="130" t="str">
        <f>[34]Maio!$I$22</f>
        <v>L</v>
      </c>
      <c r="T38" s="130" t="str">
        <f>[34]Maio!$I$23</f>
        <v>S</v>
      </c>
      <c r="U38" s="130" t="str">
        <f>[34]Maio!$I$24</f>
        <v>SE</v>
      </c>
      <c r="V38" s="130" t="str">
        <f>[34]Maio!$I$25</f>
        <v>NE</v>
      </c>
      <c r="W38" s="130" t="str">
        <f>[34]Maio!$I$26</f>
        <v>SE</v>
      </c>
      <c r="X38" s="130" t="str">
        <f>[34]Maio!$I$27</f>
        <v>O</v>
      </c>
      <c r="Y38" s="130" t="str">
        <f>[34]Maio!$I$28</f>
        <v>O</v>
      </c>
      <c r="Z38" s="130" t="str">
        <f>[34]Maio!$I$29</f>
        <v>SE</v>
      </c>
      <c r="AA38" s="130" t="str">
        <f>[34]Maio!$I$30</f>
        <v>S</v>
      </c>
      <c r="AB38" s="130" t="str">
        <f>[34]Maio!$I$31</f>
        <v>NE</v>
      </c>
      <c r="AC38" s="130" t="str">
        <f>[34]Maio!$I$32</f>
        <v>O</v>
      </c>
      <c r="AD38" s="130" t="str">
        <f>[34]Maio!$I$33</f>
        <v>N</v>
      </c>
      <c r="AE38" s="130" t="str">
        <f>[34]Maio!$I$34</f>
        <v>SE</v>
      </c>
      <c r="AF38" s="130" t="str">
        <f>[34]Maio!$I$35</f>
        <v>NO</v>
      </c>
      <c r="AG38" s="137" t="str">
        <f>[34]Maio!$I$36</f>
        <v>S</v>
      </c>
      <c r="AJ38" t="s">
        <v>47</v>
      </c>
      <c r="AK38" t="s">
        <v>47</v>
      </c>
    </row>
    <row r="39" spans="1:39" x14ac:dyDescent="0.2">
      <c r="A39" s="98" t="s">
        <v>15</v>
      </c>
      <c r="B39" s="134" t="str">
        <f>[35]Maio!$I$5</f>
        <v>NO</v>
      </c>
      <c r="C39" s="134" t="str">
        <f>[35]Maio!$I$6</f>
        <v>NO</v>
      </c>
      <c r="D39" s="134" t="str">
        <f>[35]Maio!$I$7</f>
        <v>NO</v>
      </c>
      <c r="E39" s="134" t="str">
        <f>[35]Maio!$I$8</f>
        <v>NO</v>
      </c>
      <c r="F39" s="134" t="str">
        <f>[35]Maio!$I$9</f>
        <v>NO</v>
      </c>
      <c r="G39" s="134" t="str">
        <f>[35]Maio!$I$10</f>
        <v>NO</v>
      </c>
      <c r="H39" s="134" t="str">
        <f>[35]Maio!$I$11</f>
        <v>NO</v>
      </c>
      <c r="I39" s="134" t="str">
        <f>[35]Maio!$I$12</f>
        <v>NO</v>
      </c>
      <c r="J39" s="134" t="str">
        <f>[35]Maio!$I$13</f>
        <v>NO</v>
      </c>
      <c r="K39" s="134" t="str">
        <f>[35]Maio!$I$14</f>
        <v>NO</v>
      </c>
      <c r="L39" s="134" t="str">
        <f>[35]Maio!$I$15</f>
        <v>NO</v>
      </c>
      <c r="M39" s="134" t="str">
        <f>[35]Maio!$I$16</f>
        <v>SO</v>
      </c>
      <c r="N39" s="134" t="str">
        <f>[35]Maio!$I$17</f>
        <v>SO</v>
      </c>
      <c r="O39" s="134" t="str">
        <f>[35]Maio!$I$18</f>
        <v>SO</v>
      </c>
      <c r="P39" s="134" t="str">
        <f>[35]Maio!$I$19</f>
        <v>SO</v>
      </c>
      <c r="Q39" s="134" t="str">
        <f>[35]Maio!$I$20</f>
        <v>O</v>
      </c>
      <c r="R39" s="134" t="str">
        <f>[35]Maio!$I$21</f>
        <v>NO</v>
      </c>
      <c r="S39" s="134" t="str">
        <f>[35]Maio!$I$22</f>
        <v>NO</v>
      </c>
      <c r="T39" s="134" t="str">
        <f>[35]Maio!$I$23</f>
        <v>NO</v>
      </c>
      <c r="U39" s="134" t="str">
        <f>[35]Maio!$I$24</f>
        <v>NO</v>
      </c>
      <c r="V39" s="134" t="str">
        <f>[35]Maio!$I$25</f>
        <v>NO</v>
      </c>
      <c r="W39" s="134" t="str">
        <f>[35]Maio!$I$26</f>
        <v>O</v>
      </c>
      <c r="X39" s="134" t="str">
        <f>[35]Maio!$I$27</f>
        <v>SO</v>
      </c>
      <c r="Y39" s="134" t="str">
        <f>[35]Maio!$I$28</f>
        <v>O</v>
      </c>
      <c r="Z39" s="134" t="str">
        <f>[35]Maio!$I$29</f>
        <v>SO</v>
      </c>
      <c r="AA39" s="134" t="str">
        <f>[35]Maio!$I$30</f>
        <v>NO</v>
      </c>
      <c r="AB39" s="134" t="str">
        <f>[35]Maio!$I$31</f>
        <v>NO</v>
      </c>
      <c r="AC39" s="134" t="str">
        <f>[35]Maio!$I$32</f>
        <v>NO</v>
      </c>
      <c r="AD39" s="134" t="str">
        <f>[35]Maio!$I$33</f>
        <v>NO</v>
      </c>
      <c r="AE39" s="134" t="str">
        <f>[35]Maio!$I$34</f>
        <v>NO</v>
      </c>
      <c r="AF39" s="134" t="str">
        <f>[35]Maio!$I$35</f>
        <v>NO</v>
      </c>
      <c r="AG39" s="126" t="str">
        <f>[35]Maio!$I$36</f>
        <v>NO</v>
      </c>
      <c r="AH39" s="12" t="s">
        <v>47</v>
      </c>
      <c r="AK39" t="s">
        <v>47</v>
      </c>
    </row>
    <row r="40" spans="1:39" x14ac:dyDescent="0.2">
      <c r="A40" s="98" t="s">
        <v>16</v>
      </c>
      <c r="B40" s="135" t="str">
        <f>[36]Maio!$I$5</f>
        <v>S</v>
      </c>
      <c r="C40" s="135" t="str">
        <f>[36]Maio!$I$6</f>
        <v>N</v>
      </c>
      <c r="D40" s="135" t="str">
        <f>[36]Maio!$I$7</f>
        <v>NE</v>
      </c>
      <c r="E40" s="135" t="str">
        <f>[36]Maio!$I$8</f>
        <v>NE</v>
      </c>
      <c r="F40" s="135" t="str">
        <f>[36]Maio!$I$9</f>
        <v>NE</v>
      </c>
      <c r="G40" s="135" t="str">
        <f>[36]Maio!$I$10</f>
        <v>NE</v>
      </c>
      <c r="H40" s="135" t="str">
        <f>[36]Maio!$I$11</f>
        <v>NO</v>
      </c>
      <c r="I40" s="135" t="str">
        <f>[36]Maio!$I$12</f>
        <v>SE</v>
      </c>
      <c r="J40" s="135" t="str">
        <f>[36]Maio!$I$13</f>
        <v>N</v>
      </c>
      <c r="K40" s="135" t="str">
        <f>[36]Maio!$I$14</f>
        <v>N</v>
      </c>
      <c r="L40" s="135" t="str">
        <f>[36]Maio!$I$15</f>
        <v>SO</v>
      </c>
      <c r="M40" s="135" t="str">
        <f>[36]Maio!$I$16</f>
        <v>S</v>
      </c>
      <c r="N40" s="135" t="str">
        <f>[36]Maio!$I$17</f>
        <v>S</v>
      </c>
      <c r="O40" s="135" t="str">
        <f>[36]Maio!$I$18</f>
        <v>S</v>
      </c>
      <c r="P40" s="135" t="str">
        <f>[36]Maio!$I$19</f>
        <v>S</v>
      </c>
      <c r="Q40" s="135" t="str">
        <f>[36]Maio!$I$20</f>
        <v>SE</v>
      </c>
      <c r="R40" s="135" t="str">
        <f>[36]Maio!$I$21</f>
        <v>N</v>
      </c>
      <c r="S40" s="135" t="str">
        <f>[36]Maio!$I$22</f>
        <v>NE</v>
      </c>
      <c r="T40" s="135" t="str">
        <f>[36]Maio!$I$23</f>
        <v>L</v>
      </c>
      <c r="U40" s="135" t="str">
        <f>[36]Maio!$I$24</f>
        <v>N</v>
      </c>
      <c r="V40" s="135" t="str">
        <f>[36]Maio!$I$25</f>
        <v>N</v>
      </c>
      <c r="W40" s="135" t="str">
        <f>[36]Maio!$I$26</f>
        <v>S</v>
      </c>
      <c r="X40" s="135" t="str">
        <f>[36]Maio!$I$27</f>
        <v>SO</v>
      </c>
      <c r="Y40" s="135" t="str">
        <f>[36]Maio!$I$28</f>
        <v>SO</v>
      </c>
      <c r="Z40" s="135" t="str">
        <f>[36]Maio!$I$29</f>
        <v>NE</v>
      </c>
      <c r="AA40" s="135" t="str">
        <f>[36]Maio!$I$30</f>
        <v>NE</v>
      </c>
      <c r="AB40" s="135" t="str">
        <f>[36]Maio!$I$31</f>
        <v>NE</v>
      </c>
      <c r="AC40" s="135" t="str">
        <f>[36]Maio!$I$32</f>
        <v>NO</v>
      </c>
      <c r="AD40" s="135" t="str">
        <f>[36]Maio!$I$33</f>
        <v>S</v>
      </c>
      <c r="AE40" s="135" t="str">
        <f>[36]Maio!$I$34</f>
        <v>NO</v>
      </c>
      <c r="AF40" s="135" t="str">
        <f>[36]Maio!$I$35</f>
        <v>N</v>
      </c>
      <c r="AG40" s="126" t="str">
        <f>[36]Maio!$I$36</f>
        <v>NE</v>
      </c>
      <c r="AI40" t="s">
        <v>47</v>
      </c>
      <c r="AJ40" t="s">
        <v>47</v>
      </c>
    </row>
    <row r="41" spans="1:39" x14ac:dyDescent="0.2">
      <c r="A41" s="98" t="s">
        <v>175</v>
      </c>
      <c r="B41" s="134" t="str">
        <f>[37]Maio!$I$5</f>
        <v>S</v>
      </c>
      <c r="C41" s="134" t="str">
        <f>[37]Maio!$I$6</f>
        <v>L</v>
      </c>
      <c r="D41" s="134" t="str">
        <f>[37]Maio!$I$7</f>
        <v>N</v>
      </c>
      <c r="E41" s="134" t="str">
        <f>[37]Maio!$I$8</f>
        <v>L</v>
      </c>
      <c r="F41" s="134" t="str">
        <f>[37]Maio!$I$9</f>
        <v>NE</v>
      </c>
      <c r="G41" s="134" t="str">
        <f>[37]Maio!$I$10</f>
        <v>L</v>
      </c>
      <c r="H41" s="134" t="str">
        <f>[37]Maio!$I$11</f>
        <v>L</v>
      </c>
      <c r="I41" s="134" t="str">
        <f>[37]Maio!$I$12</f>
        <v>L</v>
      </c>
      <c r="J41" s="134" t="str">
        <f>[37]Maio!$I$13</f>
        <v>NE</v>
      </c>
      <c r="K41" s="134" t="str">
        <f>[37]Maio!$I$14</f>
        <v>NO</v>
      </c>
      <c r="L41" s="134" t="str">
        <f>[37]Maio!$I$15</f>
        <v>NO</v>
      </c>
      <c r="M41" s="134" t="str">
        <f>[37]Maio!$I$16</f>
        <v>O</v>
      </c>
      <c r="N41" s="134" t="str">
        <f>[37]Maio!$I$17</f>
        <v>S</v>
      </c>
      <c r="O41" s="134" t="str">
        <f>[37]Maio!$I$18</f>
        <v>S</v>
      </c>
      <c r="P41" s="134" t="str">
        <f>[37]Maio!$I$19</f>
        <v>S</v>
      </c>
      <c r="Q41" s="134" t="str">
        <f>[37]Maio!$I$20</f>
        <v>SE</v>
      </c>
      <c r="R41" s="134" t="str">
        <f>[37]Maio!$I$21</f>
        <v>L</v>
      </c>
      <c r="S41" s="134" t="str">
        <f>[37]Maio!$I$22</f>
        <v>L</v>
      </c>
      <c r="T41" s="130" t="str">
        <f>[37]Maio!$I$23</f>
        <v>NE</v>
      </c>
      <c r="U41" s="130" t="str">
        <f>[37]Maio!$I$24</f>
        <v>NE</v>
      </c>
      <c r="V41" s="130" t="str">
        <f>[37]Maio!$I$25</f>
        <v>N</v>
      </c>
      <c r="W41" s="130" t="str">
        <f>[37]Maio!$I$26</f>
        <v>N</v>
      </c>
      <c r="X41" s="130" t="str">
        <f>[37]Maio!$I$27</f>
        <v>O</v>
      </c>
      <c r="Y41" s="130" t="str">
        <f>[37]Maio!$I$28</f>
        <v>SO</v>
      </c>
      <c r="Z41" s="130" t="str">
        <f>[37]Maio!$I$29</f>
        <v>SE</v>
      </c>
      <c r="AA41" s="130" t="str">
        <f>[37]Maio!$I$30</f>
        <v>SE</v>
      </c>
      <c r="AB41" s="130" t="str">
        <f>[37]Maio!$I$31</f>
        <v>NO</v>
      </c>
      <c r="AC41" s="130" t="str">
        <f>[37]Maio!$I$32</f>
        <v>NO</v>
      </c>
      <c r="AD41" s="130" t="str">
        <f>[37]Maio!$I$33</f>
        <v>L</v>
      </c>
      <c r="AE41" s="130" t="str">
        <f>[37]Maio!$I$34</f>
        <v>NO</v>
      </c>
      <c r="AF41" s="130" t="str">
        <f>[37]Maio!$I$35</f>
        <v>NO</v>
      </c>
      <c r="AG41" s="137" t="str">
        <f>[37]Maio!$I$36</f>
        <v>L</v>
      </c>
      <c r="AJ41" t="s">
        <v>47</v>
      </c>
    </row>
    <row r="42" spans="1:39" x14ac:dyDescent="0.2">
      <c r="A42" s="98" t="s">
        <v>17</v>
      </c>
      <c r="B42" s="134" t="str">
        <f>[38]Maio!$I$5</f>
        <v>NO</v>
      </c>
      <c r="C42" s="134" t="str">
        <f>[38]Maio!$I$6</f>
        <v>N</v>
      </c>
      <c r="D42" s="134" t="str">
        <f>[38]Maio!$I$7</f>
        <v>N</v>
      </c>
      <c r="E42" s="134" t="str">
        <f>[38]Maio!$I$8</f>
        <v>N</v>
      </c>
      <c r="F42" s="134" t="str">
        <f>[38]Maio!$I$9</f>
        <v>N</v>
      </c>
      <c r="G42" s="134" t="str">
        <f>[38]Maio!$I$10</f>
        <v>O</v>
      </c>
      <c r="H42" s="134" t="str">
        <f>[38]Maio!$I$11</f>
        <v>SE</v>
      </c>
      <c r="I42" s="134" t="str">
        <f>[38]Maio!$I$12</f>
        <v>NE</v>
      </c>
      <c r="J42" s="134" t="str">
        <f>[38]Maio!$I$13</f>
        <v>N</v>
      </c>
      <c r="K42" s="134" t="str">
        <f>[38]Maio!$I$14</f>
        <v>N</v>
      </c>
      <c r="L42" s="134" t="str">
        <f>[38]Maio!$I$15</f>
        <v>NO</v>
      </c>
      <c r="M42" s="134" t="str">
        <f>[38]Maio!$I$16</f>
        <v>S</v>
      </c>
      <c r="N42" s="134" t="str">
        <f>[38]Maio!$I$17</f>
        <v>SE</v>
      </c>
      <c r="O42" s="134" t="str">
        <f>[38]Maio!$I$18</f>
        <v>SE</v>
      </c>
      <c r="P42" s="134" t="str">
        <f>[38]Maio!$I$19</f>
        <v>SE</v>
      </c>
      <c r="Q42" s="134" t="str">
        <f>[38]Maio!$I$20</f>
        <v>L</v>
      </c>
      <c r="R42" s="134" t="str">
        <f>[38]Maio!$I$21</f>
        <v>NE</v>
      </c>
      <c r="S42" s="134" t="str">
        <f>[38]Maio!$I$22</f>
        <v>NE</v>
      </c>
      <c r="T42" s="134" t="str">
        <f>[38]Maio!$I$23</f>
        <v>N</v>
      </c>
      <c r="U42" s="134" t="str">
        <f>[38]Maio!$I$24</f>
        <v>N</v>
      </c>
      <c r="V42" s="134" t="str">
        <f>[38]Maio!$I$25</f>
        <v>NO</v>
      </c>
      <c r="W42" s="134" t="str">
        <f>[38]Maio!$I$26</f>
        <v>NO</v>
      </c>
      <c r="X42" s="134" t="str">
        <f>[38]Maio!$I$27</f>
        <v>SO</v>
      </c>
      <c r="Y42" s="134" t="str">
        <f>[38]Maio!$I$28</f>
        <v>SO</v>
      </c>
      <c r="Z42" s="134" t="str">
        <f>[38]Maio!$I$29</f>
        <v>SO</v>
      </c>
      <c r="AA42" s="134" t="str">
        <f>[38]Maio!$I$30</f>
        <v>N</v>
      </c>
      <c r="AB42" s="134" t="str">
        <f>[38]Maio!$I$31</f>
        <v>N</v>
      </c>
      <c r="AC42" s="134" t="str">
        <f>[38]Maio!$I$32</f>
        <v>O</v>
      </c>
      <c r="AD42" s="134" t="str">
        <f>[38]Maio!$I$33</f>
        <v>N</v>
      </c>
      <c r="AE42" s="134" t="str">
        <f>[38]Maio!$I$34</f>
        <v>O</v>
      </c>
      <c r="AF42" s="134" t="str">
        <f>[38]Maio!$I$35</f>
        <v>O</v>
      </c>
      <c r="AG42" s="126" t="str">
        <f>[38]Maio!$I$36</f>
        <v>N</v>
      </c>
    </row>
    <row r="43" spans="1:39" x14ac:dyDescent="0.2">
      <c r="A43" s="98" t="s">
        <v>157</v>
      </c>
      <c r="B43" s="11" t="str">
        <f>[39]Maio!$I$5</f>
        <v>NO</v>
      </c>
      <c r="C43" s="11" t="str">
        <f>[39]Maio!$I$6</f>
        <v>NE</v>
      </c>
      <c r="D43" s="11" t="str">
        <f>[39]Maio!$I$7</f>
        <v>NE</v>
      </c>
      <c r="E43" s="11" t="str">
        <f>[39]Maio!$I$8</f>
        <v>NE</v>
      </c>
      <c r="F43" s="11" t="str">
        <f>[39]Maio!$I$9</f>
        <v>L</v>
      </c>
      <c r="G43" s="11" t="str">
        <f>[39]Maio!$I$10</f>
        <v>N</v>
      </c>
      <c r="H43" s="11" t="str">
        <f>[39]Maio!$I$11</f>
        <v>SE</v>
      </c>
      <c r="I43" s="11" t="str">
        <f>[39]Maio!$I$12</f>
        <v>L</v>
      </c>
      <c r="J43" s="11" t="str">
        <f>[39]Maio!$I$13</f>
        <v>L</v>
      </c>
      <c r="K43" s="11" t="str">
        <f>[39]Maio!$I$14</f>
        <v>L</v>
      </c>
      <c r="L43" s="11" t="str">
        <f>[39]Maio!$I$15</f>
        <v>N</v>
      </c>
      <c r="M43" s="11" t="str">
        <f>[39]Maio!$I$16</f>
        <v>SO</v>
      </c>
      <c r="N43" s="11" t="str">
        <f>[39]Maio!$I$17</f>
        <v>SO</v>
      </c>
      <c r="O43" s="11" t="str">
        <f>[39]Maio!$I$18</f>
        <v>SO</v>
      </c>
      <c r="P43" s="11" t="str">
        <f>[39]Maio!$I$19</f>
        <v>S</v>
      </c>
      <c r="Q43" s="11" t="str">
        <f>[39]Maio!$I$20</f>
        <v>SE</v>
      </c>
      <c r="R43" s="11" t="str">
        <f>[39]Maio!$I$21</f>
        <v>L</v>
      </c>
      <c r="S43" s="11" t="str">
        <f>[39]Maio!$I$22</f>
        <v>L</v>
      </c>
      <c r="T43" s="130" t="str">
        <f>[39]Maio!$I$23</f>
        <v>SE</v>
      </c>
      <c r="U43" s="130" t="str">
        <f>[39]Maio!$I$24</f>
        <v>L</v>
      </c>
      <c r="V43" s="130" t="str">
        <f>[39]Maio!$I$25</f>
        <v>NE</v>
      </c>
      <c r="W43" s="130" t="str">
        <f>[39]Maio!$I$26</f>
        <v>O</v>
      </c>
      <c r="X43" s="130" t="str">
        <f>[39]Maio!$I$27</f>
        <v>SE</v>
      </c>
      <c r="Y43" s="130" t="str">
        <f>[39]Maio!$I$28</f>
        <v>O</v>
      </c>
      <c r="Z43" s="130" t="str">
        <f>[39]Maio!$I$29</f>
        <v>L</v>
      </c>
      <c r="AA43" s="130" t="str">
        <f>[39]Maio!$I$30</f>
        <v>NE</v>
      </c>
      <c r="AB43" s="130" t="str">
        <f>[39]Maio!$I$31</f>
        <v>NE</v>
      </c>
      <c r="AC43" s="130" t="str">
        <f>[39]Maio!$I$32</f>
        <v>NE</v>
      </c>
      <c r="AD43" s="130" t="str">
        <f>[39]Maio!$I$33</f>
        <v>NE</v>
      </c>
      <c r="AE43" s="130" t="str">
        <f>[39]Maio!$I$34</f>
        <v>N</v>
      </c>
      <c r="AF43" s="130" t="str">
        <f>[39]Maio!$I$35</f>
        <v>NO</v>
      </c>
      <c r="AG43" s="137" t="str">
        <f>[39]Maio!$I$36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4" t="str">
        <f>[40]Maio!$I$5</f>
        <v>L</v>
      </c>
      <c r="C44" s="134" t="str">
        <f>[40]Maio!$I$6</f>
        <v>N</v>
      </c>
      <c r="D44" s="134" t="str">
        <f>[40]Maio!$I$7</f>
        <v>L</v>
      </c>
      <c r="E44" s="134" t="str">
        <f>[40]Maio!$I$8</f>
        <v>L</v>
      </c>
      <c r="F44" s="134" t="str">
        <f>[40]Maio!$I$9</f>
        <v>L</v>
      </c>
      <c r="G44" s="134" t="str">
        <f>[40]Maio!$I$10</f>
        <v>SE</v>
      </c>
      <c r="H44" s="134" t="str">
        <f>[40]Maio!$I$11</f>
        <v>S</v>
      </c>
      <c r="I44" s="134" t="str">
        <f>[40]Maio!$I$12</f>
        <v>L</v>
      </c>
      <c r="J44" s="134" t="str">
        <f>[40]Maio!$I$13</f>
        <v>L</v>
      </c>
      <c r="K44" s="134" t="str">
        <f>[40]Maio!$I$14</f>
        <v>NO</v>
      </c>
      <c r="L44" s="134" t="str">
        <f>[40]Maio!$I$15</f>
        <v>N</v>
      </c>
      <c r="M44" s="134" t="str">
        <f>[40]Maio!$I$16</f>
        <v>SO</v>
      </c>
      <c r="N44" s="134" t="str">
        <f>[40]Maio!$I$17</f>
        <v>S</v>
      </c>
      <c r="O44" s="134" t="str">
        <f>[40]Maio!$I$18</f>
        <v>S</v>
      </c>
      <c r="P44" s="134" t="str">
        <f>[40]Maio!$I$19</f>
        <v>S</v>
      </c>
      <c r="Q44" s="134" t="str">
        <f>[40]Maio!$I$20</f>
        <v>L</v>
      </c>
      <c r="R44" s="134" t="str">
        <f>[40]Maio!$I$21</f>
        <v>L</v>
      </c>
      <c r="S44" s="134" t="str">
        <f>[40]Maio!$I$22</f>
        <v>L</v>
      </c>
      <c r="T44" s="134" t="str">
        <f>[40]Maio!$I$23</f>
        <v>L</v>
      </c>
      <c r="U44" s="134" t="str">
        <f>[40]Maio!$I$24</f>
        <v>L</v>
      </c>
      <c r="V44" s="134" t="str">
        <f>[40]Maio!$I$25</f>
        <v>SE</v>
      </c>
      <c r="W44" s="134" t="str">
        <f>[40]Maio!$I$26</f>
        <v>SO</v>
      </c>
      <c r="X44" s="134" t="str">
        <f>[40]Maio!$I$27</f>
        <v>O</v>
      </c>
      <c r="Y44" s="134" t="str">
        <f>[40]Maio!$I$28</f>
        <v>SO</v>
      </c>
      <c r="Z44" s="134" t="str">
        <f>[40]Maio!$I$29</f>
        <v>L</v>
      </c>
      <c r="AA44" s="134" t="str">
        <f>[40]Maio!$I$30</f>
        <v>L</v>
      </c>
      <c r="AB44" s="134" t="str">
        <f>[40]Maio!$I$31</f>
        <v>L</v>
      </c>
      <c r="AC44" s="134" t="str">
        <f>[40]Maio!$I$32</f>
        <v>NO</v>
      </c>
      <c r="AD44" s="134" t="str">
        <f>[40]Maio!$I$33</f>
        <v>N</v>
      </c>
      <c r="AE44" s="134" t="str">
        <f>[40]Maio!$I$34</f>
        <v>NO</v>
      </c>
      <c r="AF44" s="134" t="str">
        <f>[40]Maio!$I$35</f>
        <v>NO</v>
      </c>
      <c r="AG44" s="126" t="str">
        <f>[40]Maio!$I$36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4" t="str">
        <f>[41]Maio!$I$5</f>
        <v>S</v>
      </c>
      <c r="C45" s="134" t="str">
        <f>[41]Maio!$I$6</f>
        <v>SO</v>
      </c>
      <c r="D45" s="134" t="str">
        <f>[41]Maio!$I$7</f>
        <v>N</v>
      </c>
      <c r="E45" s="134" t="str">
        <f>[41]Maio!$I$8</f>
        <v>L</v>
      </c>
      <c r="F45" s="134" t="str">
        <f>[41]Maio!$I$9</f>
        <v>L</v>
      </c>
      <c r="G45" s="134" t="str">
        <f>[41]Maio!$I$10</f>
        <v>N</v>
      </c>
      <c r="H45" s="134" t="str">
        <f>[41]Maio!$I$11</f>
        <v>NO</v>
      </c>
      <c r="I45" s="134" t="str">
        <f>[41]Maio!$I$12</f>
        <v>L</v>
      </c>
      <c r="J45" s="134" t="str">
        <f>[41]Maio!$I$13</f>
        <v>SE</v>
      </c>
      <c r="K45" s="134" t="str">
        <f>[41]Maio!$I$14</f>
        <v>L</v>
      </c>
      <c r="L45" s="134" t="str">
        <f>[41]Maio!$I$15</f>
        <v>N</v>
      </c>
      <c r="M45" s="134" t="str">
        <f>[41]Maio!$I$16</f>
        <v>L</v>
      </c>
      <c r="N45" s="134" t="str">
        <f>[41]Maio!$I$17</f>
        <v>SO</v>
      </c>
      <c r="O45" s="134" t="str">
        <f>[41]Maio!$I$18</f>
        <v>SO</v>
      </c>
      <c r="P45" s="134" t="str">
        <f>[41]Maio!$I$19</f>
        <v>SO</v>
      </c>
      <c r="Q45" s="134" t="str">
        <f>[41]Maio!$I$20</f>
        <v>S</v>
      </c>
      <c r="R45" s="134" t="str">
        <f>[41]Maio!$I$21</f>
        <v>SE</v>
      </c>
      <c r="S45" s="134" t="str">
        <f>[41]Maio!$I$22</f>
        <v>L</v>
      </c>
      <c r="T45" s="130" t="str">
        <f>[41]Maio!$I$23</f>
        <v>S</v>
      </c>
      <c r="U45" s="130" t="str">
        <f>[41]Maio!$I$24</f>
        <v>L</v>
      </c>
      <c r="V45" s="130" t="str">
        <f>[41]Maio!$I$25</f>
        <v>NO</v>
      </c>
      <c r="W45" s="130" t="str">
        <f>[41]Maio!$I$26</f>
        <v>NO</v>
      </c>
      <c r="X45" s="130" t="str">
        <f>[41]Maio!$I$27</f>
        <v>N</v>
      </c>
      <c r="Y45" s="130" t="str">
        <f>[41]Maio!$I$28</f>
        <v>O</v>
      </c>
      <c r="Z45" s="130" t="str">
        <f>[41]Maio!$I$29</f>
        <v>O</v>
      </c>
      <c r="AA45" s="130" t="str">
        <f>[41]Maio!$I$30</f>
        <v>L</v>
      </c>
      <c r="AB45" s="130" t="str">
        <f>[41]Maio!$I$31</f>
        <v>L</v>
      </c>
      <c r="AC45" s="130" t="str">
        <f>[41]Maio!$I$32</f>
        <v>N</v>
      </c>
      <c r="AD45" s="130" t="str">
        <f>[41]Maio!$I$33</f>
        <v>L</v>
      </c>
      <c r="AE45" s="130" t="str">
        <f>[41]Maio!$I$34</f>
        <v>N</v>
      </c>
      <c r="AF45" s="130" t="str">
        <f>[41]Maio!$I$35</f>
        <v>NO</v>
      </c>
      <c r="AG45" s="137" t="str">
        <f>[41]Maio!$I$36</f>
        <v>L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4" t="str">
        <f>[42]Maio!$I$5</f>
        <v>N</v>
      </c>
      <c r="C46" s="134" t="str">
        <f>[42]Maio!$I$6</f>
        <v>N</v>
      </c>
      <c r="D46" s="134" t="str">
        <f>[42]Maio!$I$7</f>
        <v>NE</v>
      </c>
      <c r="E46" s="134" t="str">
        <f>[42]Maio!$I$8</f>
        <v>NE</v>
      </c>
      <c r="F46" s="134" t="str">
        <f>[42]Maio!$I$9</f>
        <v>NE</v>
      </c>
      <c r="G46" s="134" t="str">
        <f>[42]Maio!$I$10</f>
        <v>NE</v>
      </c>
      <c r="H46" s="134" t="str">
        <f>[42]Maio!$I$11</f>
        <v>SE</v>
      </c>
      <c r="I46" s="134" t="str">
        <f>[42]Maio!$I$12</f>
        <v>NE</v>
      </c>
      <c r="J46" s="134" t="str">
        <f>[42]Maio!$I$13</f>
        <v>NE</v>
      </c>
      <c r="K46" s="134" t="str">
        <f>[42]Maio!$I$14</f>
        <v>NE</v>
      </c>
      <c r="L46" s="134" t="str">
        <f>[42]Maio!$I$15</f>
        <v>N</v>
      </c>
      <c r="M46" s="134" t="str">
        <f>[42]Maio!$I$16</f>
        <v>SO</v>
      </c>
      <c r="N46" s="134" t="str">
        <f>[42]Maio!$I$17</f>
        <v>SO</v>
      </c>
      <c r="O46" s="134" t="str">
        <f>[42]Maio!$I$18</f>
        <v>S</v>
      </c>
      <c r="P46" s="134" t="str">
        <f>[42]Maio!$I$19</f>
        <v>S</v>
      </c>
      <c r="Q46" s="134" t="str">
        <f>[42]Maio!$I$20</f>
        <v>SE</v>
      </c>
      <c r="R46" s="134" t="str">
        <f>[42]Maio!$I$21</f>
        <v>L</v>
      </c>
      <c r="S46" s="134" t="str">
        <f>[42]Maio!$I$22</f>
        <v>L</v>
      </c>
      <c r="T46" s="134" t="str">
        <f>[42]Maio!$I$23</f>
        <v>L</v>
      </c>
      <c r="U46" s="134" t="str">
        <f>[42]Maio!$I$24</f>
        <v>NE</v>
      </c>
      <c r="V46" s="134" t="str">
        <f>[42]Maio!$I$25</f>
        <v>N</v>
      </c>
      <c r="W46" s="134" t="str">
        <f>[42]Maio!$I$26</f>
        <v>O</v>
      </c>
      <c r="X46" s="134" t="str">
        <f>[42]Maio!$I$27</f>
        <v>S</v>
      </c>
      <c r="Y46" s="134" t="str">
        <f>[42]Maio!$I$28</f>
        <v>O</v>
      </c>
      <c r="Z46" s="134" t="str">
        <f>[42]Maio!$I$29</f>
        <v>L</v>
      </c>
      <c r="AA46" s="134" t="str">
        <f>[42]Maio!$I$30</f>
        <v>NE</v>
      </c>
      <c r="AB46" s="134" t="str">
        <f>[42]Maio!$I$31</f>
        <v>NE</v>
      </c>
      <c r="AC46" s="134" t="str">
        <f>[42]Maio!$I$32</f>
        <v>N</v>
      </c>
      <c r="AD46" s="134" t="str">
        <f>[42]Maio!$I$33</f>
        <v>SE</v>
      </c>
      <c r="AE46" s="134" t="str">
        <f>[42]Maio!$I$34</f>
        <v>NE</v>
      </c>
      <c r="AF46" s="134" t="str">
        <f>[42]Maio!$I$35</f>
        <v>O</v>
      </c>
      <c r="AG46" s="126" t="str">
        <f>[42]Maio!$I$36</f>
        <v>NE</v>
      </c>
      <c r="AH46" s="12" t="s">
        <v>47</v>
      </c>
      <c r="AJ46" t="s">
        <v>47</v>
      </c>
    </row>
    <row r="47" spans="1:39" x14ac:dyDescent="0.2">
      <c r="A47" s="98" t="s">
        <v>31</v>
      </c>
      <c r="B47" s="134" t="str">
        <f>[43]Maio!$I$5</f>
        <v>SE</v>
      </c>
      <c r="C47" s="134" t="str">
        <f>[43]Maio!$I$6</f>
        <v>NO</v>
      </c>
      <c r="D47" s="134" t="str">
        <f>[43]Maio!$I$7</f>
        <v>NE</v>
      </c>
      <c r="E47" s="134" t="str">
        <f>[43]Maio!$I$8</f>
        <v>NE</v>
      </c>
      <c r="F47" s="134" t="str">
        <f>[43]Maio!$I$9</f>
        <v>NE</v>
      </c>
      <c r="G47" s="134" t="str">
        <f>[43]Maio!$I$10</f>
        <v>SE</v>
      </c>
      <c r="H47" s="134" t="str">
        <f>[43]Maio!$I$11</f>
        <v>SE</v>
      </c>
      <c r="I47" s="134" t="str">
        <f>[43]Maio!$I$12</f>
        <v>SE</v>
      </c>
      <c r="J47" s="134" t="str">
        <f>[43]Maio!$I$13</f>
        <v>NE</v>
      </c>
      <c r="K47" s="134" t="str">
        <f>[43]Maio!$I$14</f>
        <v>NO</v>
      </c>
      <c r="L47" s="134" t="str">
        <f>[43]Maio!$I$15</f>
        <v>NO</v>
      </c>
      <c r="M47" s="134" t="str">
        <f>[43]Maio!$I$16</f>
        <v>NO</v>
      </c>
      <c r="N47" s="134" t="str">
        <f>[43]Maio!$I$17</f>
        <v>S</v>
      </c>
      <c r="O47" s="134" t="str">
        <f>[43]Maio!$I$18</f>
        <v>SE</v>
      </c>
      <c r="P47" s="134" t="str">
        <f>[43]Maio!$I$19</f>
        <v>SE</v>
      </c>
      <c r="Q47" s="134" t="str">
        <f>[43]Maio!$I$20</f>
        <v>SE</v>
      </c>
      <c r="R47" s="134" t="str">
        <f>[43]Maio!$I$21</f>
        <v>SE</v>
      </c>
      <c r="S47" s="134" t="str">
        <f>[43]Maio!$I$22</f>
        <v>SE</v>
      </c>
      <c r="T47" s="134" t="str">
        <f>[43]Maio!$I$23</f>
        <v>SE</v>
      </c>
      <c r="U47" s="134" t="str">
        <f>[43]Maio!$I$24</f>
        <v>SE</v>
      </c>
      <c r="V47" s="134" t="str">
        <f>[43]Maio!$I$25</f>
        <v>NE</v>
      </c>
      <c r="W47" s="134" t="str">
        <f>[43]Maio!$I$26</f>
        <v>*</v>
      </c>
      <c r="X47" s="134" t="str">
        <f>[43]Maio!$I$27</f>
        <v>*</v>
      </c>
      <c r="Y47" s="134" t="str">
        <f>[43]Maio!$I$28</f>
        <v>*</v>
      </c>
      <c r="Z47" s="134" t="str">
        <f>[43]Maio!$I$29</f>
        <v>*</v>
      </c>
      <c r="AA47" s="134" t="str">
        <f>[43]Maio!$I$30</f>
        <v>*</v>
      </c>
      <c r="AB47" s="134" t="str">
        <f>[43]Maio!$I$31</f>
        <v>*</v>
      </c>
      <c r="AC47" s="134" t="str">
        <f>[43]Maio!$I$32</f>
        <v>*</v>
      </c>
      <c r="AD47" s="134" t="str">
        <f>[43]Maio!$I$33</f>
        <v>*</v>
      </c>
      <c r="AE47" s="134" t="str">
        <f>[43]Maio!$I$34</f>
        <v>*</v>
      </c>
      <c r="AF47" s="134" t="str">
        <f>[43]Maio!$I$35</f>
        <v>*</v>
      </c>
      <c r="AG47" s="126" t="str">
        <f>[43]Maio!$I$36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4" t="str">
        <f>[44]Maio!$I$5</f>
        <v>L</v>
      </c>
      <c r="C48" s="134" t="str">
        <f>[44]Maio!$I$6</f>
        <v>NE</v>
      </c>
      <c r="D48" s="134" t="str">
        <f>[44]Maio!$I$7</f>
        <v>NE</v>
      </c>
      <c r="E48" s="134" t="str">
        <f>[44]Maio!$I$8</f>
        <v>L</v>
      </c>
      <c r="F48" s="134" t="str">
        <f>[44]Maio!$I$9</f>
        <v>L</v>
      </c>
      <c r="G48" s="134" t="str">
        <f>[44]Maio!$I$10</f>
        <v>L</v>
      </c>
      <c r="H48" s="134" t="str">
        <f>[44]Maio!$I$11</f>
        <v>L</v>
      </c>
      <c r="I48" s="134" t="str">
        <f>[44]Maio!$I$12</f>
        <v>L</v>
      </c>
      <c r="J48" s="134" t="str">
        <f>[44]Maio!$I$13</f>
        <v>SE</v>
      </c>
      <c r="K48" s="134" t="str">
        <f>[44]Maio!$I$14</f>
        <v>NE</v>
      </c>
      <c r="L48" s="134" t="str">
        <f>[44]Maio!$I$15</f>
        <v>N</v>
      </c>
      <c r="M48" s="134" t="str">
        <f>[44]Maio!$I$16</f>
        <v>SO</v>
      </c>
      <c r="N48" s="134" t="str">
        <f>[44]Maio!$I$17</f>
        <v>SO</v>
      </c>
      <c r="O48" s="134" t="str">
        <f>[44]Maio!$I$18</f>
        <v>SO</v>
      </c>
      <c r="P48" s="134" t="str">
        <f>[44]Maio!$I$19</f>
        <v>S</v>
      </c>
      <c r="Q48" s="134" t="str">
        <f>[44]Maio!$I$20</f>
        <v>SO</v>
      </c>
      <c r="R48" s="134" t="str">
        <f>[44]Maio!$I$21</f>
        <v>SO</v>
      </c>
      <c r="S48" s="134" t="str">
        <f>[44]Maio!$I$22</f>
        <v>SE</v>
      </c>
      <c r="T48" s="134" t="str">
        <f>[44]Maio!$I$23</f>
        <v>SE</v>
      </c>
      <c r="U48" s="134" t="str">
        <f>[44]Maio!$I$24</f>
        <v>L</v>
      </c>
      <c r="V48" s="134" t="str">
        <f>[44]Maio!$I$25</f>
        <v>L</v>
      </c>
      <c r="W48" s="134" t="str">
        <f>[44]Maio!$I$26</f>
        <v>L</v>
      </c>
      <c r="X48" s="134" t="str">
        <f>[44]Maio!$I$27</f>
        <v>SO</v>
      </c>
      <c r="Y48" s="134" t="str">
        <f>[44]Maio!$I$28</f>
        <v>SO</v>
      </c>
      <c r="Z48" s="134" t="str">
        <f>[44]Maio!$I$29</f>
        <v>SE</v>
      </c>
      <c r="AA48" s="134" t="str">
        <f>[44]Maio!$I$30</f>
        <v>L</v>
      </c>
      <c r="AB48" s="134" t="str">
        <f>[44]Maio!$I$31</f>
        <v>L</v>
      </c>
      <c r="AC48" s="134" t="str">
        <f>[44]Maio!$I$32</f>
        <v>L</v>
      </c>
      <c r="AD48" s="134" t="str">
        <f>[44]Maio!$I$33</f>
        <v>SE</v>
      </c>
      <c r="AE48" s="134" t="str">
        <f>[44]Maio!$I$34</f>
        <v>L</v>
      </c>
      <c r="AF48" s="134" t="str">
        <f>[44]Maio!$I$35</f>
        <v>NO</v>
      </c>
      <c r="AG48" s="126" t="str">
        <f>[44]Maio!$I$36</f>
        <v>L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0" t="str">
        <f>[45]Maio!$I$5</f>
        <v>L</v>
      </c>
      <c r="C49" s="130" t="str">
        <f>[45]Maio!$I$6</f>
        <v>N</v>
      </c>
      <c r="D49" s="130" t="str">
        <f>[45]Maio!$I$7</f>
        <v>N</v>
      </c>
      <c r="E49" s="130" t="str">
        <f>[45]Maio!$I$8</f>
        <v>SE</v>
      </c>
      <c r="F49" s="130" t="str">
        <f>[45]Maio!$I$9</f>
        <v>NE</v>
      </c>
      <c r="G49" s="130" t="str">
        <f>[45]Maio!$I$10</f>
        <v>O</v>
      </c>
      <c r="H49" s="130" t="str">
        <f>[45]Maio!$I$11</f>
        <v>SO</v>
      </c>
      <c r="I49" s="130" t="str">
        <f>[45]Maio!$I$12</f>
        <v>SE</v>
      </c>
      <c r="J49" s="130" t="str">
        <f>[45]Maio!$I$13</f>
        <v>SE</v>
      </c>
      <c r="K49" s="130" t="str">
        <f>[45]Maio!$I$14</f>
        <v>N</v>
      </c>
      <c r="L49" s="130" t="str">
        <f>[45]Maio!$I$15</f>
        <v>N</v>
      </c>
      <c r="M49" s="130" t="str">
        <f>[45]Maio!$I$16</f>
        <v>S</v>
      </c>
      <c r="N49" s="130" t="str">
        <f>[45]Maio!$I$17</f>
        <v>S</v>
      </c>
      <c r="O49" s="130" t="str">
        <f>[45]Maio!$I$18</f>
        <v>SO</v>
      </c>
      <c r="P49" s="130" t="str">
        <f>[45]Maio!$I$19</f>
        <v>SO</v>
      </c>
      <c r="Q49" s="130" t="str">
        <f>[45]Maio!$I$20</f>
        <v>S</v>
      </c>
      <c r="R49" s="130" t="str">
        <f>[45]Maio!$I$21</f>
        <v>SE</v>
      </c>
      <c r="S49" s="130" t="str">
        <f>[45]Maio!$I$22</f>
        <v>SE</v>
      </c>
      <c r="T49" s="130" t="str">
        <f>[45]Maio!$I$23</f>
        <v>N</v>
      </c>
      <c r="U49" s="130" t="str">
        <f>[45]Maio!$I$24</f>
        <v>NO</v>
      </c>
      <c r="V49" s="130" t="str">
        <f>[45]Maio!$I$25</f>
        <v>NO</v>
      </c>
      <c r="W49" s="130" t="str">
        <f>[45]Maio!$I$26</f>
        <v>N</v>
      </c>
      <c r="X49" s="130" t="str">
        <f>[45]Maio!$I$27</f>
        <v>N</v>
      </c>
      <c r="Y49" s="130" t="str">
        <f>[45]Maio!$I$28</f>
        <v>SO</v>
      </c>
      <c r="Z49" s="130" t="str">
        <f>[45]Maio!$I$29</f>
        <v>SO</v>
      </c>
      <c r="AA49" s="130" t="str">
        <f>[45]Maio!$I$30</f>
        <v>NE</v>
      </c>
      <c r="AB49" s="130" t="str">
        <f>[45]Maio!$I$31</f>
        <v>NE</v>
      </c>
      <c r="AC49" s="130" t="str">
        <f>[45]Maio!$I$32</f>
        <v>N</v>
      </c>
      <c r="AD49" s="130" t="str">
        <f>[45]Maio!$I$33</f>
        <v>L</v>
      </c>
      <c r="AE49" s="130" t="str">
        <f>[45]Maio!$I$34</f>
        <v>NO</v>
      </c>
      <c r="AF49" s="130" t="str">
        <f>[45]Maio!$I$35</f>
        <v>NO</v>
      </c>
      <c r="AG49" s="126" t="str">
        <f>[45]Maio!$I$36</f>
        <v>N</v>
      </c>
    </row>
    <row r="50" spans="1:38" s="5" customFormat="1" ht="17.100000000000001" customHeight="1" thickBot="1" x14ac:dyDescent="0.25">
      <c r="A50" s="100" t="s">
        <v>224</v>
      </c>
      <c r="B50" s="101" t="s">
        <v>231</v>
      </c>
      <c r="C50" s="102" t="s">
        <v>233</v>
      </c>
      <c r="D50" s="102" t="s">
        <v>232</v>
      </c>
      <c r="E50" s="102" t="s">
        <v>232</v>
      </c>
      <c r="F50" s="102" t="s">
        <v>232</v>
      </c>
      <c r="G50" s="102" t="s">
        <v>234</v>
      </c>
      <c r="H50" s="102" t="s">
        <v>235</v>
      </c>
      <c r="I50" s="102" t="s">
        <v>234</v>
      </c>
      <c r="J50" s="102" t="s">
        <v>234</v>
      </c>
      <c r="K50" s="102" t="s">
        <v>232</v>
      </c>
      <c r="L50" s="102" t="s">
        <v>233</v>
      </c>
      <c r="M50" s="102" t="s">
        <v>236</v>
      </c>
      <c r="N50" s="102" t="s">
        <v>236</v>
      </c>
      <c r="O50" s="102" t="s">
        <v>236</v>
      </c>
      <c r="P50" s="102" t="s">
        <v>231</v>
      </c>
      <c r="Q50" s="102" t="s">
        <v>235</v>
      </c>
      <c r="R50" s="102" t="s">
        <v>234</v>
      </c>
      <c r="S50" s="102" t="s">
        <v>234</v>
      </c>
      <c r="T50" s="102" t="s">
        <v>235</v>
      </c>
      <c r="U50" s="102" t="s">
        <v>232</v>
      </c>
      <c r="V50" s="102" t="s">
        <v>233</v>
      </c>
      <c r="W50" s="102" t="s">
        <v>233</v>
      </c>
      <c r="X50" s="102" t="s">
        <v>236</v>
      </c>
      <c r="Y50" s="102" t="s">
        <v>236</v>
      </c>
      <c r="Z50" s="102" t="s">
        <v>235</v>
      </c>
      <c r="AA50" s="102" t="s">
        <v>232</v>
      </c>
      <c r="AB50" s="102" t="s">
        <v>232</v>
      </c>
      <c r="AC50" s="102" t="s">
        <v>233</v>
      </c>
      <c r="AD50" s="102" t="s">
        <v>233</v>
      </c>
      <c r="AE50" s="122" t="s">
        <v>233</v>
      </c>
      <c r="AF50" s="103" t="s">
        <v>237</v>
      </c>
      <c r="AG50" s="123"/>
      <c r="AL50" s="5" t="s">
        <v>47</v>
      </c>
    </row>
    <row r="51" spans="1:38" s="8" customFormat="1" ht="13.5" thickBot="1" x14ac:dyDescent="0.25">
      <c r="A51" s="174" t="s">
        <v>223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6"/>
      <c r="AF51" s="119"/>
      <c r="AG51" s="127" t="s">
        <v>232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43" t="s">
        <v>97</v>
      </c>
      <c r="U53" s="143"/>
      <c r="V53" s="143"/>
      <c r="W53" s="143"/>
      <c r="X53" s="143"/>
      <c r="Y53" s="86"/>
      <c r="Z53" s="86"/>
      <c r="AA53" s="86"/>
      <c r="AB53" s="86"/>
      <c r="AC53" s="86"/>
      <c r="AD53" s="86"/>
      <c r="AE53" s="86"/>
      <c r="AF53" s="116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44" t="s">
        <v>98</v>
      </c>
      <c r="U54" s="144"/>
      <c r="V54" s="144"/>
      <c r="W54" s="144"/>
      <c r="X54" s="144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1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70"/>
    </row>
    <row r="2" spans="1:34" s="4" customFormat="1" ht="20.100000000000001" customHeight="1" x14ac:dyDescent="0.2">
      <c r="A2" s="154" t="s">
        <v>21</v>
      </c>
      <c r="B2" s="148" t="s">
        <v>230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64"/>
      <c r="AG2" s="149"/>
      <c r="AH2" s="150"/>
    </row>
    <row r="3" spans="1:34" s="5" customFormat="1" ht="20.100000000000001" customHeight="1" x14ac:dyDescent="0.2">
      <c r="A3" s="154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63">
        <v>30</v>
      </c>
      <c r="AF3" s="146">
        <v>31</v>
      </c>
      <c r="AG3" s="118" t="s">
        <v>37</v>
      </c>
      <c r="AH3" s="109" t="s">
        <v>36</v>
      </c>
    </row>
    <row r="4" spans="1:34" s="5" customFormat="1" ht="20.100000000000001" customHeight="1" x14ac:dyDescent="0.2">
      <c r="A4" s="15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63"/>
      <c r="AF4" s="147"/>
      <c r="AG4" s="118" t="s">
        <v>35</v>
      </c>
      <c r="AH4" s="60" t="s">
        <v>35</v>
      </c>
    </row>
    <row r="5" spans="1:34" s="5" customFormat="1" x14ac:dyDescent="0.2">
      <c r="A5" s="58" t="s">
        <v>40</v>
      </c>
      <c r="B5" s="128">
        <f>[1]Maio!$J$5</f>
        <v>21.240000000000002</v>
      </c>
      <c r="C5" s="128">
        <f>[1]Maio!$J$6</f>
        <v>14.76</v>
      </c>
      <c r="D5" s="128">
        <f>[1]Maio!$J$7</f>
        <v>39.96</v>
      </c>
      <c r="E5" s="128">
        <f>[1]Maio!$J$8</f>
        <v>29.52</v>
      </c>
      <c r="F5" s="128">
        <f>[1]Maio!$J$9</f>
        <v>25.2</v>
      </c>
      <c r="G5" s="128">
        <f>[1]Maio!$J$10</f>
        <v>16.920000000000002</v>
      </c>
      <c r="H5" s="128">
        <f>[1]Maio!$J$11</f>
        <v>25.56</v>
      </c>
      <c r="I5" s="128">
        <f>[1]Maio!$J$12</f>
        <v>23.040000000000003</v>
      </c>
      <c r="J5" s="128">
        <f>[1]Maio!$J$13</f>
        <v>23.400000000000002</v>
      </c>
      <c r="K5" s="128">
        <f>[1]Maio!$J$14</f>
        <v>32.04</v>
      </c>
      <c r="L5" s="128">
        <f>[1]Maio!$J$15</f>
        <v>29.880000000000003</v>
      </c>
      <c r="M5" s="128">
        <f>[1]Maio!$J$16</f>
        <v>14.04</v>
      </c>
      <c r="N5" s="128">
        <f>[1]Maio!$J$17</f>
        <v>32.76</v>
      </c>
      <c r="O5" s="128">
        <f>[1]Maio!$J$18</f>
        <v>31.319999999999997</v>
      </c>
      <c r="P5" s="128">
        <f>[1]Maio!$J$19</f>
        <v>23.400000000000002</v>
      </c>
      <c r="Q5" s="128">
        <f>[1]Maio!$J$20</f>
        <v>23.759999999999998</v>
      </c>
      <c r="R5" s="128">
        <f>[1]Maio!$J$21</f>
        <v>24.48</v>
      </c>
      <c r="S5" s="128">
        <f>[1]Maio!$J$22</f>
        <v>25.2</v>
      </c>
      <c r="T5" s="128">
        <f>[1]Maio!$J$23</f>
        <v>18</v>
      </c>
      <c r="U5" s="128">
        <f>[1]Maio!$J$24</f>
        <v>19.8</v>
      </c>
      <c r="V5" s="128">
        <f>[1]Maio!$J$25</f>
        <v>36</v>
      </c>
      <c r="W5" s="128">
        <f>[1]Maio!$J$26</f>
        <v>14.04</v>
      </c>
      <c r="X5" s="128">
        <f>[1]Maio!$J$27</f>
        <v>32.76</v>
      </c>
      <c r="Y5" s="128">
        <f>[1]Maio!$J$28</f>
        <v>33.119999999999997</v>
      </c>
      <c r="Z5" s="128">
        <f>[1]Maio!$J$29</f>
        <v>16.2</v>
      </c>
      <c r="AA5" s="128">
        <f>[1]Maio!$J$30</f>
        <v>23.400000000000002</v>
      </c>
      <c r="AB5" s="128">
        <f>[1]Maio!$J$31</f>
        <v>24.48</v>
      </c>
      <c r="AC5" s="128">
        <f>[1]Maio!$J$32</f>
        <v>30.96</v>
      </c>
      <c r="AD5" s="128">
        <f>[1]Maio!$J$33</f>
        <v>19.079999999999998</v>
      </c>
      <c r="AE5" s="128">
        <f>[1]Maio!$J$34</f>
        <v>32.04</v>
      </c>
      <c r="AF5" s="128">
        <f>[1]Maio!$J$35</f>
        <v>38.519999999999996</v>
      </c>
      <c r="AG5" s="15">
        <f t="shared" ref="AG5:AG6" si="1">MAX(B5:AF5)</f>
        <v>39.96</v>
      </c>
      <c r="AH5" s="125">
        <f t="shared" ref="AH5:AH6" si="2">AVERAGE(B5:AF5)</f>
        <v>25.641290322580645</v>
      </c>
    </row>
    <row r="6" spans="1:34" x14ac:dyDescent="0.2">
      <c r="A6" s="58" t="s">
        <v>0</v>
      </c>
      <c r="B6" s="11">
        <f>[2]Maio!$J$5</f>
        <v>25.2</v>
      </c>
      <c r="C6" s="11">
        <f>[2]Maio!$J$6</f>
        <v>16.559999999999999</v>
      </c>
      <c r="D6" s="11">
        <f>[2]Maio!$J$7</f>
        <v>31.680000000000003</v>
      </c>
      <c r="E6" s="11">
        <f>[2]Maio!$J$8</f>
        <v>18.720000000000002</v>
      </c>
      <c r="F6" s="11">
        <f>[2]Maio!$J$9</f>
        <v>29.880000000000003</v>
      </c>
      <c r="G6" s="11">
        <f>[2]Maio!$J$10</f>
        <v>29.16</v>
      </c>
      <c r="H6" s="11">
        <f>[2]Maio!$J$11</f>
        <v>14.4</v>
      </c>
      <c r="I6" s="11">
        <f>[2]Maio!$J$12</f>
        <v>25.2</v>
      </c>
      <c r="J6" s="11">
        <f>[2]Maio!$J$13</f>
        <v>32.04</v>
      </c>
      <c r="K6" s="11">
        <f>[2]Maio!$J$14</f>
        <v>29.16</v>
      </c>
      <c r="L6" s="11">
        <f>[2]Maio!$J$15</f>
        <v>29.52</v>
      </c>
      <c r="M6" s="11">
        <f>[2]Maio!$J$16</f>
        <v>22.68</v>
      </c>
      <c r="N6" s="11">
        <f>[2]Maio!$J$17</f>
        <v>24.12</v>
      </c>
      <c r="O6" s="11">
        <f>[2]Maio!$J$18</f>
        <v>25.56</v>
      </c>
      <c r="P6" s="11">
        <f>[2]Maio!$J$19</f>
        <v>26.28</v>
      </c>
      <c r="Q6" s="11">
        <f>[2]Maio!$J$20</f>
        <v>37.800000000000004</v>
      </c>
      <c r="R6" s="11">
        <f>[2]Maio!$J$21</f>
        <v>38.880000000000003</v>
      </c>
      <c r="S6" s="11">
        <f>[2]Maio!$J$22</f>
        <v>29.16</v>
      </c>
      <c r="T6" s="11">
        <f>[2]Maio!$J$23</f>
        <v>23.759999999999998</v>
      </c>
      <c r="U6" s="11">
        <f>[2]Maio!$J$24</f>
        <v>28.44</v>
      </c>
      <c r="V6" s="11">
        <f>[2]Maio!$J$25</f>
        <v>30.96</v>
      </c>
      <c r="W6" s="11">
        <f>[2]Maio!$J$26</f>
        <v>20.52</v>
      </c>
      <c r="X6" s="11">
        <f>[2]Maio!$J$27</f>
        <v>26.28</v>
      </c>
      <c r="Y6" s="11">
        <f>[2]Maio!$J$28</f>
        <v>36.36</v>
      </c>
      <c r="Z6" s="11">
        <f>[2]Maio!$J$29</f>
        <v>22.32</v>
      </c>
      <c r="AA6" s="11">
        <f>[2]Maio!$J$30</f>
        <v>37.440000000000005</v>
      </c>
      <c r="AB6" s="11">
        <f>[2]Maio!$J$31</f>
        <v>30.240000000000002</v>
      </c>
      <c r="AC6" s="11">
        <f>[2]Maio!$J$32</f>
        <v>33.480000000000004</v>
      </c>
      <c r="AD6" s="11">
        <f>[2]Maio!$J$33</f>
        <v>46.440000000000005</v>
      </c>
      <c r="AE6" s="11">
        <f>[2]Maio!$J$34</f>
        <v>33.119999999999997</v>
      </c>
      <c r="AF6" s="11">
        <f>[2]Maio!$J$35</f>
        <v>38.519999999999996</v>
      </c>
      <c r="AG6" s="15">
        <f t="shared" si="1"/>
        <v>46.440000000000005</v>
      </c>
      <c r="AH6" s="125">
        <f t="shared" si="2"/>
        <v>28.834838709677427</v>
      </c>
    </row>
    <row r="7" spans="1:34" x14ac:dyDescent="0.2">
      <c r="A7" s="58" t="s">
        <v>104</v>
      </c>
      <c r="B7" s="11">
        <f>[3]Maio!$J$5</f>
        <v>24.48</v>
      </c>
      <c r="C7" s="11">
        <f>[3]Maio!$J$6</f>
        <v>20.16</v>
      </c>
      <c r="D7" s="11">
        <f>[3]Maio!$J$7</f>
        <v>36.72</v>
      </c>
      <c r="E7" s="11">
        <f>[3]Maio!$J$8</f>
        <v>32.04</v>
      </c>
      <c r="F7" s="11">
        <f>[3]Maio!$J$9</f>
        <v>23.759999999999998</v>
      </c>
      <c r="G7" s="11">
        <f>[3]Maio!$J$10</f>
        <v>27.720000000000002</v>
      </c>
      <c r="H7" s="11">
        <f>[3]Maio!$J$11</f>
        <v>24.48</v>
      </c>
      <c r="I7" s="11">
        <f>[3]Maio!$J$12</f>
        <v>27.720000000000002</v>
      </c>
      <c r="J7" s="11">
        <f>[3]Maio!$J$13</f>
        <v>28.08</v>
      </c>
      <c r="K7" s="11">
        <f>[3]Maio!$J$14</f>
        <v>34.56</v>
      </c>
      <c r="L7" s="11">
        <f>[3]Maio!$J$15</f>
        <v>37.080000000000005</v>
      </c>
      <c r="M7" s="11">
        <f>[3]Maio!$J$16</f>
        <v>24.840000000000003</v>
      </c>
      <c r="N7" s="11">
        <f>[3]Maio!$J$17</f>
        <v>26.28</v>
      </c>
      <c r="O7" s="11">
        <f>[3]Maio!$J$18</f>
        <v>29.880000000000003</v>
      </c>
      <c r="P7" s="11">
        <f>[3]Maio!$J$19</f>
        <v>33.480000000000004</v>
      </c>
      <c r="Q7" s="11">
        <f>[3]Maio!$J$20</f>
        <v>35.64</v>
      </c>
      <c r="R7" s="11">
        <f>[3]Maio!$J$21</f>
        <v>38.159999999999997</v>
      </c>
      <c r="S7" s="11">
        <f>[3]Maio!$J$22</f>
        <v>26.64</v>
      </c>
      <c r="T7" s="11">
        <f>[3]Maio!$J$23</f>
        <v>21.96</v>
      </c>
      <c r="U7" s="11">
        <f>[3]Maio!$J$24</f>
        <v>25.2</v>
      </c>
      <c r="V7" s="11">
        <f>[3]Maio!$J$25</f>
        <v>28.44</v>
      </c>
      <c r="W7" s="11">
        <f>[3]Maio!$J$26</f>
        <v>29.52</v>
      </c>
      <c r="X7" s="11">
        <f>[3]Maio!$J$27</f>
        <v>36.72</v>
      </c>
      <c r="Y7" s="11">
        <f>[3]Maio!$J$28</f>
        <v>44.64</v>
      </c>
      <c r="Z7" s="11">
        <f>[3]Maio!$J$29</f>
        <v>26.64</v>
      </c>
      <c r="AA7" s="11">
        <f>[3]Maio!$J$30</f>
        <v>33.840000000000003</v>
      </c>
      <c r="AB7" s="11">
        <f>[3]Maio!$J$31</f>
        <v>33.480000000000004</v>
      </c>
      <c r="AC7" s="11">
        <f>[3]Maio!$J$32</f>
        <v>37.440000000000005</v>
      </c>
      <c r="AD7" s="11">
        <f>[3]Maio!$J$33</f>
        <v>22.32</v>
      </c>
      <c r="AE7" s="11">
        <f>[3]Maio!$J$34</f>
        <v>37.440000000000005</v>
      </c>
      <c r="AF7" s="11">
        <f>[3]Maio!$J$35</f>
        <v>52.2</v>
      </c>
      <c r="AG7" s="15">
        <f t="shared" ref="AG7" si="3">MAX(B7:AF7)</f>
        <v>52.2</v>
      </c>
      <c r="AH7" s="125">
        <f t="shared" ref="AH7" si="4">AVERAGE(B7:AF7)</f>
        <v>31.018064516129041</v>
      </c>
    </row>
    <row r="8" spans="1:34" x14ac:dyDescent="0.2">
      <c r="A8" s="58" t="s">
        <v>1</v>
      </c>
      <c r="B8" s="11">
        <f>[4]Maio!$J$5</f>
        <v>20.16</v>
      </c>
      <c r="C8" s="11">
        <f>[4]Maio!$J$6</f>
        <v>26.28</v>
      </c>
      <c r="D8" s="11">
        <f>[4]Maio!$J$7</f>
        <v>18.720000000000002</v>
      </c>
      <c r="E8" s="11">
        <f>[4]Maio!$J$8</f>
        <v>11.879999999999999</v>
      </c>
      <c r="F8" s="11">
        <f>[4]Maio!$J$9</f>
        <v>16.920000000000002</v>
      </c>
      <c r="G8" s="11">
        <f>[4]Maio!$J$10</f>
        <v>34.56</v>
      </c>
      <c r="H8" s="11">
        <f>[4]Maio!$J$11</f>
        <v>19.440000000000001</v>
      </c>
      <c r="I8" s="11">
        <f>[4]Maio!$J$12</f>
        <v>24.12</v>
      </c>
      <c r="J8" s="11">
        <f>[4]Maio!$J$13</f>
        <v>27.36</v>
      </c>
      <c r="K8" s="11">
        <f>[4]Maio!$J$14</f>
        <v>33.840000000000003</v>
      </c>
      <c r="L8" s="11">
        <f>[4]Maio!$J$15</f>
        <v>34.200000000000003</v>
      </c>
      <c r="M8" s="11">
        <f>[4]Maio!$J$16</f>
        <v>21.240000000000002</v>
      </c>
      <c r="N8" s="11">
        <f>[4]Maio!$J$17</f>
        <v>17.28</v>
      </c>
      <c r="O8" s="11">
        <f>[4]Maio!$J$18</f>
        <v>35.64</v>
      </c>
      <c r="P8" s="11">
        <f>[4]Maio!$J$19</f>
        <v>18.720000000000002</v>
      </c>
      <c r="Q8" s="11">
        <f>[4]Maio!$J$20</f>
        <v>24.48</v>
      </c>
      <c r="R8" s="11">
        <f>[4]Maio!$J$21</f>
        <v>20.88</v>
      </c>
      <c r="S8" s="11">
        <f>[4]Maio!$J$22</f>
        <v>20.88</v>
      </c>
      <c r="T8" s="11">
        <f>[4]Maio!$J$23</f>
        <v>24.840000000000003</v>
      </c>
      <c r="U8" s="11">
        <f>[4]Maio!$J$24</f>
        <v>24.12</v>
      </c>
      <c r="V8" s="11">
        <f>[4]Maio!$J$25</f>
        <v>26.64</v>
      </c>
      <c r="W8" s="11">
        <f>[4]Maio!$J$26</f>
        <v>17.64</v>
      </c>
      <c r="X8" s="11">
        <f>[4]Maio!$J$27</f>
        <v>18</v>
      </c>
      <c r="Y8" s="11">
        <f>[4]Maio!$J$28</f>
        <v>21.6</v>
      </c>
      <c r="Z8" s="11">
        <f>[4]Maio!$J$29</f>
        <v>27</v>
      </c>
      <c r="AA8" s="11">
        <f>[4]Maio!$J$30</f>
        <v>24.12</v>
      </c>
      <c r="AB8" s="11">
        <f>[4]Maio!$J$31</f>
        <v>37.080000000000005</v>
      </c>
      <c r="AC8" s="11">
        <f>[4]Maio!$J$32</f>
        <v>34.56</v>
      </c>
      <c r="AD8" s="11">
        <f>[4]Maio!$J$33</f>
        <v>22.68</v>
      </c>
      <c r="AE8" s="11">
        <f>[4]Maio!$J$34</f>
        <v>31.680000000000003</v>
      </c>
      <c r="AF8" s="11">
        <f>[4]Maio!$J$35</f>
        <v>25.2</v>
      </c>
      <c r="AG8" s="15">
        <f t="shared" ref="AG8" si="5">MAX(B8:AF8)</f>
        <v>37.080000000000005</v>
      </c>
      <c r="AH8" s="125">
        <f t="shared" ref="AH8" si="6">AVERAGE(B8:AF8)</f>
        <v>24.572903225806453</v>
      </c>
    </row>
    <row r="9" spans="1:34" x14ac:dyDescent="0.2">
      <c r="A9" s="58" t="s">
        <v>167</v>
      </c>
      <c r="B9" s="11">
        <f>[5]Maio!$J$5</f>
        <v>34.56</v>
      </c>
      <c r="C9" s="11">
        <f>[5]Maio!$J$6</f>
        <v>26.64</v>
      </c>
      <c r="D9" s="11">
        <f>[5]Maio!$J$7</f>
        <v>36.72</v>
      </c>
      <c r="E9" s="11">
        <f>[5]Maio!$J$8</f>
        <v>43.2</v>
      </c>
      <c r="F9" s="11">
        <f>[5]Maio!$J$9</f>
        <v>36.72</v>
      </c>
      <c r="G9" s="11">
        <f>[5]Maio!$J$10</f>
        <v>34.200000000000003</v>
      </c>
      <c r="H9" s="11">
        <f>[5]Maio!$J$11</f>
        <v>17.64</v>
      </c>
      <c r="I9" s="11">
        <f>[5]Maio!$J$12</f>
        <v>28.08</v>
      </c>
      <c r="J9" s="11">
        <f>[5]Maio!$J$13</f>
        <v>38.519999999999996</v>
      </c>
      <c r="K9" s="11">
        <f>[5]Maio!$J$14</f>
        <v>33.840000000000003</v>
      </c>
      <c r="L9" s="11">
        <f>[5]Maio!$J$15</f>
        <v>54</v>
      </c>
      <c r="M9" s="11">
        <f>[5]Maio!$J$16</f>
        <v>83.88000000000001</v>
      </c>
      <c r="N9" s="11">
        <f>[5]Maio!$J$17</f>
        <v>27.720000000000002</v>
      </c>
      <c r="O9" s="11">
        <f>[5]Maio!$J$18</f>
        <v>32.04</v>
      </c>
      <c r="P9" s="11">
        <f>[5]Maio!$J$19</f>
        <v>29.16</v>
      </c>
      <c r="Q9" s="11">
        <f>[5]Maio!$J$20</f>
        <v>46.440000000000005</v>
      </c>
      <c r="R9" s="11">
        <f>[5]Maio!$J$21</f>
        <v>42.84</v>
      </c>
      <c r="S9" s="11">
        <f>[5]Maio!$J$22</f>
        <v>37.080000000000005</v>
      </c>
      <c r="T9" s="11">
        <f>[5]Maio!$J$23</f>
        <v>28.8</v>
      </c>
      <c r="U9" s="11">
        <f>[5]Maio!$J$24</f>
        <v>35.28</v>
      </c>
      <c r="V9" s="11">
        <f>[5]Maio!$J$25</f>
        <v>36.36</v>
      </c>
      <c r="W9" s="11">
        <f>[5]Maio!$J$26</f>
        <v>34.200000000000003</v>
      </c>
      <c r="X9" s="11">
        <f>[5]Maio!$J$27</f>
        <v>85.32</v>
      </c>
      <c r="Y9" s="11">
        <f>[5]Maio!$J$28</f>
        <v>42.84</v>
      </c>
      <c r="Z9" s="11">
        <f>[5]Maio!$J$29</f>
        <v>29.880000000000003</v>
      </c>
      <c r="AA9" s="11">
        <f>[5]Maio!$J$30</f>
        <v>41.04</v>
      </c>
      <c r="AB9" s="11">
        <f>[5]Maio!$J$31</f>
        <v>41.4</v>
      </c>
      <c r="AC9" s="11">
        <f>[5]Maio!$J$32</f>
        <v>46.440000000000005</v>
      </c>
      <c r="AD9" s="11">
        <f>[5]Maio!$J$33</f>
        <v>28.44</v>
      </c>
      <c r="AE9" s="11">
        <f>[5]Maio!$J$34</f>
        <v>39.96</v>
      </c>
      <c r="AF9" s="11">
        <f>[5]Maio!$J$35</f>
        <v>39.24</v>
      </c>
      <c r="AG9" s="93" t="s">
        <v>226</v>
      </c>
      <c r="AH9" s="115" t="s">
        <v>226</v>
      </c>
    </row>
    <row r="10" spans="1:34" x14ac:dyDescent="0.2">
      <c r="A10" s="58" t="s">
        <v>111</v>
      </c>
      <c r="B10" s="11" t="str">
        <f>[6]Maio!$J$5</f>
        <v>*</v>
      </c>
      <c r="C10" s="11" t="str">
        <f>[6]Maio!$J$6</f>
        <v>*</v>
      </c>
      <c r="D10" s="11" t="str">
        <f>[6]Maio!$J$7</f>
        <v>*</v>
      </c>
      <c r="E10" s="11" t="str">
        <f>[6]Maio!$J$8</f>
        <v>*</v>
      </c>
      <c r="F10" s="11" t="str">
        <f>[6]Maio!$J$9</f>
        <v>*</v>
      </c>
      <c r="G10" s="11" t="str">
        <f>[6]Maio!$J$10</f>
        <v>*</v>
      </c>
      <c r="H10" s="11" t="str">
        <f>[6]Maio!$J$11</f>
        <v>*</v>
      </c>
      <c r="I10" s="11" t="str">
        <f>[6]Maio!$J$12</f>
        <v>*</v>
      </c>
      <c r="J10" s="11" t="str">
        <f>[6]Maio!$J$13</f>
        <v>*</v>
      </c>
      <c r="K10" s="11" t="str">
        <f>[6]Maio!$J$14</f>
        <v>*</v>
      </c>
      <c r="L10" s="11" t="str">
        <f>[6]Maio!$J$15</f>
        <v>*</v>
      </c>
      <c r="M10" s="11" t="str">
        <f>[6]Maio!$J$16</f>
        <v>*</v>
      </c>
      <c r="N10" s="11" t="str">
        <f>[6]Maio!$J$17</f>
        <v>*</v>
      </c>
      <c r="O10" s="11" t="str">
        <f>[6]Maio!$J$18</f>
        <v>*</v>
      </c>
      <c r="P10" s="11" t="str">
        <f>[6]Maio!$J$19</f>
        <v>*</v>
      </c>
      <c r="Q10" s="11" t="str">
        <f>[6]Maio!$J$20</f>
        <v>*</v>
      </c>
      <c r="R10" s="11" t="str">
        <f>[6]Maio!$J$21</f>
        <v>*</v>
      </c>
      <c r="S10" s="11" t="str">
        <f>[6]Maio!$J$22</f>
        <v>*</v>
      </c>
      <c r="T10" s="11" t="str">
        <f>[6]Maio!$J$23</f>
        <v>*</v>
      </c>
      <c r="U10" s="11" t="str">
        <f>[6]Maio!$J$24</f>
        <v>*</v>
      </c>
      <c r="V10" s="11" t="str">
        <f>[6]Maio!$J$25</f>
        <v>*</v>
      </c>
      <c r="W10" s="11" t="str">
        <f>[6]Maio!$J$26</f>
        <v>*</v>
      </c>
      <c r="X10" s="11" t="str">
        <f>[6]Maio!$J$27</f>
        <v>*</v>
      </c>
      <c r="Y10" s="11" t="str">
        <f>[6]Maio!$J$28</f>
        <v>*</v>
      </c>
      <c r="Z10" s="11" t="str">
        <f>[6]Maio!$J$29</f>
        <v>*</v>
      </c>
      <c r="AA10" s="11" t="str">
        <f>[6]Maio!$J$30</f>
        <v>*</v>
      </c>
      <c r="AB10" s="11" t="str">
        <f>[6]Maio!$J$31</f>
        <v>*</v>
      </c>
      <c r="AC10" s="11" t="str">
        <f>[6]Maio!$J$32</f>
        <v>*</v>
      </c>
      <c r="AD10" s="11" t="str">
        <f>[6]Maio!$J$33</f>
        <v>*</v>
      </c>
      <c r="AE10" s="11" t="str">
        <f>[6]Maio!$J$34</f>
        <v>*</v>
      </c>
      <c r="AF10" s="11" t="str">
        <f>[6]Maio!$J$35</f>
        <v>*</v>
      </c>
      <c r="AG10" s="93" t="s">
        <v>226</v>
      </c>
      <c r="AH10" s="115" t="s">
        <v>226</v>
      </c>
    </row>
    <row r="11" spans="1:34" x14ac:dyDescent="0.2">
      <c r="A11" s="58" t="s">
        <v>64</v>
      </c>
      <c r="B11" s="11">
        <f>[7]Maio!$J$5</f>
        <v>26.28</v>
      </c>
      <c r="C11" s="11">
        <f>[7]Maio!$J$6</f>
        <v>21.96</v>
      </c>
      <c r="D11" s="11">
        <f>[7]Maio!$J$7</f>
        <v>54.36</v>
      </c>
      <c r="E11" s="11">
        <f>[7]Maio!$J$8</f>
        <v>32.76</v>
      </c>
      <c r="F11" s="11">
        <f>[7]Maio!$J$9</f>
        <v>23.040000000000003</v>
      </c>
      <c r="G11" s="11">
        <f>[7]Maio!$J$10</f>
        <v>21.240000000000002</v>
      </c>
      <c r="H11" s="11">
        <f>[7]Maio!$J$11</f>
        <v>18.720000000000002</v>
      </c>
      <c r="I11" s="11">
        <f>[7]Maio!$J$12</f>
        <v>38.159999999999997</v>
      </c>
      <c r="J11" s="11">
        <f>[7]Maio!$J$13</f>
        <v>30.96</v>
      </c>
      <c r="K11" s="11">
        <f>[7]Maio!$J$14</f>
        <v>27.36</v>
      </c>
      <c r="L11" s="11">
        <f>[7]Maio!$J$15</f>
        <v>33.840000000000003</v>
      </c>
      <c r="M11" s="11">
        <f>[7]Maio!$J$16</f>
        <v>24.48</v>
      </c>
      <c r="N11" s="11">
        <f>[7]Maio!$J$17</f>
        <v>37.440000000000005</v>
      </c>
      <c r="O11" s="11">
        <f>[7]Maio!$J$18</f>
        <v>34.200000000000003</v>
      </c>
      <c r="P11" s="11">
        <f>[7]Maio!$J$19</f>
        <v>26.28</v>
      </c>
      <c r="Q11" s="11">
        <f>[7]Maio!$J$20</f>
        <v>41.04</v>
      </c>
      <c r="R11" s="11">
        <f>[7]Maio!$J$21</f>
        <v>43.2</v>
      </c>
      <c r="S11" s="11">
        <f>[7]Maio!$J$22</f>
        <v>38.519999999999996</v>
      </c>
      <c r="T11" s="11">
        <f>[7]Maio!$J$23</f>
        <v>28.8</v>
      </c>
      <c r="U11" s="11">
        <f>[7]Maio!$J$24</f>
        <v>20.88</v>
      </c>
      <c r="V11" s="11">
        <f>[7]Maio!$J$25</f>
        <v>22.32</v>
      </c>
      <c r="W11" s="11">
        <f>[7]Maio!$J$26</f>
        <v>22.32</v>
      </c>
      <c r="X11" s="11">
        <f>[7]Maio!$J$27</f>
        <v>25.92</v>
      </c>
      <c r="Y11" s="11">
        <f>[7]Maio!$J$28</f>
        <v>47.16</v>
      </c>
      <c r="Z11" s="11">
        <f>[7]Maio!$J$29</f>
        <v>21.240000000000002</v>
      </c>
      <c r="AA11" s="11">
        <f>[7]Maio!$J$30</f>
        <v>30.240000000000002</v>
      </c>
      <c r="AB11" s="11">
        <f>[7]Maio!$J$31</f>
        <v>27.36</v>
      </c>
      <c r="AC11" s="11">
        <f>[7]Maio!$J$32</f>
        <v>37.800000000000004</v>
      </c>
      <c r="AD11" s="11">
        <f>[7]Maio!$J$33</f>
        <v>33.840000000000003</v>
      </c>
      <c r="AE11" s="11">
        <f>[7]Maio!$J$34</f>
        <v>30.240000000000002</v>
      </c>
      <c r="AF11" s="11">
        <f>[7]Maio!$J$35</f>
        <v>50.04</v>
      </c>
      <c r="AG11" s="15">
        <f t="shared" ref="AG11:AG12" si="7">MAX(B11:AF11)</f>
        <v>54.36</v>
      </c>
      <c r="AH11" s="125">
        <f t="shared" ref="AH11:AH12" si="8">AVERAGE(B11:AF11)</f>
        <v>31.354838709677416</v>
      </c>
    </row>
    <row r="12" spans="1:34" x14ac:dyDescent="0.2">
      <c r="A12" s="58" t="s">
        <v>41</v>
      </c>
      <c r="B12" s="11">
        <f>[8]Maio!$J$5</f>
        <v>40.680000000000007</v>
      </c>
      <c r="C12" s="11">
        <f>[8]Maio!$J$6</f>
        <v>19.8</v>
      </c>
      <c r="D12" s="11">
        <f>[8]Maio!$J$7</f>
        <v>36.36</v>
      </c>
      <c r="E12" s="11">
        <f>[8]Maio!$J$8</f>
        <v>44.28</v>
      </c>
      <c r="F12" s="11">
        <f>[8]Maio!$J$9</f>
        <v>27.720000000000002</v>
      </c>
      <c r="G12" s="11">
        <f>[8]Maio!$J$10</f>
        <v>51.12</v>
      </c>
      <c r="H12" s="11">
        <f>[8]Maio!$J$11</f>
        <v>15.48</v>
      </c>
      <c r="I12" s="11">
        <f>[8]Maio!$J$12</f>
        <v>27.36</v>
      </c>
      <c r="J12" s="11">
        <f>[8]Maio!$J$13</f>
        <v>34.56</v>
      </c>
      <c r="K12" s="11">
        <f>[8]Maio!$J$14</f>
        <v>34.56</v>
      </c>
      <c r="L12" s="11">
        <f>[8]Maio!$J$15</f>
        <v>27.720000000000002</v>
      </c>
      <c r="M12" s="11">
        <f>[8]Maio!$J$16</f>
        <v>28.8</v>
      </c>
      <c r="N12" s="11">
        <f>[8]Maio!$J$17</f>
        <v>25.56</v>
      </c>
      <c r="O12" s="11">
        <f>[8]Maio!$J$18</f>
        <v>31.680000000000003</v>
      </c>
      <c r="P12" s="11">
        <f>[8]Maio!$J$19</f>
        <v>22.68</v>
      </c>
      <c r="Q12" s="11">
        <f>[8]Maio!$J$20</f>
        <v>28.8</v>
      </c>
      <c r="R12" s="11">
        <f>[8]Maio!$J$21</f>
        <v>28.44</v>
      </c>
      <c r="S12" s="11">
        <f>[8]Maio!$J$22</f>
        <v>29.880000000000003</v>
      </c>
      <c r="T12" s="11">
        <f>[8]Maio!$J$23</f>
        <v>28.08</v>
      </c>
      <c r="U12" s="11">
        <f>[8]Maio!$J$24</f>
        <v>28.8</v>
      </c>
      <c r="V12" s="11">
        <f>[8]Maio!$J$25</f>
        <v>29.52</v>
      </c>
      <c r="W12" s="11">
        <f>[8]Maio!$J$26</f>
        <v>21.6</v>
      </c>
      <c r="X12" s="11">
        <f>[8]Maio!$J$27</f>
        <v>30.96</v>
      </c>
      <c r="Y12" s="11">
        <f>[8]Maio!$J$28</f>
        <v>29.16</v>
      </c>
      <c r="Z12" s="11">
        <f>[8]Maio!$J$29</f>
        <v>20.88</v>
      </c>
      <c r="AA12" s="11">
        <f>[8]Maio!$J$30</f>
        <v>34.200000000000003</v>
      </c>
      <c r="AB12" s="11">
        <f>[8]Maio!$J$31</f>
        <v>32.04</v>
      </c>
      <c r="AC12" s="11">
        <f>[8]Maio!$J$32</f>
        <v>32.76</v>
      </c>
      <c r="AD12" s="11">
        <f>[8]Maio!$J$33</f>
        <v>23.400000000000002</v>
      </c>
      <c r="AE12" s="11">
        <f>[8]Maio!$J$34</f>
        <v>32.76</v>
      </c>
      <c r="AF12" s="11">
        <f>[8]Maio!$J$35</f>
        <v>33.119999999999997</v>
      </c>
      <c r="AG12" s="15">
        <f t="shared" si="7"/>
        <v>51.12</v>
      </c>
      <c r="AH12" s="125">
        <f t="shared" si="8"/>
        <v>30.08903225806452</v>
      </c>
    </row>
    <row r="13" spans="1:34" x14ac:dyDescent="0.2">
      <c r="A13" s="58" t="s">
        <v>114</v>
      </c>
      <c r="B13" s="11" t="str">
        <f>[9]Maio!$J$5</f>
        <v>*</v>
      </c>
      <c r="C13" s="11" t="str">
        <f>[9]Maio!$J$6</f>
        <v>*</v>
      </c>
      <c r="D13" s="11" t="str">
        <f>[9]Maio!$J$7</f>
        <v>*</v>
      </c>
      <c r="E13" s="11" t="str">
        <f>[9]Maio!$J$8</f>
        <v>*</v>
      </c>
      <c r="F13" s="11" t="str">
        <f>[9]Maio!$J$9</f>
        <v>*</v>
      </c>
      <c r="G13" s="11" t="str">
        <f>[9]Maio!$J$10</f>
        <v>*</v>
      </c>
      <c r="H13" s="11" t="str">
        <f>[9]Maio!$J$11</f>
        <v>*</v>
      </c>
      <c r="I13" s="11" t="str">
        <f>[9]Maio!$J$12</f>
        <v>*</v>
      </c>
      <c r="J13" s="11" t="str">
        <f>[9]Maio!$J$13</f>
        <v>*</v>
      </c>
      <c r="K13" s="11" t="str">
        <f>[9]Maio!$J$14</f>
        <v>*</v>
      </c>
      <c r="L13" s="11" t="str">
        <f>[9]Maio!$J$15</f>
        <v>*</v>
      </c>
      <c r="M13" s="11" t="str">
        <f>[9]Maio!$J$16</f>
        <v>*</v>
      </c>
      <c r="N13" s="11" t="str">
        <f>[9]Maio!$J$17</f>
        <v>*</v>
      </c>
      <c r="O13" s="11" t="str">
        <f>[9]Maio!$J$18</f>
        <v>*</v>
      </c>
      <c r="P13" s="11" t="str">
        <f>[9]Maio!$J$19</f>
        <v>*</v>
      </c>
      <c r="Q13" s="11" t="str">
        <f>[9]Maio!$J$20</f>
        <v>*</v>
      </c>
      <c r="R13" s="11" t="str">
        <f>[9]Maio!$J$21</f>
        <v>*</v>
      </c>
      <c r="S13" s="11" t="str">
        <f>[9]Maio!$J$22</f>
        <v>*</v>
      </c>
      <c r="T13" s="11" t="str">
        <f>[9]Maio!$J$23</f>
        <v>*</v>
      </c>
      <c r="U13" s="11" t="str">
        <f>[9]Maio!$J$24</f>
        <v>*</v>
      </c>
      <c r="V13" s="11" t="str">
        <f>[9]Maio!$J$25</f>
        <v>*</v>
      </c>
      <c r="W13" s="11" t="str">
        <f>[9]Maio!$J$26</f>
        <v>*</v>
      </c>
      <c r="X13" s="11" t="str">
        <f>[9]Maio!$J$27</f>
        <v>*</v>
      </c>
      <c r="Y13" s="11" t="str">
        <f>[9]Maio!$J$28</f>
        <v>*</v>
      </c>
      <c r="Z13" s="11" t="str">
        <f>[9]Maio!$J$29</f>
        <v>*</v>
      </c>
      <c r="AA13" s="11" t="str">
        <f>[9]Maio!$J$30</f>
        <v>*</v>
      </c>
      <c r="AB13" s="11" t="str">
        <f>[9]Maio!$J$31</f>
        <v>*</v>
      </c>
      <c r="AC13" s="11" t="str">
        <f>[9]Maio!$J$32</f>
        <v>*</v>
      </c>
      <c r="AD13" s="11" t="str">
        <f>[9]Maio!$J$33</f>
        <v>*</v>
      </c>
      <c r="AE13" s="11" t="str">
        <f>[9]Maio!$J$34</f>
        <v>*</v>
      </c>
      <c r="AF13" s="11" t="str">
        <f>[9]Maio!$J$35</f>
        <v>*</v>
      </c>
      <c r="AG13" s="93" t="s">
        <v>226</v>
      </c>
      <c r="AH13" s="115" t="s">
        <v>226</v>
      </c>
    </row>
    <row r="14" spans="1:34" x14ac:dyDescent="0.2">
      <c r="A14" s="58" t="s">
        <v>118</v>
      </c>
      <c r="B14" s="11" t="str">
        <f>[10]Maio!$J$5</f>
        <v>*</v>
      </c>
      <c r="C14" s="11" t="str">
        <f>[10]Maio!$J$6</f>
        <v>*</v>
      </c>
      <c r="D14" s="11" t="str">
        <f>[10]Maio!$J$7</f>
        <v>*</v>
      </c>
      <c r="E14" s="11" t="str">
        <f>[10]Maio!$J$8</f>
        <v>*</v>
      </c>
      <c r="F14" s="11" t="str">
        <f>[10]Maio!$J$9</f>
        <v>*</v>
      </c>
      <c r="G14" s="11" t="str">
        <f>[10]Maio!$J$10</f>
        <v>*</v>
      </c>
      <c r="H14" s="11" t="str">
        <f>[10]Maio!$J$11</f>
        <v>*</v>
      </c>
      <c r="I14" s="11" t="str">
        <f>[10]Maio!$J$12</f>
        <v>*</v>
      </c>
      <c r="J14" s="11" t="str">
        <f>[10]Maio!$J$13</f>
        <v>*</v>
      </c>
      <c r="K14" s="11" t="str">
        <f>[10]Maio!$J$14</f>
        <v>*</v>
      </c>
      <c r="L14" s="11" t="str">
        <f>[10]Maio!$J$15</f>
        <v>*</v>
      </c>
      <c r="M14" s="11" t="str">
        <f>[10]Maio!$J$16</f>
        <v>*</v>
      </c>
      <c r="N14" s="11" t="str">
        <f>[10]Maio!$J$17</f>
        <v>*</v>
      </c>
      <c r="O14" s="11" t="str">
        <f>[10]Maio!$J$18</f>
        <v>*</v>
      </c>
      <c r="P14" s="11" t="str">
        <f>[10]Maio!$J$19</f>
        <v>*</v>
      </c>
      <c r="Q14" s="11" t="str">
        <f>[10]Maio!$J$20</f>
        <v>*</v>
      </c>
      <c r="R14" s="11" t="str">
        <f>[10]Maio!$J$21</f>
        <v>*</v>
      </c>
      <c r="S14" s="11" t="str">
        <f>[10]Maio!$J$22</f>
        <v>*</v>
      </c>
      <c r="T14" s="11" t="str">
        <f>[10]Maio!$J$23</f>
        <v>*</v>
      </c>
      <c r="U14" s="11" t="str">
        <f>[10]Maio!$J$24</f>
        <v>*</v>
      </c>
      <c r="V14" s="11" t="str">
        <f>[10]Maio!$J$25</f>
        <v>*</v>
      </c>
      <c r="W14" s="11" t="str">
        <f>[10]Maio!$J$26</f>
        <v>*</v>
      </c>
      <c r="X14" s="11" t="str">
        <f>[10]Maio!$J$27</f>
        <v>*</v>
      </c>
      <c r="Y14" s="11" t="str">
        <f>[10]Maio!$J$28</f>
        <v>*</v>
      </c>
      <c r="Z14" s="11" t="str">
        <f>[10]Maio!$J$29</f>
        <v>*</v>
      </c>
      <c r="AA14" s="11" t="str">
        <f>[10]Maio!$J$30</f>
        <v>*</v>
      </c>
      <c r="AB14" s="11" t="str">
        <f>[10]Maio!$J$31</f>
        <v>*</v>
      </c>
      <c r="AC14" s="11" t="str">
        <f>[10]Maio!$J$32</f>
        <v>*</v>
      </c>
      <c r="AD14" s="11" t="str">
        <f>[10]Maio!$J$33</f>
        <v>*</v>
      </c>
      <c r="AE14" s="11" t="str">
        <f>[10]Maio!$J$34</f>
        <v>*</v>
      </c>
      <c r="AF14" s="11" t="str">
        <f>[10]Maio!$J$35</f>
        <v>*</v>
      </c>
      <c r="AG14" s="93" t="s">
        <v>226</v>
      </c>
      <c r="AH14" s="115" t="s">
        <v>226</v>
      </c>
    </row>
    <row r="15" spans="1:34" x14ac:dyDescent="0.2">
      <c r="A15" s="58" t="s">
        <v>121</v>
      </c>
      <c r="B15" s="11">
        <f>[11]Maio!$J$5</f>
        <v>37.800000000000004</v>
      </c>
      <c r="C15" s="11">
        <f>[11]Maio!$J$6</f>
        <v>24.840000000000003</v>
      </c>
      <c r="D15" s="11">
        <f>[11]Maio!$J$7</f>
        <v>30.96</v>
      </c>
      <c r="E15" s="11">
        <f>[11]Maio!$J$8</f>
        <v>32.76</v>
      </c>
      <c r="F15" s="11">
        <f>[11]Maio!$J$9</f>
        <v>33.119999999999997</v>
      </c>
      <c r="G15" s="11">
        <f>[11]Maio!$J$10</f>
        <v>34.92</v>
      </c>
      <c r="H15" s="11">
        <f>[11]Maio!$J$11</f>
        <v>17.64</v>
      </c>
      <c r="I15" s="11">
        <f>[11]Maio!$J$12</f>
        <v>36.36</v>
      </c>
      <c r="J15" s="11">
        <f>[11]Maio!$J$13</f>
        <v>37.080000000000005</v>
      </c>
      <c r="K15" s="11">
        <f>[11]Maio!$J$14</f>
        <v>33.119999999999997</v>
      </c>
      <c r="L15" s="11">
        <f>[11]Maio!$J$15</f>
        <v>45.72</v>
      </c>
      <c r="M15" s="11">
        <f>[11]Maio!$J$16</f>
        <v>23.759999999999998</v>
      </c>
      <c r="N15" s="11">
        <f>[11]Maio!$J$17</f>
        <v>24.840000000000003</v>
      </c>
      <c r="O15" s="11">
        <f>[11]Maio!$J$18</f>
        <v>31.680000000000003</v>
      </c>
      <c r="P15" s="11">
        <f>[11]Maio!$J$19</f>
        <v>27</v>
      </c>
      <c r="Q15" s="11">
        <f>[11]Maio!$J$20</f>
        <v>33.840000000000003</v>
      </c>
      <c r="R15" s="11">
        <f>[11]Maio!$J$21</f>
        <v>33.840000000000003</v>
      </c>
      <c r="S15" s="11">
        <f>[11]Maio!$J$22</f>
        <v>35.64</v>
      </c>
      <c r="T15" s="11">
        <f>[11]Maio!$J$23</f>
        <v>26.28</v>
      </c>
      <c r="U15" s="11">
        <f>[11]Maio!$J$24</f>
        <v>26.64</v>
      </c>
      <c r="V15" s="11">
        <f>[11]Maio!$J$25</f>
        <v>37.800000000000004</v>
      </c>
      <c r="W15" s="11">
        <f>[11]Maio!$J$26</f>
        <v>19.079999999999998</v>
      </c>
      <c r="X15" s="11" t="str">
        <f>[11]Maio!$J$27</f>
        <v>*</v>
      </c>
      <c r="Y15" s="11">
        <f>[11]Maio!$J$28</f>
        <v>42.480000000000004</v>
      </c>
      <c r="Z15" s="11">
        <f>[11]Maio!$J$29</f>
        <v>25.2</v>
      </c>
      <c r="AA15" s="11">
        <f>[11]Maio!$J$30</f>
        <v>41.04</v>
      </c>
      <c r="AB15" s="11">
        <f>[11]Maio!$J$31</f>
        <v>33.119999999999997</v>
      </c>
      <c r="AC15" s="11">
        <f>[11]Maio!$J$32</f>
        <v>42.84</v>
      </c>
      <c r="AD15" s="11">
        <f>[11]Maio!$J$33</f>
        <v>30.6</v>
      </c>
      <c r="AE15" s="11">
        <f>[11]Maio!$J$34</f>
        <v>39.24</v>
      </c>
      <c r="AF15" s="11">
        <f>[11]Maio!$J$35</f>
        <v>45.72</v>
      </c>
      <c r="AG15" s="15">
        <f t="shared" ref="AG15" si="9">MAX(B15:AF15)</f>
        <v>45.72</v>
      </c>
      <c r="AH15" s="125">
        <f t="shared" ref="AH15" si="10">AVERAGE(B15:AF15)</f>
        <v>32.832000000000008</v>
      </c>
    </row>
    <row r="16" spans="1:34" x14ac:dyDescent="0.2">
      <c r="A16" s="58" t="s">
        <v>168</v>
      </c>
      <c r="B16" s="11" t="str">
        <f>[12]Maio!$J$5</f>
        <v>*</v>
      </c>
      <c r="C16" s="11" t="str">
        <f>[12]Maio!$J$6</f>
        <v>*</v>
      </c>
      <c r="D16" s="11" t="str">
        <f>[12]Maio!$J$7</f>
        <v>*</v>
      </c>
      <c r="E16" s="11" t="str">
        <f>[12]Maio!$J$8</f>
        <v>*</v>
      </c>
      <c r="F16" s="11" t="str">
        <f>[12]Maio!$J$9</f>
        <v>*</v>
      </c>
      <c r="G16" s="11" t="str">
        <f>[12]Maio!$J$10</f>
        <v>*</v>
      </c>
      <c r="H16" s="11" t="str">
        <f>[12]Maio!$J$11</f>
        <v>*</v>
      </c>
      <c r="I16" s="11" t="str">
        <f>[12]Maio!$J$12</f>
        <v>*</v>
      </c>
      <c r="J16" s="11" t="str">
        <f>[12]Maio!$J$13</f>
        <v>*</v>
      </c>
      <c r="K16" s="11" t="str">
        <f>[12]Maio!$J$14</f>
        <v>*</v>
      </c>
      <c r="L16" s="11" t="str">
        <f>[12]Maio!$J$15</f>
        <v>*</v>
      </c>
      <c r="M16" s="11" t="str">
        <f>[12]Maio!$J$16</f>
        <v>*</v>
      </c>
      <c r="N16" s="11" t="str">
        <f>[12]Maio!$J$17</f>
        <v>*</v>
      </c>
      <c r="O16" s="11" t="str">
        <f>[12]Maio!$J$18</f>
        <v>*</v>
      </c>
      <c r="P16" s="11" t="str">
        <f>[12]Maio!$J$19</f>
        <v>*</v>
      </c>
      <c r="Q16" s="11" t="str">
        <f>[12]Maio!$J$20</f>
        <v>*</v>
      </c>
      <c r="R16" s="11" t="str">
        <f>[12]Maio!$J$21</f>
        <v>*</v>
      </c>
      <c r="S16" s="11" t="str">
        <f>[12]Maio!$J$22</f>
        <v>*</v>
      </c>
      <c r="T16" s="11" t="str">
        <f>[12]Maio!$J$23</f>
        <v>*</v>
      </c>
      <c r="U16" s="11" t="str">
        <f>[12]Maio!$J$24</f>
        <v>*</v>
      </c>
      <c r="V16" s="11" t="str">
        <f>[12]Maio!$J$25</f>
        <v>*</v>
      </c>
      <c r="W16" s="11" t="str">
        <f>[12]Maio!$J$26</f>
        <v>*</v>
      </c>
      <c r="X16" s="11" t="str">
        <f>[12]Maio!$J$27</f>
        <v>*</v>
      </c>
      <c r="Y16" s="11" t="str">
        <f>[12]Maio!$J$28</f>
        <v>*</v>
      </c>
      <c r="Z16" s="11" t="str">
        <f>[12]Maio!$J$29</f>
        <v>*</v>
      </c>
      <c r="AA16" s="11" t="str">
        <f>[12]Maio!$J$30</f>
        <v>*</v>
      </c>
      <c r="AB16" s="11" t="str">
        <f>[12]Maio!$J$31</f>
        <v>*</v>
      </c>
      <c r="AC16" s="11" t="str">
        <f>[12]Maio!$J$32</f>
        <v>*</v>
      </c>
      <c r="AD16" s="11" t="str">
        <f>[12]Maio!$J$33</f>
        <v>*</v>
      </c>
      <c r="AE16" s="11" t="str">
        <f>[12]Maio!$J$34</f>
        <v>*</v>
      </c>
      <c r="AF16" s="11" t="str">
        <f>[12]Maio!$J$35</f>
        <v>*</v>
      </c>
      <c r="AG16" s="93" t="s">
        <v>226</v>
      </c>
      <c r="AH16" s="115" t="s">
        <v>226</v>
      </c>
    </row>
    <row r="17" spans="1:38" x14ac:dyDescent="0.2">
      <c r="A17" s="58" t="s">
        <v>2</v>
      </c>
      <c r="B17" s="11">
        <f>[13]Maio!$J$5</f>
        <v>40.32</v>
      </c>
      <c r="C17" s="11">
        <f>[13]Maio!$J$6</f>
        <v>20.52</v>
      </c>
      <c r="D17" s="11">
        <f>[13]Maio!$J$7</f>
        <v>39.24</v>
      </c>
      <c r="E17" s="11">
        <f>[13]Maio!$J$8</f>
        <v>40.680000000000007</v>
      </c>
      <c r="F17" s="11">
        <f>[13]Maio!$J$9</f>
        <v>29.16</v>
      </c>
      <c r="G17" s="11">
        <f>[13]Maio!$J$10</f>
        <v>29.52</v>
      </c>
      <c r="H17" s="11">
        <f>[13]Maio!$J$11</f>
        <v>30.96</v>
      </c>
      <c r="I17" s="11">
        <f>[13]Maio!$J$12</f>
        <v>30.6</v>
      </c>
      <c r="J17" s="11">
        <f>[13]Maio!$J$13</f>
        <v>42.480000000000004</v>
      </c>
      <c r="K17" s="11">
        <f>[13]Maio!$J$14</f>
        <v>40.680000000000007</v>
      </c>
      <c r="L17" s="11">
        <f>[13]Maio!$J$15</f>
        <v>38.159999999999997</v>
      </c>
      <c r="M17" s="11">
        <f>[13]Maio!$J$16</f>
        <v>20.52</v>
      </c>
      <c r="N17" s="11">
        <f>[13]Maio!$J$17</f>
        <v>25.2</v>
      </c>
      <c r="O17" s="11">
        <f>[13]Maio!$J$18</f>
        <v>43.2</v>
      </c>
      <c r="P17" s="11">
        <f>[13]Maio!$J$19</f>
        <v>37.080000000000005</v>
      </c>
      <c r="Q17" s="11">
        <f>[13]Maio!$J$20</f>
        <v>36</v>
      </c>
      <c r="R17" s="11">
        <f>[13]Maio!$J$21</f>
        <v>41.4</v>
      </c>
      <c r="S17" s="11">
        <f>[13]Maio!$J$22</f>
        <v>36</v>
      </c>
      <c r="T17" s="11">
        <f>[13]Maio!$J$23</f>
        <v>36.72</v>
      </c>
      <c r="U17" s="11">
        <f>[13]Maio!$J$24</f>
        <v>30.240000000000002</v>
      </c>
      <c r="V17" s="11">
        <f>[13]Maio!$J$25</f>
        <v>28.44</v>
      </c>
      <c r="W17" s="11">
        <f>[13]Maio!$J$26</f>
        <v>22.68</v>
      </c>
      <c r="X17" s="11">
        <f>[13]Maio!$J$27</f>
        <v>28.44</v>
      </c>
      <c r="Y17" s="11">
        <f>[13]Maio!$J$28</f>
        <v>30.96</v>
      </c>
      <c r="Z17" s="11">
        <f>[13]Maio!$J$29</f>
        <v>30.6</v>
      </c>
      <c r="AA17" s="11">
        <f>[13]Maio!$J$30</f>
        <v>41.04</v>
      </c>
      <c r="AB17" s="11">
        <f>[13]Maio!$J$31</f>
        <v>34.200000000000003</v>
      </c>
      <c r="AC17" s="11">
        <f>[13]Maio!$J$32</f>
        <v>40.32</v>
      </c>
      <c r="AD17" s="11">
        <f>[13]Maio!$J$33</f>
        <v>23.759999999999998</v>
      </c>
      <c r="AE17" s="11">
        <f>[13]Maio!$J$34</f>
        <v>38.880000000000003</v>
      </c>
      <c r="AF17" s="11">
        <f>[13]Maio!$J$35</f>
        <v>44.28</v>
      </c>
      <c r="AG17" s="15">
        <f t="shared" ref="AG17:AG23" si="11">MAX(B17:AF17)</f>
        <v>44.28</v>
      </c>
      <c r="AH17" s="125">
        <f t="shared" ref="AH17:AH23" si="12">AVERAGE(B17:AF17)</f>
        <v>33.944516129032266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[14]Maio!$J$5</f>
        <v>46.800000000000004</v>
      </c>
      <c r="C18" s="11">
        <f>[14]Maio!$J$6</f>
        <v>14.04</v>
      </c>
      <c r="D18" s="11">
        <f>[14]Maio!$J$7</f>
        <v>22.68</v>
      </c>
      <c r="E18" s="11">
        <f>[14]Maio!$J$8</f>
        <v>30.96</v>
      </c>
      <c r="F18" s="11">
        <f>[14]Maio!$J$9</f>
        <v>23.040000000000003</v>
      </c>
      <c r="G18" s="11">
        <f>[14]Maio!$J$10</f>
        <v>21.96</v>
      </c>
      <c r="H18" s="11">
        <f>[14]Maio!$J$11</f>
        <v>18.36</v>
      </c>
      <c r="I18" s="11">
        <f>[14]Maio!$J$12</f>
        <v>21.6</v>
      </c>
      <c r="J18" s="11">
        <f>[14]Maio!$J$13</f>
        <v>25.2</v>
      </c>
      <c r="K18" s="11">
        <f>[14]Maio!$J$14</f>
        <v>26.28</v>
      </c>
      <c r="L18" s="11">
        <f>[14]Maio!$J$15</f>
        <v>19.079999999999998</v>
      </c>
      <c r="M18" s="11">
        <f>[14]Maio!$J$16</f>
        <v>21.6</v>
      </c>
      <c r="N18" s="11">
        <f>[14]Maio!$J$17</f>
        <v>33.480000000000004</v>
      </c>
      <c r="O18" s="11">
        <f>[14]Maio!$J$18</f>
        <v>27</v>
      </c>
      <c r="P18" s="11">
        <f>[14]Maio!$J$19</f>
        <v>19.079999999999998</v>
      </c>
      <c r="Q18" s="11">
        <f>[14]Maio!$J$20</f>
        <v>23.759999999999998</v>
      </c>
      <c r="R18" s="11">
        <f>[14]Maio!$J$21</f>
        <v>25.56</v>
      </c>
      <c r="S18" s="11">
        <f>[14]Maio!$J$22</f>
        <v>21.96</v>
      </c>
      <c r="T18" s="11">
        <f>[14]Maio!$J$23</f>
        <v>15.48</v>
      </c>
      <c r="U18" s="11">
        <f>[14]Maio!$J$24</f>
        <v>20.88</v>
      </c>
      <c r="V18" s="11">
        <f>[14]Maio!$J$25</f>
        <v>24.12</v>
      </c>
      <c r="W18" s="11">
        <f>[14]Maio!$J$26</f>
        <v>15.840000000000002</v>
      </c>
      <c r="X18" s="11">
        <f>[14]Maio!$J$27</f>
        <v>21.6</v>
      </c>
      <c r="Y18" s="11">
        <f>[14]Maio!$J$28</f>
        <v>33.119999999999997</v>
      </c>
      <c r="Z18" s="11">
        <f>[14]Maio!$J$29</f>
        <v>23.400000000000002</v>
      </c>
      <c r="AA18" s="11">
        <f>[14]Maio!$J$30</f>
        <v>17.64</v>
      </c>
      <c r="AB18" s="11">
        <f>[14]Maio!$J$31</f>
        <v>19.440000000000001</v>
      </c>
      <c r="AC18" s="11">
        <f>[14]Maio!$J$32</f>
        <v>24.840000000000003</v>
      </c>
      <c r="AD18" s="11">
        <f>[14]Maio!$J$33</f>
        <v>20.52</v>
      </c>
      <c r="AE18" s="11">
        <f>[14]Maio!$J$34</f>
        <v>27</v>
      </c>
      <c r="AF18" s="11">
        <f>[14]Maio!$J$35</f>
        <v>36.72</v>
      </c>
      <c r="AG18" s="15">
        <f>MAX(B18:AF18)</f>
        <v>46.800000000000004</v>
      </c>
      <c r="AH18" s="125">
        <f>AVERAGE(B18:AF18)</f>
        <v>23.969032258064519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[15]Maio!$J$5</f>
        <v>46.800000000000004</v>
      </c>
      <c r="C19" s="11">
        <f>[15]Maio!$J$6</f>
        <v>16.2</v>
      </c>
      <c r="D19" s="11">
        <f>[15]Maio!$J$7</f>
        <v>34.200000000000003</v>
      </c>
      <c r="E19" s="11">
        <f>[15]Maio!$J$8</f>
        <v>37.800000000000004</v>
      </c>
      <c r="F19" s="11">
        <f>[15]Maio!$J$9</f>
        <v>27.720000000000002</v>
      </c>
      <c r="G19" s="11">
        <f>[15]Maio!$J$10</f>
        <v>29.880000000000003</v>
      </c>
      <c r="H19" s="11">
        <f>[15]Maio!$J$11</f>
        <v>19.079999999999998</v>
      </c>
      <c r="I19" s="11">
        <f>[15]Maio!$J$12</f>
        <v>29.52</v>
      </c>
      <c r="J19" s="11">
        <f>[15]Maio!$J$13</f>
        <v>29.16</v>
      </c>
      <c r="K19" s="11">
        <f>[15]Maio!$J$14</f>
        <v>29.880000000000003</v>
      </c>
      <c r="L19" s="11">
        <f>[15]Maio!$J$15</f>
        <v>39.24</v>
      </c>
      <c r="M19" s="11">
        <f>[15]Maio!$J$16</f>
        <v>20.16</v>
      </c>
      <c r="N19" s="11">
        <f>[15]Maio!$J$17</f>
        <v>23.040000000000003</v>
      </c>
      <c r="O19" s="11">
        <f>[15]Maio!$J$18</f>
        <v>30.6</v>
      </c>
      <c r="P19" s="11">
        <f>[15]Maio!$J$19</f>
        <v>19.8</v>
      </c>
      <c r="Q19" s="11">
        <f>[15]Maio!$J$20</f>
        <v>27</v>
      </c>
      <c r="R19" s="11">
        <f>[15]Maio!$J$21</f>
        <v>25.56</v>
      </c>
      <c r="S19" s="11">
        <f>[15]Maio!$J$22</f>
        <v>21.96</v>
      </c>
      <c r="T19" s="11">
        <f>[15]Maio!$J$23</f>
        <v>25.2</v>
      </c>
      <c r="U19" s="11">
        <f>[15]Maio!$J$24</f>
        <v>23.040000000000003</v>
      </c>
      <c r="V19" s="11">
        <f>[15]Maio!$J$25</f>
        <v>29.16</v>
      </c>
      <c r="W19" s="11">
        <f>[15]Maio!$J$26</f>
        <v>14.76</v>
      </c>
      <c r="X19" s="11">
        <f>[15]Maio!$J$27</f>
        <v>34.200000000000003</v>
      </c>
      <c r="Y19" s="11">
        <f>[15]Maio!$J$28</f>
        <v>25.92</v>
      </c>
      <c r="Z19" s="11">
        <f>[15]Maio!$J$29</f>
        <v>22.68</v>
      </c>
      <c r="AA19" s="11">
        <f>[15]Maio!$J$30</f>
        <v>22.68</v>
      </c>
      <c r="AB19" s="11">
        <f>[15]Maio!$J$31</f>
        <v>25.56</v>
      </c>
      <c r="AC19" s="11">
        <f>[15]Maio!$J$32</f>
        <v>36.36</v>
      </c>
      <c r="AD19" s="11">
        <f>[15]Maio!$J$33</f>
        <v>21.6</v>
      </c>
      <c r="AE19" s="11">
        <f>[15]Maio!$J$34</f>
        <v>30.6</v>
      </c>
      <c r="AF19" s="11">
        <f>[15]Maio!$J$35</f>
        <v>42.84</v>
      </c>
      <c r="AG19" s="15">
        <f t="shared" si="11"/>
        <v>46.800000000000004</v>
      </c>
      <c r="AH19" s="125">
        <f t="shared" si="12"/>
        <v>27.812903225806448</v>
      </c>
    </row>
    <row r="20" spans="1:38" x14ac:dyDescent="0.2">
      <c r="A20" s="58" t="s">
        <v>5</v>
      </c>
      <c r="B20" s="11">
        <f>[16]Maio!$J$5</f>
        <v>24.840000000000003</v>
      </c>
      <c r="C20" s="11">
        <f>[16]Maio!$J$6</f>
        <v>22.68</v>
      </c>
      <c r="D20" s="11">
        <f>[16]Maio!$J$7</f>
        <v>24.12</v>
      </c>
      <c r="E20" s="11">
        <f>[16]Maio!$J$8</f>
        <v>29.16</v>
      </c>
      <c r="F20" s="11">
        <f>[16]Maio!$J$9</f>
        <v>15.120000000000001</v>
      </c>
      <c r="G20" s="11">
        <f>[16]Maio!$J$10</f>
        <v>0</v>
      </c>
      <c r="H20" s="11">
        <f>[16]Maio!$J$11</f>
        <v>32.04</v>
      </c>
      <c r="I20" s="11">
        <f>[16]Maio!$J$12</f>
        <v>16.920000000000002</v>
      </c>
      <c r="J20" s="11">
        <f>[16]Maio!$J$13</f>
        <v>32.04</v>
      </c>
      <c r="K20" s="11">
        <f>[16]Maio!$J$14</f>
        <v>31.319999999999997</v>
      </c>
      <c r="L20" s="11">
        <f>[16]Maio!$J$15</f>
        <v>36</v>
      </c>
      <c r="M20" s="11">
        <f>[16]Maio!$J$16</f>
        <v>29.16</v>
      </c>
      <c r="N20" s="11">
        <f>[16]Maio!$J$17</f>
        <v>33.119999999999997</v>
      </c>
      <c r="O20" s="11">
        <f>[16]Maio!$J$18</f>
        <v>33.119999999999997</v>
      </c>
      <c r="P20" s="11">
        <f>[16]Maio!$J$19</f>
        <v>29.52</v>
      </c>
      <c r="Q20" s="11">
        <f>[16]Maio!$J$20</f>
        <v>19.8</v>
      </c>
      <c r="R20" s="11">
        <f>[16]Maio!$J$21</f>
        <v>22.68</v>
      </c>
      <c r="S20" s="11">
        <f>[16]Maio!$J$22</f>
        <v>23.040000000000003</v>
      </c>
      <c r="T20" s="11">
        <f>[16]Maio!$J$23</f>
        <v>25.56</v>
      </c>
      <c r="U20" s="11">
        <f>[16]Maio!$J$24</f>
        <v>20.88</v>
      </c>
      <c r="V20" s="11">
        <f>[16]Maio!$J$25</f>
        <v>26.28</v>
      </c>
      <c r="W20" s="11">
        <f>[16]Maio!$J$26</f>
        <v>32.04</v>
      </c>
      <c r="X20" s="11">
        <f>[16]Maio!$J$27</f>
        <v>37.800000000000004</v>
      </c>
      <c r="Y20" s="11">
        <f>[16]Maio!$J$28</f>
        <v>34.200000000000003</v>
      </c>
      <c r="Z20" s="11">
        <f>[16]Maio!$J$29</f>
        <v>30.240000000000002</v>
      </c>
      <c r="AA20" s="11">
        <f>[16]Maio!$J$30</f>
        <v>27.36</v>
      </c>
      <c r="AB20" s="11">
        <f>[16]Maio!$J$31</f>
        <v>19.440000000000001</v>
      </c>
      <c r="AC20" s="11">
        <f>[16]Maio!$J$32</f>
        <v>19.440000000000001</v>
      </c>
      <c r="AD20" s="11">
        <f>[16]Maio!$J$33</f>
        <v>24.48</v>
      </c>
      <c r="AE20" s="11">
        <f>[16]Maio!$J$34</f>
        <v>23.040000000000003</v>
      </c>
      <c r="AF20" s="11">
        <f>[16]Maio!$J$35</f>
        <v>0</v>
      </c>
      <c r="AG20" s="15">
        <f t="shared" si="11"/>
        <v>37.800000000000004</v>
      </c>
      <c r="AH20" s="125">
        <f t="shared" si="12"/>
        <v>25.014193548387102</v>
      </c>
      <c r="AI20" s="12" t="s">
        <v>47</v>
      </c>
    </row>
    <row r="21" spans="1:38" x14ac:dyDescent="0.2">
      <c r="A21" s="58" t="s">
        <v>43</v>
      </c>
      <c r="B21" s="11">
        <f>[17]Maio!$J$5</f>
        <v>53.64</v>
      </c>
      <c r="C21" s="11">
        <f>[17]Maio!$J$6</f>
        <v>20.16</v>
      </c>
      <c r="D21" s="11">
        <f>[17]Maio!$J$7</f>
        <v>35.28</v>
      </c>
      <c r="E21" s="11">
        <f>[17]Maio!$J$8</f>
        <v>38.880000000000003</v>
      </c>
      <c r="F21" s="11">
        <f>[17]Maio!$J$9</f>
        <v>36.72</v>
      </c>
      <c r="G21" s="11">
        <f>[17]Maio!$J$10</f>
        <v>33.480000000000004</v>
      </c>
      <c r="H21" s="11">
        <f>[17]Maio!$J$11</f>
        <v>30.6</v>
      </c>
      <c r="I21" s="11">
        <f>[17]Maio!$J$12</f>
        <v>31.680000000000003</v>
      </c>
      <c r="J21" s="11">
        <f>[17]Maio!$J$13</f>
        <v>34.56</v>
      </c>
      <c r="K21" s="11">
        <f>[17]Maio!$J$14</f>
        <v>34.200000000000003</v>
      </c>
      <c r="L21" s="11">
        <f>[17]Maio!$J$15</f>
        <v>27.720000000000002</v>
      </c>
      <c r="M21" s="11">
        <f>[17]Maio!$J$16</f>
        <v>37.080000000000005</v>
      </c>
      <c r="N21" s="11">
        <f>[17]Maio!$J$17</f>
        <v>28.8</v>
      </c>
      <c r="O21" s="11">
        <f>[17]Maio!$J$18</f>
        <v>29.880000000000003</v>
      </c>
      <c r="P21" s="11">
        <f>[17]Maio!$J$19</f>
        <v>28.8</v>
      </c>
      <c r="Q21" s="11">
        <f>[17]Maio!$J$20</f>
        <v>33.480000000000004</v>
      </c>
      <c r="R21" s="11">
        <f>[17]Maio!$J$21</f>
        <v>28.8</v>
      </c>
      <c r="S21" s="11">
        <f>[17]Maio!$J$22</f>
        <v>26.64</v>
      </c>
      <c r="T21" s="11">
        <f>[17]Maio!$J$23</f>
        <v>29.880000000000003</v>
      </c>
      <c r="U21" s="11">
        <f>[17]Maio!$J$24</f>
        <v>32.76</v>
      </c>
      <c r="V21" s="11">
        <f>[17]Maio!$J$25</f>
        <v>35.64</v>
      </c>
      <c r="W21" s="11">
        <f>[17]Maio!$J$26</f>
        <v>23.040000000000003</v>
      </c>
      <c r="X21" s="11">
        <f>[17]Maio!$J$27</f>
        <v>34.56</v>
      </c>
      <c r="Y21" s="11">
        <f>[17]Maio!$J$28</f>
        <v>28.08</v>
      </c>
      <c r="Z21" s="11">
        <f>[17]Maio!$J$29</f>
        <v>27.36</v>
      </c>
      <c r="AA21" s="11">
        <f>[17]Maio!$J$30</f>
        <v>27</v>
      </c>
      <c r="AB21" s="11">
        <f>[17]Maio!$J$31</f>
        <v>34.200000000000003</v>
      </c>
      <c r="AC21" s="11">
        <f>[17]Maio!$J$32</f>
        <v>37.440000000000005</v>
      </c>
      <c r="AD21" s="11">
        <f>[17]Maio!$J$33</f>
        <v>23.759999999999998</v>
      </c>
      <c r="AE21" s="11">
        <f>[17]Maio!$J$34</f>
        <v>30.96</v>
      </c>
      <c r="AF21" s="11">
        <f>[17]Maio!$J$35</f>
        <v>37.440000000000005</v>
      </c>
      <c r="AG21" s="15">
        <f>MAX(B21:AF21)</f>
        <v>53.64</v>
      </c>
      <c r="AH21" s="125">
        <f>AVERAGE(B21:AF21)</f>
        <v>32.016774193548393</v>
      </c>
    </row>
    <row r="22" spans="1:38" x14ac:dyDescent="0.2">
      <c r="A22" s="58" t="s">
        <v>6</v>
      </c>
      <c r="B22" s="11">
        <f>[18]Maio!$J$5</f>
        <v>50.04</v>
      </c>
      <c r="C22" s="11">
        <f>[18]Maio!$J$6</f>
        <v>18.720000000000002</v>
      </c>
      <c r="D22" s="11">
        <f>[18]Maio!$J$7</f>
        <v>19.440000000000001</v>
      </c>
      <c r="E22" s="11">
        <f>[18]Maio!$J$8</f>
        <v>20.16</v>
      </c>
      <c r="F22" s="11">
        <f>[18]Maio!$J$9</f>
        <v>14.76</v>
      </c>
      <c r="G22" s="11">
        <f>[18]Maio!$J$10</f>
        <v>33.480000000000004</v>
      </c>
      <c r="H22" s="11">
        <f>[18]Maio!$J$11</f>
        <v>12.6</v>
      </c>
      <c r="I22" s="11">
        <f>[18]Maio!$J$12</f>
        <v>19.440000000000001</v>
      </c>
      <c r="J22" s="11">
        <f>[18]Maio!$J$13</f>
        <v>52.2</v>
      </c>
      <c r="K22" s="11">
        <f>[18]Maio!$J$14</f>
        <v>30.96</v>
      </c>
      <c r="L22" s="11">
        <f>[18]Maio!$J$15</f>
        <v>28.8</v>
      </c>
      <c r="M22" s="11">
        <f>[18]Maio!$J$16</f>
        <v>27</v>
      </c>
      <c r="N22" s="11">
        <f>[18]Maio!$J$17</f>
        <v>24.12</v>
      </c>
      <c r="O22" s="11">
        <f>[18]Maio!$J$18</f>
        <v>26.28</v>
      </c>
      <c r="P22" s="11">
        <f>[18]Maio!$J$19</f>
        <v>21.240000000000002</v>
      </c>
      <c r="Q22" s="11">
        <f>[18]Maio!$J$20</f>
        <v>19.440000000000001</v>
      </c>
      <c r="R22" s="11">
        <f>[18]Maio!$J$21</f>
        <v>16.559999999999999</v>
      </c>
      <c r="S22" s="11">
        <f>[18]Maio!$J$22</f>
        <v>17.28</v>
      </c>
      <c r="T22" s="11">
        <f>[18]Maio!$J$23</f>
        <v>21.240000000000002</v>
      </c>
      <c r="U22" s="11">
        <f>[18]Maio!$J$24</f>
        <v>25.2</v>
      </c>
      <c r="V22" s="11">
        <f>[18]Maio!$J$25</f>
        <v>22.68</v>
      </c>
      <c r="W22" s="11">
        <f>[18]Maio!$J$26</f>
        <v>12.6</v>
      </c>
      <c r="X22" s="11">
        <f>[18]Maio!$J$27</f>
        <v>29.880000000000003</v>
      </c>
      <c r="Y22" s="11">
        <f>[18]Maio!$J$28</f>
        <v>32.4</v>
      </c>
      <c r="Z22" s="11">
        <f>[18]Maio!$J$29</f>
        <v>27.36</v>
      </c>
      <c r="AA22" s="11">
        <f>[18]Maio!$J$30</f>
        <v>18.720000000000002</v>
      </c>
      <c r="AB22" s="11">
        <f>[18]Maio!$J$31</f>
        <v>31.319999999999997</v>
      </c>
      <c r="AC22" s="11">
        <f>[18]Maio!$J$32</f>
        <v>32.4</v>
      </c>
      <c r="AD22" s="11">
        <f>[18]Maio!$J$33</f>
        <v>26.28</v>
      </c>
      <c r="AE22" s="11">
        <f>[18]Maio!$J$34</f>
        <v>33.840000000000003</v>
      </c>
      <c r="AF22" s="11">
        <f>[18]Maio!$J$35</f>
        <v>32.76</v>
      </c>
      <c r="AG22" s="15">
        <f t="shared" si="11"/>
        <v>52.2</v>
      </c>
      <c r="AH22" s="125">
        <f t="shared" si="12"/>
        <v>25.780645161290323</v>
      </c>
    </row>
    <row r="23" spans="1:38" x14ac:dyDescent="0.2">
      <c r="A23" s="58" t="s">
        <v>7</v>
      </c>
      <c r="B23" s="11">
        <f>[19]Maio!$J$5</f>
        <v>38.519999999999996</v>
      </c>
      <c r="C23" s="11">
        <f>[19]Maio!$J$6</f>
        <v>22.68</v>
      </c>
      <c r="D23" s="11">
        <f>[19]Maio!$J$7</f>
        <v>31.680000000000003</v>
      </c>
      <c r="E23" s="11">
        <f>[19]Maio!$J$8</f>
        <v>27.720000000000002</v>
      </c>
      <c r="F23" s="11">
        <f>[19]Maio!$J$9</f>
        <v>25.56</v>
      </c>
      <c r="G23" s="11">
        <f>[19]Maio!$J$10</f>
        <v>30.96</v>
      </c>
      <c r="H23" s="11">
        <f>[19]Maio!$J$11</f>
        <v>18</v>
      </c>
      <c r="I23" s="11">
        <f>[19]Maio!$J$12</f>
        <v>28.44</v>
      </c>
      <c r="J23" s="11">
        <f>[19]Maio!$J$13</f>
        <v>32.4</v>
      </c>
      <c r="K23" s="11">
        <f>[19]Maio!$J$14</f>
        <v>30.6</v>
      </c>
      <c r="L23" s="11">
        <f>[19]Maio!$J$15</f>
        <v>52.56</v>
      </c>
      <c r="M23" s="11">
        <f>[19]Maio!$J$16</f>
        <v>33.480000000000004</v>
      </c>
      <c r="N23" s="11">
        <f>[19]Maio!$J$17</f>
        <v>25.92</v>
      </c>
      <c r="O23" s="11">
        <f>[19]Maio!$J$18</f>
        <v>32.04</v>
      </c>
      <c r="P23" s="11">
        <f>[19]Maio!$J$19</f>
        <v>34.56</v>
      </c>
      <c r="Q23" s="11">
        <f>[19]Maio!$J$20</f>
        <v>29.52</v>
      </c>
      <c r="R23" s="11">
        <f>[19]Maio!$J$21</f>
        <v>38.880000000000003</v>
      </c>
      <c r="S23" s="11">
        <f>[19]Maio!$J$22</f>
        <v>33.480000000000004</v>
      </c>
      <c r="T23" s="11">
        <f>[19]Maio!$J$23</f>
        <v>24.12</v>
      </c>
      <c r="U23" s="11">
        <f>[19]Maio!$J$24</f>
        <v>30.6</v>
      </c>
      <c r="V23" s="11">
        <f>[19]Maio!$J$25</f>
        <v>35.28</v>
      </c>
      <c r="W23" s="11">
        <f>[19]Maio!$J$26</f>
        <v>23.040000000000003</v>
      </c>
      <c r="X23" s="11">
        <f>[19]Maio!$J$27</f>
        <v>40.680000000000007</v>
      </c>
      <c r="Y23" s="11">
        <f>[19]Maio!$J$28</f>
        <v>42.480000000000004</v>
      </c>
      <c r="Z23" s="11">
        <f>[19]Maio!$J$29</f>
        <v>20.88</v>
      </c>
      <c r="AA23" s="11">
        <f>[19]Maio!$J$30</f>
        <v>39.6</v>
      </c>
      <c r="AB23" s="11">
        <f>[19]Maio!$J$31</f>
        <v>25.92</v>
      </c>
      <c r="AC23" s="11">
        <f>[19]Maio!$J$32</f>
        <v>46.440000000000005</v>
      </c>
      <c r="AD23" s="11">
        <f>[19]Maio!$J$33</f>
        <v>24.48</v>
      </c>
      <c r="AE23" s="11">
        <f>[19]Maio!$J$34</f>
        <v>36.72</v>
      </c>
      <c r="AF23" s="11">
        <f>[19]Maio!$J$35</f>
        <v>49.32</v>
      </c>
      <c r="AG23" s="15">
        <f t="shared" si="11"/>
        <v>52.56</v>
      </c>
      <c r="AH23" s="125">
        <f t="shared" si="12"/>
        <v>32.469677419354845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[20]Maio!$J$5</f>
        <v>*</v>
      </c>
      <c r="C24" s="11" t="str">
        <f>[20]Maio!$J$6</f>
        <v>*</v>
      </c>
      <c r="D24" s="11" t="str">
        <f>[20]Maio!$J$7</f>
        <v>*</v>
      </c>
      <c r="E24" s="11" t="str">
        <f>[20]Maio!$J$8</f>
        <v>*</v>
      </c>
      <c r="F24" s="11" t="str">
        <f>[20]Maio!$J$9</f>
        <v>*</v>
      </c>
      <c r="G24" s="11" t="str">
        <f>[20]Maio!$J$10</f>
        <v>*</v>
      </c>
      <c r="H24" s="11" t="str">
        <f>[20]Maio!$J$11</f>
        <v>*</v>
      </c>
      <c r="I24" s="11" t="str">
        <f>[20]Maio!$J$12</f>
        <v>*</v>
      </c>
      <c r="J24" s="11" t="str">
        <f>[20]Maio!$J$13</f>
        <v>*</v>
      </c>
      <c r="K24" s="11" t="str">
        <f>[20]Maio!$J$14</f>
        <v>*</v>
      </c>
      <c r="L24" s="11" t="str">
        <f>[20]Maio!$J$15</f>
        <v>*</v>
      </c>
      <c r="M24" s="11" t="str">
        <f>[20]Maio!$J$16</f>
        <v>*</v>
      </c>
      <c r="N24" s="11" t="str">
        <f>[20]Maio!$J$17</f>
        <v>*</v>
      </c>
      <c r="O24" s="11" t="str">
        <f>[20]Maio!$J$18</f>
        <v>*</v>
      </c>
      <c r="P24" s="11" t="str">
        <f>[20]Maio!$J$19</f>
        <v>*</v>
      </c>
      <c r="Q24" s="11" t="str">
        <f>[20]Maio!$J$20</f>
        <v>*</v>
      </c>
      <c r="R24" s="11" t="str">
        <f>[20]Maio!$J$21</f>
        <v>*</v>
      </c>
      <c r="S24" s="11" t="str">
        <f>[20]Maio!$J$22</f>
        <v>*</v>
      </c>
      <c r="T24" s="11" t="str">
        <f>[20]Maio!$J$23</f>
        <v>*</v>
      </c>
      <c r="U24" s="11" t="str">
        <f>[20]Maio!$J$24</f>
        <v>*</v>
      </c>
      <c r="V24" s="11" t="str">
        <f>[20]Maio!$J$25</f>
        <v>*</v>
      </c>
      <c r="W24" s="11" t="str">
        <f>[20]Maio!$J$26</f>
        <v>*</v>
      </c>
      <c r="X24" s="11" t="str">
        <f>[20]Maio!$J$27</f>
        <v>*</v>
      </c>
      <c r="Y24" s="11" t="str">
        <f>[20]Maio!$J$28</f>
        <v>*</v>
      </c>
      <c r="Z24" s="11" t="str">
        <f>[20]Maio!$J$29</f>
        <v>*</v>
      </c>
      <c r="AA24" s="11" t="str">
        <f>[20]Maio!$J$30</f>
        <v>*</v>
      </c>
      <c r="AB24" s="11" t="str">
        <f>[20]Maio!$J$31</f>
        <v>*</v>
      </c>
      <c r="AC24" s="11" t="str">
        <f>[20]Maio!$J$32</f>
        <v>*</v>
      </c>
      <c r="AD24" s="11" t="str">
        <f>[20]Maio!$J$33</f>
        <v>*</v>
      </c>
      <c r="AE24" s="11" t="str">
        <f>[20]Maio!$J$34</f>
        <v>*</v>
      </c>
      <c r="AF24" s="11" t="str">
        <f>[20]Maio!$J$35</f>
        <v>*</v>
      </c>
      <c r="AG24" s="93" t="s">
        <v>226</v>
      </c>
      <c r="AH24" s="115" t="s">
        <v>226</v>
      </c>
      <c r="AL24" t="s">
        <v>47</v>
      </c>
    </row>
    <row r="25" spans="1:38" x14ac:dyDescent="0.2">
      <c r="A25" s="58" t="s">
        <v>170</v>
      </c>
      <c r="B25" s="11">
        <f>[21]Maio!$J$5</f>
        <v>20.88</v>
      </c>
      <c r="C25" s="11">
        <f>[21]Maio!$J$6</f>
        <v>27.36</v>
      </c>
      <c r="D25" s="11">
        <f>[21]Maio!$J$7</f>
        <v>42.84</v>
      </c>
      <c r="E25" s="11">
        <f>[21]Maio!$J$8</f>
        <v>28.44</v>
      </c>
      <c r="F25" s="11">
        <f>[21]Maio!$J$9</f>
        <v>35.64</v>
      </c>
      <c r="G25" s="11">
        <f>[21]Maio!$J$10</f>
        <v>37.080000000000005</v>
      </c>
      <c r="H25" s="11">
        <f>[21]Maio!$J$11</f>
        <v>19.079999999999998</v>
      </c>
      <c r="I25" s="11">
        <f>[21]Maio!$J$12</f>
        <v>34.56</v>
      </c>
      <c r="J25" s="11">
        <f>[21]Maio!$J$13</f>
        <v>38.880000000000003</v>
      </c>
      <c r="K25" s="11">
        <f>[21]Maio!$J$14</f>
        <v>40.680000000000007</v>
      </c>
      <c r="L25" s="11">
        <f>[21]Maio!$J$15</f>
        <v>27.36</v>
      </c>
      <c r="M25" s="11">
        <f>[21]Maio!$J$16</f>
        <v>25.92</v>
      </c>
      <c r="N25" s="11">
        <f>[21]Maio!$J$17</f>
        <v>28.44</v>
      </c>
      <c r="O25" s="11">
        <f>[21]Maio!$J$18</f>
        <v>35.64</v>
      </c>
      <c r="P25" s="11">
        <f>[21]Maio!$J$19</f>
        <v>27.720000000000002</v>
      </c>
      <c r="Q25" s="11">
        <f>[21]Maio!$J$20</f>
        <v>36</v>
      </c>
      <c r="R25" s="11">
        <f>[21]Maio!$J$21</f>
        <v>42.480000000000004</v>
      </c>
      <c r="S25" s="11">
        <f>[21]Maio!$J$22</f>
        <v>38.880000000000003</v>
      </c>
      <c r="T25" s="11">
        <f>[21]Maio!$J$23</f>
        <v>32.4</v>
      </c>
      <c r="U25" s="11">
        <f>[21]Maio!$J$24</f>
        <v>38.880000000000003</v>
      </c>
      <c r="V25" s="11">
        <f>[21]Maio!$J$25</f>
        <v>46.080000000000005</v>
      </c>
      <c r="W25" s="11">
        <f>[21]Maio!$J$26</f>
        <v>25.2</v>
      </c>
      <c r="X25" s="11">
        <f>[21]Maio!$J$27</f>
        <v>19.8</v>
      </c>
      <c r="Y25" s="11">
        <f>[21]Maio!$J$28</f>
        <v>45.36</v>
      </c>
      <c r="Z25" s="11">
        <f>[21]Maio!$J$29</f>
        <v>20.88</v>
      </c>
      <c r="AA25" s="11">
        <f>[21]Maio!$J$30</f>
        <v>44.64</v>
      </c>
      <c r="AB25" s="11">
        <f>[21]Maio!$J$31</f>
        <v>40.680000000000007</v>
      </c>
      <c r="AC25" s="11">
        <f>[21]Maio!$J$32</f>
        <v>27.720000000000002</v>
      </c>
      <c r="AD25" s="11">
        <f>[21]Maio!$J$33</f>
        <v>21.96</v>
      </c>
      <c r="AE25" s="11">
        <f>[21]Maio!$J$34</f>
        <v>37.440000000000005</v>
      </c>
      <c r="AF25" s="11">
        <f>[21]Maio!$J$35</f>
        <v>30.96</v>
      </c>
      <c r="AG25" s="15">
        <f t="shared" ref="AG25:AG26" si="13">MAX(B25:AF25)</f>
        <v>46.080000000000005</v>
      </c>
      <c r="AH25" s="125">
        <f t="shared" ref="AH25:AH26" si="14">AVERAGE(B25:AF25)</f>
        <v>32.899354838709684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[22]Maio!$J$5</f>
        <v>36</v>
      </c>
      <c r="C26" s="11">
        <f>[22]Maio!$J$6</f>
        <v>19.079999999999998</v>
      </c>
      <c r="D26" s="11">
        <f>[22]Maio!$J$7</f>
        <v>29.880000000000003</v>
      </c>
      <c r="E26" s="11">
        <f>[22]Maio!$J$8</f>
        <v>27</v>
      </c>
      <c r="F26" s="11">
        <f>[22]Maio!$J$9</f>
        <v>25.92</v>
      </c>
      <c r="G26" s="11">
        <f>[22]Maio!$J$10</f>
        <v>43.2</v>
      </c>
      <c r="H26" s="11">
        <f>[22]Maio!$J$11</f>
        <v>18.720000000000002</v>
      </c>
      <c r="I26" s="11">
        <f>[22]Maio!$J$12</f>
        <v>25.92</v>
      </c>
      <c r="J26" s="11">
        <f>[22]Maio!$J$13</f>
        <v>26.64</v>
      </c>
      <c r="K26" s="11">
        <f>[22]Maio!$J$14</f>
        <v>33.840000000000003</v>
      </c>
      <c r="L26" s="11">
        <f>[22]Maio!$J$15</f>
        <v>56.88</v>
      </c>
      <c r="M26" s="11">
        <f>[22]Maio!$J$16</f>
        <v>30.240000000000002</v>
      </c>
      <c r="N26" s="11">
        <f>[22]Maio!$J$17</f>
        <v>26.28</v>
      </c>
      <c r="O26" s="11">
        <f>[22]Maio!$J$18</f>
        <v>30.96</v>
      </c>
      <c r="P26" s="11">
        <f>[22]Maio!$J$19</f>
        <v>34.200000000000003</v>
      </c>
      <c r="Q26" s="11">
        <f>[22]Maio!$J$20</f>
        <v>30.6</v>
      </c>
      <c r="R26" s="11">
        <f>[22]Maio!$J$21</f>
        <v>30.96</v>
      </c>
      <c r="S26" s="11">
        <f>[22]Maio!$J$22</f>
        <v>28.44</v>
      </c>
      <c r="T26" s="11">
        <f>[22]Maio!$J$23</f>
        <v>25.92</v>
      </c>
      <c r="U26" s="11">
        <f>[22]Maio!$J$24</f>
        <v>23.400000000000002</v>
      </c>
      <c r="V26" s="11">
        <f>[22]Maio!$J$25</f>
        <v>30.6</v>
      </c>
      <c r="W26" s="11">
        <f>[22]Maio!$J$26</f>
        <v>22.68</v>
      </c>
      <c r="X26" s="11">
        <f>[22]Maio!$J$27</f>
        <v>36.36</v>
      </c>
      <c r="Y26" s="11">
        <f>[22]Maio!$J$28</f>
        <v>41.4</v>
      </c>
      <c r="Z26" s="11">
        <f>[22]Maio!$J$29</f>
        <v>21.6</v>
      </c>
      <c r="AA26" s="11">
        <f>[22]Maio!$J$30</f>
        <v>28.8</v>
      </c>
      <c r="AB26" s="11">
        <f>[22]Maio!$J$31</f>
        <v>33.840000000000003</v>
      </c>
      <c r="AC26" s="11">
        <f>[22]Maio!$J$32</f>
        <v>41.4</v>
      </c>
      <c r="AD26" s="11">
        <f>[22]Maio!$J$33</f>
        <v>25.92</v>
      </c>
      <c r="AE26" s="11">
        <f>[22]Maio!$J$34</f>
        <v>48.24</v>
      </c>
      <c r="AF26" s="11">
        <f>[22]Maio!$J$35</f>
        <v>42.84</v>
      </c>
      <c r="AG26" s="15">
        <f t="shared" si="13"/>
        <v>56.88</v>
      </c>
      <c r="AH26" s="125">
        <f t="shared" si="14"/>
        <v>31.540645161290318</v>
      </c>
      <c r="AK26" t="s">
        <v>47</v>
      </c>
    </row>
    <row r="27" spans="1:38" x14ac:dyDescent="0.2">
      <c r="A27" s="58" t="s">
        <v>8</v>
      </c>
      <c r="B27" s="11" t="str">
        <f>[23]Maio!$J$5</f>
        <v>*</v>
      </c>
      <c r="C27" s="11" t="str">
        <f>[23]Maio!$J$6</f>
        <v>*</v>
      </c>
      <c r="D27" s="11" t="str">
        <f>[23]Maio!$J$7</f>
        <v>*</v>
      </c>
      <c r="E27" s="11" t="str">
        <f>[23]Maio!$J$8</f>
        <v>*</v>
      </c>
      <c r="F27" s="11" t="str">
        <f>[23]Maio!$J$9</f>
        <v>*</v>
      </c>
      <c r="G27" s="11" t="str">
        <f>[23]Maio!$J$10</f>
        <v>*</v>
      </c>
      <c r="H27" s="11" t="str">
        <f>[23]Maio!$J$11</f>
        <v>*</v>
      </c>
      <c r="I27" s="11" t="str">
        <f>[23]Maio!$J$12</f>
        <v>*</v>
      </c>
      <c r="J27" s="11" t="str">
        <f>[23]Maio!$J$13</f>
        <v>*</v>
      </c>
      <c r="K27" s="11" t="str">
        <f>[23]Maio!$J$14</f>
        <v>*</v>
      </c>
      <c r="L27" s="11" t="str">
        <f>[23]Maio!$J$15</f>
        <v>*</v>
      </c>
      <c r="M27" s="11" t="str">
        <f>[23]Maio!$J$16</f>
        <v>*</v>
      </c>
      <c r="N27" s="11" t="str">
        <f>[23]Maio!$J$17</f>
        <v>*</v>
      </c>
      <c r="O27" s="11" t="str">
        <f>[23]Maio!$J$18</f>
        <v>*</v>
      </c>
      <c r="P27" s="11" t="str">
        <f>[23]Maio!$J$19</f>
        <v>*</v>
      </c>
      <c r="Q27" s="11" t="str">
        <f>[23]Maio!$J$20</f>
        <v>*</v>
      </c>
      <c r="R27" s="11" t="str">
        <f>[23]Maio!$J$21</f>
        <v>*</v>
      </c>
      <c r="S27" s="11" t="str">
        <f>[23]Maio!$J$22</f>
        <v>*</v>
      </c>
      <c r="T27" s="11" t="str">
        <f>[23]Maio!$J$23</f>
        <v>*</v>
      </c>
      <c r="U27" s="11" t="str">
        <f>[23]Maio!$J$24</f>
        <v>*</v>
      </c>
      <c r="V27" s="11" t="str">
        <f>[23]Maio!$J$25</f>
        <v>*</v>
      </c>
      <c r="W27" s="11" t="str">
        <f>[23]Maio!$J$26</f>
        <v>*</v>
      </c>
      <c r="X27" s="11" t="str">
        <f>[23]Maio!$J$27</f>
        <v>*</v>
      </c>
      <c r="Y27" s="11" t="str">
        <f>[23]Maio!$J$28</f>
        <v>*</v>
      </c>
      <c r="Z27" s="11" t="str">
        <f>[23]Maio!$J$29</f>
        <v>*</v>
      </c>
      <c r="AA27" s="11" t="str">
        <f>[23]Maio!$J$30</f>
        <v>*</v>
      </c>
      <c r="AB27" s="11" t="str">
        <f>[23]Maio!$J$31</f>
        <v>*</v>
      </c>
      <c r="AC27" s="11" t="str">
        <f>[23]Maio!$J$32</f>
        <v>*</v>
      </c>
      <c r="AD27" s="11" t="str">
        <f>[23]Maio!$J$33</f>
        <v>*</v>
      </c>
      <c r="AE27" s="11">
        <f>[23]Maio!$J$34</f>
        <v>40.32</v>
      </c>
      <c r="AF27" s="11">
        <f>[23]Maio!$J$35</f>
        <v>40.680000000000007</v>
      </c>
      <c r="AG27" s="15">
        <f t="shared" ref="AG27:AG31" si="15">MAX(B27:AF27)</f>
        <v>40.680000000000007</v>
      </c>
      <c r="AH27" s="125">
        <f>AVERAGE(B27:AF27)</f>
        <v>40.5</v>
      </c>
      <c r="AK27" t="s">
        <v>47</v>
      </c>
    </row>
    <row r="28" spans="1:38" x14ac:dyDescent="0.2">
      <c r="A28" s="58" t="s">
        <v>9</v>
      </c>
      <c r="B28" s="11">
        <f>[24]Maio!$J$5</f>
        <v>27</v>
      </c>
      <c r="C28" s="11">
        <f>[24]Maio!$J$6</f>
        <v>17.64</v>
      </c>
      <c r="D28" s="11">
        <f>[24]Maio!$J$7</f>
        <v>30.240000000000002</v>
      </c>
      <c r="E28" s="11">
        <f>[24]Maio!$J$8</f>
        <v>37.440000000000005</v>
      </c>
      <c r="F28" s="11">
        <f>[24]Maio!$J$9</f>
        <v>25.56</v>
      </c>
      <c r="G28" s="11">
        <f>[24]Maio!$J$10</f>
        <v>30.6</v>
      </c>
      <c r="H28" s="11">
        <f>[24]Maio!$J$11</f>
        <v>26.28</v>
      </c>
      <c r="I28" s="11">
        <f>[24]Maio!$J$12</f>
        <v>28.44</v>
      </c>
      <c r="J28" s="11">
        <f>[24]Maio!$J$13</f>
        <v>29.16</v>
      </c>
      <c r="K28" s="11">
        <f>[24]Maio!$J$14</f>
        <v>35.28</v>
      </c>
      <c r="L28" s="11">
        <f>[24]Maio!$J$15</f>
        <v>43.92</v>
      </c>
      <c r="M28" s="11">
        <f>[24]Maio!$J$16</f>
        <v>28.44</v>
      </c>
      <c r="N28" s="11">
        <f>[24]Maio!$J$17</f>
        <v>26.28</v>
      </c>
      <c r="O28" s="11">
        <f>[24]Maio!$J$18</f>
        <v>35.64</v>
      </c>
      <c r="P28" s="11">
        <f>[24]Maio!$J$19</f>
        <v>37.080000000000005</v>
      </c>
      <c r="Q28" s="11">
        <f>[24]Maio!$J$20</f>
        <v>37.440000000000005</v>
      </c>
      <c r="R28" s="11">
        <f>[24]Maio!$J$21</f>
        <v>35.64</v>
      </c>
      <c r="S28" s="11">
        <f>[24]Maio!$J$22</f>
        <v>32.04</v>
      </c>
      <c r="T28" s="11">
        <f>[24]Maio!$J$23</f>
        <v>28.44</v>
      </c>
      <c r="U28" s="11">
        <f>[24]Maio!$J$24</f>
        <v>22.32</v>
      </c>
      <c r="V28" s="11">
        <f>[24]Maio!$J$25</f>
        <v>32.04</v>
      </c>
      <c r="W28" s="11">
        <f>[24]Maio!$J$26</f>
        <v>30.6</v>
      </c>
      <c r="X28" s="11">
        <f>[24]Maio!$J$27</f>
        <v>30.6</v>
      </c>
      <c r="Y28" s="11">
        <f>[24]Maio!$J$28</f>
        <v>41.04</v>
      </c>
      <c r="Z28" s="11">
        <f>[24]Maio!$J$29</f>
        <v>27.36</v>
      </c>
      <c r="AA28" s="11">
        <f>[24]Maio!$J$30</f>
        <v>32.4</v>
      </c>
      <c r="AB28" s="11">
        <f>[24]Maio!$J$31</f>
        <v>28.44</v>
      </c>
      <c r="AC28" s="11">
        <f>[24]Maio!$J$32</f>
        <v>54</v>
      </c>
      <c r="AD28" s="11">
        <f>[24]Maio!$J$33</f>
        <v>24.840000000000003</v>
      </c>
      <c r="AE28" s="11">
        <f>[24]Maio!$J$34</f>
        <v>39.6</v>
      </c>
      <c r="AF28" s="11">
        <f>[24]Maio!$J$35</f>
        <v>57.6</v>
      </c>
      <c r="AG28" s="15">
        <f t="shared" si="15"/>
        <v>57.6</v>
      </c>
      <c r="AH28" s="125">
        <f t="shared" ref="AH28:AH31" si="16">AVERAGE(B28:AF28)</f>
        <v>32.690322580645166</v>
      </c>
      <c r="AK28" t="s">
        <v>47</v>
      </c>
    </row>
    <row r="29" spans="1:38" x14ac:dyDescent="0.2">
      <c r="A29" s="58" t="s">
        <v>42</v>
      </c>
      <c r="B29" s="11">
        <f>[25]Maio!$J$5</f>
        <v>28.08</v>
      </c>
      <c r="C29" s="11">
        <f>[25]Maio!$J$6</f>
        <v>22.32</v>
      </c>
      <c r="D29" s="11">
        <f>[25]Maio!$J$7</f>
        <v>33.119999999999997</v>
      </c>
      <c r="E29" s="11">
        <f>[25]Maio!$J$8</f>
        <v>29.52</v>
      </c>
      <c r="F29" s="11">
        <f>[25]Maio!$J$9</f>
        <v>21.96</v>
      </c>
      <c r="G29" s="11">
        <f>[25]Maio!$J$10</f>
        <v>49.680000000000007</v>
      </c>
      <c r="H29" s="11">
        <f>[25]Maio!$J$11</f>
        <v>13.68</v>
      </c>
      <c r="I29" s="11">
        <f>[25]Maio!$J$12</f>
        <v>22.32</v>
      </c>
      <c r="J29" s="11">
        <f>[25]Maio!$J$13</f>
        <v>31.319999999999997</v>
      </c>
      <c r="K29" s="11">
        <f>[25]Maio!$J$14</f>
        <v>30.6</v>
      </c>
      <c r="L29" s="11">
        <f>[25]Maio!$J$15</f>
        <v>30.240000000000002</v>
      </c>
      <c r="M29" s="11">
        <f>[25]Maio!$J$16</f>
        <v>24.48</v>
      </c>
      <c r="N29" s="11">
        <f>[25]Maio!$J$17</f>
        <v>24.12</v>
      </c>
      <c r="O29" s="11">
        <f>[25]Maio!$J$18</f>
        <v>26.28</v>
      </c>
      <c r="P29" s="11">
        <f>[25]Maio!$J$19</f>
        <v>13.32</v>
      </c>
      <c r="Q29" s="11">
        <f>[25]Maio!$J$20</f>
        <v>25.92</v>
      </c>
      <c r="R29" s="11">
        <f>[25]Maio!$J$21</f>
        <v>24.48</v>
      </c>
      <c r="S29" s="11">
        <f>[25]Maio!$J$22</f>
        <v>27</v>
      </c>
      <c r="T29" s="11">
        <f>[25]Maio!$J$23</f>
        <v>25.2</v>
      </c>
      <c r="U29" s="11">
        <f>[25]Maio!$J$24</f>
        <v>26.64</v>
      </c>
      <c r="V29" s="11">
        <f>[25]Maio!$J$25</f>
        <v>27.720000000000002</v>
      </c>
      <c r="W29" s="11">
        <f>[25]Maio!$J$26</f>
        <v>21.6</v>
      </c>
      <c r="X29" s="11">
        <f>[25]Maio!$J$27</f>
        <v>25.92</v>
      </c>
      <c r="Y29" s="11">
        <f>[25]Maio!$J$28</f>
        <v>29.52</v>
      </c>
      <c r="Z29" s="11">
        <f>[25]Maio!$J$29</f>
        <v>8.64</v>
      </c>
      <c r="AA29" s="11" t="str">
        <f>[25]Maio!$J$30</f>
        <v>*</v>
      </c>
      <c r="AB29" s="11" t="str">
        <f>[25]Maio!$J$31</f>
        <v>*</v>
      </c>
      <c r="AC29" s="11" t="str">
        <f>[25]Maio!$J$32</f>
        <v>*</v>
      </c>
      <c r="AD29" s="11" t="str">
        <f>[25]Maio!$J$33</f>
        <v>*</v>
      </c>
      <c r="AE29" s="11" t="str">
        <f>[25]Maio!$J$34</f>
        <v>*</v>
      </c>
      <c r="AF29" s="11" t="str">
        <f>[25]Maio!$J$35</f>
        <v>*</v>
      </c>
      <c r="AG29" s="15">
        <f t="shared" si="15"/>
        <v>49.680000000000007</v>
      </c>
      <c r="AH29" s="125">
        <f t="shared" si="16"/>
        <v>25.747200000000003</v>
      </c>
      <c r="AK29" t="s">
        <v>47</v>
      </c>
    </row>
    <row r="30" spans="1:38" x14ac:dyDescent="0.2">
      <c r="A30" s="58" t="s">
        <v>10</v>
      </c>
      <c r="B30" s="11">
        <f>[26]Maio!$J$5</f>
        <v>28.8</v>
      </c>
      <c r="C30" s="11">
        <f>[26]Maio!$J$6</f>
        <v>19.8</v>
      </c>
      <c r="D30" s="11">
        <f>[26]Maio!$J$7</f>
        <v>24.48</v>
      </c>
      <c r="E30" s="11">
        <f>[26]Maio!$J$8</f>
        <v>31.680000000000003</v>
      </c>
      <c r="F30" s="11">
        <f>[26]Maio!$J$9</f>
        <v>29.52</v>
      </c>
      <c r="G30" s="11">
        <f>[26]Maio!$J$10</f>
        <v>32.4</v>
      </c>
      <c r="H30" s="11">
        <f>[26]Maio!$J$11</f>
        <v>13.68</v>
      </c>
      <c r="I30" s="11">
        <f>[26]Maio!$J$12</f>
        <v>27</v>
      </c>
      <c r="J30" s="11">
        <f>[26]Maio!$J$13</f>
        <v>33.480000000000004</v>
      </c>
      <c r="K30" s="11">
        <f>[26]Maio!$J$14</f>
        <v>28.08</v>
      </c>
      <c r="L30" s="11">
        <f>[26]Maio!$J$15</f>
        <v>42.12</v>
      </c>
      <c r="M30" s="11">
        <f>[26]Maio!$J$16</f>
        <v>25.2</v>
      </c>
      <c r="N30" s="11">
        <f>[26]Maio!$J$17</f>
        <v>25.2</v>
      </c>
      <c r="O30" s="11">
        <f>[26]Maio!$J$18</f>
        <v>29.52</v>
      </c>
      <c r="P30" s="11">
        <f>[26]Maio!$J$19</f>
        <v>29.16</v>
      </c>
      <c r="Q30" s="11">
        <f>[26]Maio!$J$20</f>
        <v>34.92</v>
      </c>
      <c r="R30" s="11">
        <f>[26]Maio!$J$21</f>
        <v>38.519999999999996</v>
      </c>
      <c r="S30" s="11">
        <f>[26]Maio!$J$22</f>
        <v>33.480000000000004</v>
      </c>
      <c r="T30" s="11">
        <f>[26]Maio!$J$23</f>
        <v>22.68</v>
      </c>
      <c r="U30" s="11">
        <f>[26]Maio!$J$24</f>
        <v>25.2</v>
      </c>
      <c r="V30" s="11">
        <f>[26]Maio!$J$25</f>
        <v>34.92</v>
      </c>
      <c r="W30" s="11">
        <f>[26]Maio!$J$26</f>
        <v>21.240000000000002</v>
      </c>
      <c r="X30" s="11">
        <f>[26]Maio!$J$27</f>
        <v>27.36</v>
      </c>
      <c r="Y30" s="11">
        <f>[26]Maio!$J$28</f>
        <v>41.76</v>
      </c>
      <c r="Z30" s="11">
        <f>[26]Maio!$J$29</f>
        <v>18.720000000000002</v>
      </c>
      <c r="AA30" s="11">
        <f>[26]Maio!$J$30</f>
        <v>32.76</v>
      </c>
      <c r="AB30" s="11">
        <f>[26]Maio!$J$31</f>
        <v>30.96</v>
      </c>
      <c r="AC30" s="11">
        <f>[26]Maio!$J$32</f>
        <v>37.800000000000004</v>
      </c>
      <c r="AD30" s="11">
        <f>[26]Maio!$J$33</f>
        <v>39.24</v>
      </c>
      <c r="AE30" s="11">
        <f>[26]Maio!$J$34</f>
        <v>37.800000000000004</v>
      </c>
      <c r="AF30" s="11">
        <f>[26]Maio!$J$35</f>
        <v>47.16</v>
      </c>
      <c r="AG30" s="15">
        <f t="shared" si="15"/>
        <v>47.16</v>
      </c>
      <c r="AH30" s="125">
        <f t="shared" si="16"/>
        <v>30.472258064516126</v>
      </c>
      <c r="AK30" t="s">
        <v>47</v>
      </c>
    </row>
    <row r="31" spans="1:38" x14ac:dyDescent="0.2">
      <c r="A31" s="58" t="s">
        <v>172</v>
      </c>
      <c r="B31" s="11">
        <f>[27]Maio!$J$5</f>
        <v>41.76</v>
      </c>
      <c r="C31" s="11">
        <f>[27]Maio!$J$6</f>
        <v>24.48</v>
      </c>
      <c r="D31" s="11">
        <f>[27]Maio!$J$7</f>
        <v>28.8</v>
      </c>
      <c r="E31" s="11">
        <f>[27]Maio!$J$8</f>
        <v>35.28</v>
      </c>
      <c r="F31" s="11">
        <f>[27]Maio!$J$9</f>
        <v>32.4</v>
      </c>
      <c r="G31" s="11">
        <f>[27]Maio!$J$10</f>
        <v>38.519999999999996</v>
      </c>
      <c r="H31" s="11">
        <f>[27]Maio!$J$11</f>
        <v>22.32</v>
      </c>
      <c r="I31" s="11">
        <f>[27]Maio!$J$12</f>
        <v>28.8</v>
      </c>
      <c r="J31" s="11">
        <f>[27]Maio!$J$13</f>
        <v>36.36</v>
      </c>
      <c r="K31" s="11">
        <f>[27]Maio!$J$14</f>
        <v>40.32</v>
      </c>
      <c r="L31" s="11">
        <f>[27]Maio!$J$15</f>
        <v>56.519999999999996</v>
      </c>
      <c r="M31" s="11">
        <f>[27]Maio!$J$16</f>
        <v>37.080000000000005</v>
      </c>
      <c r="N31" s="11">
        <f>[27]Maio!$J$17</f>
        <v>29.52</v>
      </c>
      <c r="O31" s="11">
        <f>[27]Maio!$J$18</f>
        <v>38.519999999999996</v>
      </c>
      <c r="P31" s="11">
        <f>[27]Maio!$J$19</f>
        <v>36</v>
      </c>
      <c r="Q31" s="11">
        <f>[27]Maio!$J$20</f>
        <v>39.6</v>
      </c>
      <c r="R31" s="11">
        <f>[27]Maio!$J$21</f>
        <v>37.080000000000005</v>
      </c>
      <c r="S31" s="11">
        <f>[27]Maio!$J$22</f>
        <v>31.680000000000003</v>
      </c>
      <c r="T31" s="11">
        <f>[27]Maio!$J$23</f>
        <v>34.56</v>
      </c>
      <c r="U31" s="11">
        <f>[27]Maio!$J$24</f>
        <v>32.4</v>
      </c>
      <c r="V31" s="11">
        <f>[27]Maio!$J$25</f>
        <v>37.440000000000005</v>
      </c>
      <c r="W31" s="11">
        <f>[27]Maio!$J$26</f>
        <v>26.28</v>
      </c>
      <c r="X31" s="11">
        <f>[27]Maio!$J$27</f>
        <v>32.76</v>
      </c>
      <c r="Y31" s="11">
        <f>[27]Maio!$J$28</f>
        <v>42.12</v>
      </c>
      <c r="Z31" s="11">
        <f>[27]Maio!$J$29</f>
        <v>24.12</v>
      </c>
      <c r="AA31" s="11">
        <f>[27]Maio!$J$30</f>
        <v>37.800000000000004</v>
      </c>
      <c r="AB31" s="11">
        <f>[27]Maio!$J$31</f>
        <v>42.84</v>
      </c>
      <c r="AC31" s="11">
        <f>[27]Maio!$J$32</f>
        <v>44.64</v>
      </c>
      <c r="AD31" s="11">
        <f>[27]Maio!$J$33</f>
        <v>55.440000000000005</v>
      </c>
      <c r="AE31" s="11">
        <f>[27]Maio!$J$34</f>
        <v>48.6</v>
      </c>
      <c r="AF31" s="11">
        <f>[27]Maio!$J$35</f>
        <v>47.16</v>
      </c>
      <c r="AG31" s="15">
        <f t="shared" si="15"/>
        <v>56.519999999999996</v>
      </c>
      <c r="AH31" s="125">
        <f t="shared" si="16"/>
        <v>36.812903225806444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[28]Maio!$J$5</f>
        <v>25.92</v>
      </c>
      <c r="C32" s="11">
        <f>[28]Maio!$J$6</f>
        <v>13.68</v>
      </c>
      <c r="D32" s="11">
        <f>[28]Maio!$J$7</f>
        <v>37.080000000000005</v>
      </c>
      <c r="E32" s="11">
        <f>[28]Maio!$J$8</f>
        <v>19.440000000000001</v>
      </c>
      <c r="F32" s="11">
        <f>[28]Maio!$J$9</f>
        <v>18.36</v>
      </c>
      <c r="G32" s="11">
        <f>[28]Maio!$J$10</f>
        <v>42.84</v>
      </c>
      <c r="H32" s="11">
        <f>[28]Maio!$J$11</f>
        <v>11.16</v>
      </c>
      <c r="I32" s="11">
        <f>[28]Maio!$J$12</f>
        <v>23.040000000000003</v>
      </c>
      <c r="J32" s="11">
        <f>[28]Maio!$J$13</f>
        <v>20.52</v>
      </c>
      <c r="K32" s="11">
        <f>[28]Maio!$J$14</f>
        <v>24.12</v>
      </c>
      <c r="L32" s="11">
        <f>[28]Maio!$J$15</f>
        <v>37.440000000000005</v>
      </c>
      <c r="M32" s="11">
        <f>[28]Maio!$J$16</f>
        <v>27.36</v>
      </c>
      <c r="N32" s="11">
        <f>[28]Maio!$J$17</f>
        <v>20.52</v>
      </c>
      <c r="O32" s="11">
        <f>[28]Maio!$J$18</f>
        <v>24.12</v>
      </c>
      <c r="P32" s="11">
        <f>[28]Maio!$J$19</f>
        <v>27</v>
      </c>
      <c r="Q32" s="11">
        <f>[28]Maio!$J$20</f>
        <v>29.52</v>
      </c>
      <c r="R32" s="11">
        <f>[28]Maio!$J$21</f>
        <v>23.400000000000002</v>
      </c>
      <c r="S32" s="11">
        <f>[28]Maio!$J$22</f>
        <v>19.440000000000001</v>
      </c>
      <c r="T32" s="11">
        <f>[28]Maio!$J$23</f>
        <v>18.36</v>
      </c>
      <c r="U32" s="11">
        <f>[28]Maio!$J$24</f>
        <v>21.96</v>
      </c>
      <c r="V32" s="11">
        <f>[28]Maio!$J$25</f>
        <v>16.920000000000002</v>
      </c>
      <c r="W32" s="11">
        <f>[28]Maio!$J$26</f>
        <v>15.840000000000002</v>
      </c>
      <c r="X32" s="11">
        <f>[28]Maio!$J$27</f>
        <v>32.4</v>
      </c>
      <c r="Y32" s="11">
        <f>[28]Maio!$J$28</f>
        <v>39.96</v>
      </c>
      <c r="Z32" s="11">
        <f>[28]Maio!$J$29</f>
        <v>22.32</v>
      </c>
      <c r="AA32" s="11">
        <f>[28]Maio!$J$30</f>
        <v>19.8</v>
      </c>
      <c r="AB32" s="11">
        <f>[28]Maio!$J$31</f>
        <v>22.68</v>
      </c>
      <c r="AC32" s="11">
        <f>[28]Maio!$J$32</f>
        <v>31.319999999999997</v>
      </c>
      <c r="AD32" s="11">
        <f>[28]Maio!$J$33</f>
        <v>17.28</v>
      </c>
      <c r="AE32" s="11">
        <f>[28]Maio!$J$34</f>
        <v>29.16</v>
      </c>
      <c r="AF32" s="11">
        <f>[28]Maio!$J$35</f>
        <v>38.159999999999997</v>
      </c>
      <c r="AG32" s="15">
        <f t="shared" ref="AG32:AG35" si="17">MAX(B32:AF32)</f>
        <v>42.84</v>
      </c>
      <c r="AH32" s="125">
        <f t="shared" ref="AH32:AH35" si="18">AVERAGE(B32:AF32)</f>
        <v>24.874838709677416</v>
      </c>
      <c r="AK32" t="s">
        <v>47</v>
      </c>
    </row>
    <row r="33" spans="1:38" s="5" customFormat="1" x14ac:dyDescent="0.2">
      <c r="A33" s="58" t="s">
        <v>12</v>
      </c>
      <c r="B33" s="11">
        <f>[29]Maio!$J$5</f>
        <v>25.2</v>
      </c>
      <c r="C33" s="11">
        <f>[29]Maio!$J$6</f>
        <v>18.36</v>
      </c>
      <c r="D33" s="11">
        <f>[29]Maio!$J$7</f>
        <v>16.920000000000002</v>
      </c>
      <c r="E33" s="11">
        <f>[29]Maio!$J$8</f>
        <v>44.28</v>
      </c>
      <c r="F33" s="11">
        <f>[29]Maio!$J$9</f>
        <v>17.64</v>
      </c>
      <c r="G33" s="11">
        <f>[29]Maio!$J$10</f>
        <v>39.24</v>
      </c>
      <c r="H33" s="11">
        <f>[29]Maio!$J$11</f>
        <v>14.4</v>
      </c>
      <c r="I33" s="11">
        <f>[29]Maio!$J$12</f>
        <v>23.400000000000002</v>
      </c>
      <c r="J33" s="11">
        <f>[29]Maio!$J$13</f>
        <v>37.080000000000005</v>
      </c>
      <c r="K33" s="11">
        <f>[29]Maio!$J$14</f>
        <v>34.56</v>
      </c>
      <c r="L33" s="11">
        <f>[29]Maio!$J$15</f>
        <v>33.480000000000004</v>
      </c>
      <c r="M33" s="11">
        <f>[29]Maio!$J$16</f>
        <v>23.400000000000002</v>
      </c>
      <c r="N33" s="11">
        <f>[29]Maio!$J$17</f>
        <v>17.64</v>
      </c>
      <c r="O33" s="11">
        <f>[29]Maio!$J$18</f>
        <v>26.64</v>
      </c>
      <c r="P33" s="11">
        <f>[29]Maio!$J$19</f>
        <v>21.96</v>
      </c>
      <c r="Q33" s="11">
        <f>[29]Maio!$J$20</f>
        <v>14.04</v>
      </c>
      <c r="R33" s="11">
        <f>[29]Maio!$J$21</f>
        <v>39.96</v>
      </c>
      <c r="S33" s="11">
        <f>[29]Maio!$J$22</f>
        <v>19.8</v>
      </c>
      <c r="T33" s="11">
        <f>[29]Maio!$J$23</f>
        <v>16.559999999999999</v>
      </c>
      <c r="U33" s="11">
        <f>[29]Maio!$J$24</f>
        <v>21.96</v>
      </c>
      <c r="V33" s="11">
        <f>[29]Maio!$J$25</f>
        <v>21.6</v>
      </c>
      <c r="W33" s="11">
        <f>[29]Maio!$J$26</f>
        <v>28.8</v>
      </c>
      <c r="X33" s="11">
        <f>[29]Maio!$J$27</f>
        <v>19.8</v>
      </c>
      <c r="Y33" s="11">
        <f>[29]Maio!$J$28</f>
        <v>23.040000000000003</v>
      </c>
      <c r="Z33" s="11">
        <f>[29]Maio!$J$29</f>
        <v>18</v>
      </c>
      <c r="AA33" s="11">
        <f>[29]Maio!$J$30</f>
        <v>20.16</v>
      </c>
      <c r="AB33" s="11">
        <f>[29]Maio!$J$31</f>
        <v>28.8</v>
      </c>
      <c r="AC33" s="11">
        <f>[29]Maio!$J$32</f>
        <v>32.4</v>
      </c>
      <c r="AD33" s="11">
        <f>[29]Maio!$J$33</f>
        <v>23.400000000000002</v>
      </c>
      <c r="AE33" s="11">
        <f>[29]Maio!$J$34</f>
        <v>34.92</v>
      </c>
      <c r="AF33" s="11">
        <f>[29]Maio!$J$35</f>
        <v>18.36</v>
      </c>
      <c r="AG33" s="15">
        <f t="shared" si="17"/>
        <v>44.28</v>
      </c>
      <c r="AH33" s="125">
        <f t="shared" si="18"/>
        <v>25.025806451612894</v>
      </c>
      <c r="AK33" s="5" t="s">
        <v>47</v>
      </c>
    </row>
    <row r="34" spans="1:38" x14ac:dyDescent="0.2">
      <c r="A34" s="58" t="s">
        <v>13</v>
      </c>
      <c r="B34" s="11">
        <f>[30]Maio!$J$5</f>
        <v>26.64</v>
      </c>
      <c r="C34" s="11">
        <f>[30]Maio!$J$6</f>
        <v>20.88</v>
      </c>
      <c r="D34" s="11">
        <f>[30]Maio!$J$7</f>
        <v>33.119999999999997</v>
      </c>
      <c r="E34" s="11">
        <f>[30]Maio!$J$8</f>
        <v>32.04</v>
      </c>
      <c r="F34" s="11">
        <f>[30]Maio!$J$9</f>
        <v>22.32</v>
      </c>
      <c r="G34" s="11">
        <f>[30]Maio!$J$10</f>
        <v>21.6</v>
      </c>
      <c r="H34" s="11">
        <f>[30]Maio!$J$11</f>
        <v>28.44</v>
      </c>
      <c r="I34" s="11">
        <f>[30]Maio!$J$12</f>
        <v>20.52</v>
      </c>
      <c r="J34" s="11">
        <f>[30]Maio!$J$13</f>
        <v>28.8</v>
      </c>
      <c r="K34" s="11">
        <f>[30]Maio!$J$14</f>
        <v>37.800000000000004</v>
      </c>
      <c r="L34" s="11">
        <f>[30]Maio!$J$15</f>
        <v>27.36</v>
      </c>
      <c r="M34" s="11">
        <f>[30]Maio!$J$16</f>
        <v>30.6</v>
      </c>
      <c r="N34" s="11">
        <f>[30]Maio!$J$17</f>
        <v>24.12</v>
      </c>
      <c r="O34" s="11">
        <f>[30]Maio!$J$18</f>
        <v>36</v>
      </c>
      <c r="P34" s="11">
        <f>[30]Maio!$J$19</f>
        <v>26.64</v>
      </c>
      <c r="Q34" s="11">
        <f>[30]Maio!$J$20</f>
        <v>18.720000000000002</v>
      </c>
      <c r="R34" s="11">
        <f>[30]Maio!$J$21</f>
        <v>18</v>
      </c>
      <c r="S34" s="11">
        <f>[30]Maio!$J$22</f>
        <v>29.880000000000003</v>
      </c>
      <c r="T34" s="11">
        <f>[30]Maio!$J$23</f>
        <v>23.040000000000003</v>
      </c>
      <c r="U34" s="11">
        <f>[30]Maio!$J$24</f>
        <v>28.08</v>
      </c>
      <c r="V34" s="11">
        <f>[30]Maio!$J$25</f>
        <v>27.36</v>
      </c>
      <c r="W34" s="11">
        <f>[30]Maio!$J$26</f>
        <v>23.040000000000003</v>
      </c>
      <c r="X34" s="11">
        <f>[30]Maio!$J$27</f>
        <v>36</v>
      </c>
      <c r="Y34" s="11">
        <f>[30]Maio!$J$28</f>
        <v>33.840000000000003</v>
      </c>
      <c r="Z34" s="11">
        <f>[30]Maio!$J$29</f>
        <v>21.6</v>
      </c>
      <c r="AA34" s="11">
        <f>[30]Maio!$J$30</f>
        <v>31.319999999999997</v>
      </c>
      <c r="AB34" s="11">
        <f>[30]Maio!$J$31</f>
        <v>36.36</v>
      </c>
      <c r="AC34" s="11">
        <f>[30]Maio!$J$32</f>
        <v>33.119999999999997</v>
      </c>
      <c r="AD34" s="11">
        <f>[30]Maio!$J$33</f>
        <v>23.400000000000002</v>
      </c>
      <c r="AE34" s="11">
        <f>[30]Maio!$J$34</f>
        <v>34.56</v>
      </c>
      <c r="AF34" s="11">
        <f>[30]Maio!$J$35</f>
        <v>31.319999999999997</v>
      </c>
      <c r="AG34" s="15">
        <f t="shared" si="17"/>
        <v>37.800000000000004</v>
      </c>
      <c r="AH34" s="125">
        <f t="shared" si="18"/>
        <v>27.952258064516133</v>
      </c>
      <c r="AK34" t="s">
        <v>47</v>
      </c>
    </row>
    <row r="35" spans="1:38" x14ac:dyDescent="0.2">
      <c r="A35" s="58" t="s">
        <v>173</v>
      </c>
      <c r="B35" s="11">
        <f>[31]Maio!$J$5</f>
        <v>32.76</v>
      </c>
      <c r="C35" s="11">
        <f>[31]Maio!$J$6</f>
        <v>18.36</v>
      </c>
      <c r="D35" s="11">
        <f>[31]Maio!$J$7</f>
        <v>32.76</v>
      </c>
      <c r="E35" s="11">
        <f>[31]Maio!$J$8</f>
        <v>28.08</v>
      </c>
      <c r="F35" s="11">
        <f>[31]Maio!$J$9</f>
        <v>28.44</v>
      </c>
      <c r="G35" s="11">
        <f>[31]Maio!$J$10</f>
        <v>32.76</v>
      </c>
      <c r="H35" s="11">
        <f>[31]Maio!$J$11</f>
        <v>14.04</v>
      </c>
      <c r="I35" s="11">
        <f>[31]Maio!$J$12</f>
        <v>29.16</v>
      </c>
      <c r="J35" s="11">
        <f>[31]Maio!$J$13</f>
        <v>47.519999999999996</v>
      </c>
      <c r="K35" s="11">
        <f>[31]Maio!$J$14</f>
        <v>28.8</v>
      </c>
      <c r="L35" s="11">
        <f>[31]Maio!$J$15</f>
        <v>43.2</v>
      </c>
      <c r="M35" s="11">
        <f>[31]Maio!$J$16</f>
        <v>20.16</v>
      </c>
      <c r="N35" s="11">
        <f>[31]Maio!$J$17</f>
        <v>25.2</v>
      </c>
      <c r="O35" s="11">
        <f>[31]Maio!$J$18</f>
        <v>25.2</v>
      </c>
      <c r="P35" s="11">
        <f>[31]Maio!$J$19</f>
        <v>25.2</v>
      </c>
      <c r="Q35" s="11">
        <f>[31]Maio!$J$20</f>
        <v>28.08</v>
      </c>
      <c r="R35" s="11">
        <f>[31]Maio!$J$21</f>
        <v>30.6</v>
      </c>
      <c r="S35" s="11">
        <f>[31]Maio!$J$22</f>
        <v>34.200000000000003</v>
      </c>
      <c r="T35" s="11">
        <f>[31]Maio!$J$23</f>
        <v>29.52</v>
      </c>
      <c r="U35" s="11">
        <f>[31]Maio!$J$24</f>
        <v>27.36</v>
      </c>
      <c r="V35" s="11">
        <f>[31]Maio!$J$25</f>
        <v>26.28</v>
      </c>
      <c r="W35" s="11">
        <f>[31]Maio!$J$26</f>
        <v>23.759999999999998</v>
      </c>
      <c r="X35" s="11">
        <f>[31]Maio!$J$27</f>
        <v>32.76</v>
      </c>
      <c r="Y35" s="11">
        <f>[31]Maio!$J$28</f>
        <v>35.28</v>
      </c>
      <c r="Z35" s="11">
        <f>[31]Maio!$J$29</f>
        <v>33.119999999999997</v>
      </c>
      <c r="AA35" s="11">
        <f>[31]Maio!$J$30</f>
        <v>36.36</v>
      </c>
      <c r="AB35" s="11">
        <f>[31]Maio!$J$31</f>
        <v>33.840000000000003</v>
      </c>
      <c r="AC35" s="11">
        <f>[31]Maio!$J$32</f>
        <v>38.159999999999997</v>
      </c>
      <c r="AD35" s="11">
        <f>[31]Maio!$J$33</f>
        <v>27.720000000000002</v>
      </c>
      <c r="AE35" s="11">
        <f>[31]Maio!$J$34</f>
        <v>38.880000000000003</v>
      </c>
      <c r="AF35" s="11">
        <f>[31]Maio!$J$35</f>
        <v>44.64</v>
      </c>
      <c r="AG35" s="15">
        <f t="shared" si="17"/>
        <v>47.519999999999996</v>
      </c>
      <c r="AH35" s="125">
        <f t="shared" si="18"/>
        <v>30.716129032258063</v>
      </c>
    </row>
    <row r="36" spans="1:38" x14ac:dyDescent="0.2">
      <c r="A36" s="58" t="s">
        <v>144</v>
      </c>
      <c r="B36" s="11" t="str">
        <f>[32]Maio!$J$5</f>
        <v>*</v>
      </c>
      <c r="C36" s="11" t="str">
        <f>[32]Maio!$J$6</f>
        <v>*</v>
      </c>
      <c r="D36" s="11" t="str">
        <f>[32]Maio!$J$7</f>
        <v>*</v>
      </c>
      <c r="E36" s="11" t="str">
        <f>[32]Maio!$J$8</f>
        <v>*</v>
      </c>
      <c r="F36" s="11" t="str">
        <f>[32]Maio!$J$9</f>
        <v>*</v>
      </c>
      <c r="G36" s="11" t="str">
        <f>[32]Maio!$J$10</f>
        <v>*</v>
      </c>
      <c r="H36" s="11" t="str">
        <f>[32]Maio!$J$11</f>
        <v>*</v>
      </c>
      <c r="I36" s="11" t="str">
        <f>[32]Maio!$J$12</f>
        <v>*</v>
      </c>
      <c r="J36" s="11" t="str">
        <f>[32]Maio!$J$13</f>
        <v>*</v>
      </c>
      <c r="K36" s="11" t="str">
        <f>[32]Maio!$J$14</f>
        <v>*</v>
      </c>
      <c r="L36" s="11" t="str">
        <f>[32]Maio!$J$15</f>
        <v>*</v>
      </c>
      <c r="M36" s="11" t="str">
        <f>[32]Maio!$J$16</f>
        <v>*</v>
      </c>
      <c r="N36" s="11" t="str">
        <f>[32]Maio!$J$17</f>
        <v>*</v>
      </c>
      <c r="O36" s="11" t="str">
        <f>[32]Maio!$J$18</f>
        <v>*</v>
      </c>
      <c r="P36" s="11" t="str">
        <f>[32]Maio!$J$19</f>
        <v>*</v>
      </c>
      <c r="Q36" s="11" t="str">
        <f>[32]Maio!$J$20</f>
        <v>*</v>
      </c>
      <c r="R36" s="11" t="str">
        <f>[32]Maio!$J$21</f>
        <v>*</v>
      </c>
      <c r="S36" s="11" t="str">
        <f>[32]Maio!$J$22</f>
        <v>*</v>
      </c>
      <c r="T36" s="11" t="str">
        <f>[32]Maio!$J$23</f>
        <v>*</v>
      </c>
      <c r="U36" s="11" t="str">
        <f>[32]Maio!$J$24</f>
        <v>*</v>
      </c>
      <c r="V36" s="11" t="str">
        <f>[32]Maio!$J$25</f>
        <v>*</v>
      </c>
      <c r="W36" s="11" t="str">
        <f>[32]Maio!$J$26</f>
        <v>*</v>
      </c>
      <c r="X36" s="11" t="str">
        <f>[32]Maio!$J$27</f>
        <v>*</v>
      </c>
      <c r="Y36" s="11" t="str">
        <f>[32]Maio!$J$28</f>
        <v>*</v>
      </c>
      <c r="Z36" s="11" t="str">
        <f>[32]Maio!$J$29</f>
        <v>*</v>
      </c>
      <c r="AA36" s="11" t="str">
        <f>[32]Maio!$J$30</f>
        <v>*</v>
      </c>
      <c r="AB36" s="11" t="str">
        <f>[32]Maio!$J$31</f>
        <v>*</v>
      </c>
      <c r="AC36" s="11" t="str">
        <f>[32]Maio!$J$32</f>
        <v>*</v>
      </c>
      <c r="AD36" s="11" t="str">
        <f>[32]Maio!$J$33</f>
        <v>*</v>
      </c>
      <c r="AE36" s="11" t="str">
        <f>[32]Maio!$J$34</f>
        <v>*</v>
      </c>
      <c r="AF36" s="11" t="str">
        <f>[32]Maio!$J$35</f>
        <v>*</v>
      </c>
      <c r="AG36" s="93" t="s">
        <v>226</v>
      </c>
      <c r="AH36" s="115" t="s">
        <v>226</v>
      </c>
      <c r="AK36" t="s">
        <v>47</v>
      </c>
    </row>
    <row r="37" spans="1:38" x14ac:dyDescent="0.2">
      <c r="A37" s="58" t="s">
        <v>14</v>
      </c>
      <c r="B37" s="11">
        <f>[33]Maio!$J$5</f>
        <v>34.92</v>
      </c>
      <c r="C37" s="11">
        <f>[33]Maio!$J$6</f>
        <v>12.6</v>
      </c>
      <c r="D37" s="11">
        <f>[33]Maio!$J$7</f>
        <v>41.04</v>
      </c>
      <c r="E37" s="11">
        <f>[33]Maio!$J$8</f>
        <v>15.840000000000002</v>
      </c>
      <c r="F37" s="11">
        <f>[33]Maio!$J$9</f>
        <v>24.840000000000003</v>
      </c>
      <c r="G37" s="11">
        <f>[33]Maio!$J$10</f>
        <v>21.6</v>
      </c>
      <c r="H37" s="11">
        <f>[33]Maio!$J$11</f>
        <v>19.440000000000001</v>
      </c>
      <c r="I37" s="11">
        <f>[33]Maio!$J$12</f>
        <v>22.68</v>
      </c>
      <c r="J37" s="11">
        <f>[33]Maio!$J$13</f>
        <v>30.96</v>
      </c>
      <c r="K37" s="11">
        <f>[33]Maio!$J$14</f>
        <v>25.56</v>
      </c>
      <c r="L37" s="11">
        <f>[33]Maio!$J$15</f>
        <v>22.68</v>
      </c>
      <c r="M37" s="11">
        <f>[33]Maio!$J$16</f>
        <v>19.440000000000001</v>
      </c>
      <c r="N37" s="11">
        <f>[33]Maio!$J$17</f>
        <v>38.880000000000003</v>
      </c>
      <c r="O37" s="11">
        <f>[33]Maio!$J$18</f>
        <v>39.96</v>
      </c>
      <c r="P37" s="11">
        <f>[33]Maio!$J$19</f>
        <v>24.12</v>
      </c>
      <c r="Q37" s="11">
        <f>[33]Maio!$J$20</f>
        <v>25.56</v>
      </c>
      <c r="R37" s="11">
        <f>[33]Maio!$J$21</f>
        <v>26.28</v>
      </c>
      <c r="S37" s="11">
        <f>[33]Maio!$J$22</f>
        <v>22.32</v>
      </c>
      <c r="T37" s="11">
        <f>[33]Maio!$J$23</f>
        <v>18.36</v>
      </c>
      <c r="U37" s="11">
        <f>[33]Maio!$J$24</f>
        <v>19.8</v>
      </c>
      <c r="V37" s="11">
        <f>[33]Maio!$J$25</f>
        <v>27.36</v>
      </c>
      <c r="W37" s="11">
        <f>[33]Maio!$J$26</f>
        <v>19.8</v>
      </c>
      <c r="X37" s="11">
        <f>[33]Maio!$J$27</f>
        <v>30.6</v>
      </c>
      <c r="Y37" s="11">
        <f>[33]Maio!$J$28</f>
        <v>34.200000000000003</v>
      </c>
      <c r="Z37" s="11">
        <f>[33]Maio!$J$29</f>
        <v>19.8</v>
      </c>
      <c r="AA37" s="11">
        <f>[33]Maio!$J$30</f>
        <v>19.8</v>
      </c>
      <c r="AB37" s="11">
        <f>[33]Maio!$J$31</f>
        <v>18.720000000000002</v>
      </c>
      <c r="AC37" s="11">
        <f>[33]Maio!$J$32</f>
        <v>31.680000000000003</v>
      </c>
      <c r="AD37" s="11">
        <f>[33]Maio!$J$33</f>
        <v>28.08</v>
      </c>
      <c r="AE37" s="11">
        <f>[33]Maio!$J$34</f>
        <v>31.319999999999997</v>
      </c>
      <c r="AF37" s="11">
        <f>[33]Maio!$J$35</f>
        <v>41.4</v>
      </c>
      <c r="AG37" s="15">
        <f t="shared" ref="AG37:AG38" si="19">MAX(B37:AF37)</f>
        <v>41.4</v>
      </c>
      <c r="AH37" s="125">
        <f t="shared" ref="AH37:AH38" si="20">AVERAGE(B37:AF37)</f>
        <v>26.117419354838709</v>
      </c>
    </row>
    <row r="38" spans="1:38" x14ac:dyDescent="0.2">
      <c r="A38" s="58" t="s">
        <v>174</v>
      </c>
      <c r="B38" s="11">
        <f>[34]Maio!$J$5</f>
        <v>52.56</v>
      </c>
      <c r="C38" s="11">
        <f>[34]Maio!$J$6</f>
        <v>12.6</v>
      </c>
      <c r="D38" s="11">
        <f>[34]Maio!$J$7</f>
        <v>22.68</v>
      </c>
      <c r="E38" s="11">
        <f>[34]Maio!$J$8</f>
        <v>19.079999999999998</v>
      </c>
      <c r="F38" s="11">
        <f>[34]Maio!$J$9</f>
        <v>35.28</v>
      </c>
      <c r="G38" s="11">
        <f>[34]Maio!$J$10</f>
        <v>12.96</v>
      </c>
      <c r="H38" s="11">
        <f>[34]Maio!$J$11</f>
        <v>16.2</v>
      </c>
      <c r="I38" s="11">
        <f>[34]Maio!$J$12</f>
        <v>29.52</v>
      </c>
      <c r="J38" s="11">
        <f>[34]Maio!$J$13</f>
        <v>14.4</v>
      </c>
      <c r="K38" s="11">
        <f>[34]Maio!$J$14</f>
        <v>12.6</v>
      </c>
      <c r="L38" s="11">
        <f>[34]Maio!$J$15</f>
        <v>29.52</v>
      </c>
      <c r="M38" s="11">
        <f>[34]Maio!$J$16</f>
        <v>32.76</v>
      </c>
      <c r="N38" s="11">
        <f>[34]Maio!$J$17</f>
        <v>22.68</v>
      </c>
      <c r="O38" s="11">
        <f>[34]Maio!$J$18</f>
        <v>26.64</v>
      </c>
      <c r="P38" s="11">
        <f>[34]Maio!$J$19</f>
        <v>26.64</v>
      </c>
      <c r="Q38" s="11">
        <f>[34]Maio!$J$20</f>
        <v>19.079999999999998</v>
      </c>
      <c r="R38" s="11">
        <f>[34]Maio!$J$21</f>
        <v>17.64</v>
      </c>
      <c r="S38" s="11">
        <f>[34]Maio!$J$22</f>
        <v>19.079999999999998</v>
      </c>
      <c r="T38" s="11">
        <f>[34]Maio!$J$23</f>
        <v>18</v>
      </c>
      <c r="U38" s="11">
        <f>[34]Maio!$J$24</f>
        <v>23.759999999999998</v>
      </c>
      <c r="V38" s="11">
        <f>[34]Maio!$J$25</f>
        <v>10.44</v>
      </c>
      <c r="W38" s="11">
        <f>[34]Maio!$J$26</f>
        <v>11.16</v>
      </c>
      <c r="X38" s="11">
        <f>[34]Maio!$J$27</f>
        <v>29.52</v>
      </c>
      <c r="Y38" s="11">
        <f>[34]Maio!$J$28</f>
        <v>23.759999999999998</v>
      </c>
      <c r="Z38" s="11">
        <f>[34]Maio!$J$29</f>
        <v>28.8</v>
      </c>
      <c r="AA38" s="11">
        <f>[34]Maio!$J$30</f>
        <v>15.840000000000002</v>
      </c>
      <c r="AB38" s="11">
        <f>[34]Maio!$J$31</f>
        <v>14.04</v>
      </c>
      <c r="AC38" s="11">
        <f>[34]Maio!$J$32</f>
        <v>11.16</v>
      </c>
      <c r="AD38" s="11">
        <f>[34]Maio!$J$33</f>
        <v>17.28</v>
      </c>
      <c r="AE38" s="11">
        <f>[34]Maio!$J$34</f>
        <v>11.879999999999999</v>
      </c>
      <c r="AF38" s="11">
        <f>[34]Maio!$J$35</f>
        <v>27</v>
      </c>
      <c r="AG38" s="15">
        <f t="shared" si="19"/>
        <v>52.56</v>
      </c>
      <c r="AH38" s="125">
        <f t="shared" si="20"/>
        <v>21.437419354838703</v>
      </c>
      <c r="AK38" t="s">
        <v>47</v>
      </c>
    </row>
    <row r="39" spans="1:38" x14ac:dyDescent="0.2">
      <c r="A39" s="58" t="s">
        <v>15</v>
      </c>
      <c r="B39" s="11">
        <f>[35]Maio!$J$5</f>
        <v>33.119999999999997</v>
      </c>
      <c r="C39" s="11">
        <f>[35]Maio!$J$6</f>
        <v>19.440000000000001</v>
      </c>
      <c r="D39" s="11">
        <f>[35]Maio!$J$7</f>
        <v>34.200000000000003</v>
      </c>
      <c r="E39" s="11">
        <f>[35]Maio!$J$8</f>
        <v>33.119999999999997</v>
      </c>
      <c r="F39" s="11">
        <f>[35]Maio!$J$9</f>
        <v>36.36</v>
      </c>
      <c r="G39" s="11">
        <f>[35]Maio!$J$10</f>
        <v>39.96</v>
      </c>
      <c r="H39" s="11">
        <f>[35]Maio!$J$11</f>
        <v>24.48</v>
      </c>
      <c r="I39" s="11">
        <f>[35]Maio!$J$12</f>
        <v>31.319999999999997</v>
      </c>
      <c r="J39" s="11">
        <f>[35]Maio!$J$13</f>
        <v>40.32</v>
      </c>
      <c r="K39" s="11">
        <f>[35]Maio!$J$14</f>
        <v>34.92</v>
      </c>
      <c r="L39" s="11">
        <f>[35]Maio!$J$15</f>
        <v>41.4</v>
      </c>
      <c r="M39" s="11">
        <f>[35]Maio!$J$16</f>
        <v>26.64</v>
      </c>
      <c r="N39" s="11">
        <f>[35]Maio!$J$17</f>
        <v>29.16</v>
      </c>
      <c r="O39" s="11">
        <f>[35]Maio!$J$18</f>
        <v>31.680000000000003</v>
      </c>
      <c r="P39" s="11">
        <f>[35]Maio!$J$19</f>
        <v>30.6</v>
      </c>
      <c r="Q39" s="11">
        <f>[35]Maio!$J$20</f>
        <v>37.080000000000005</v>
      </c>
      <c r="R39" s="11">
        <f>[35]Maio!$J$21</f>
        <v>39.6</v>
      </c>
      <c r="S39" s="11">
        <f>[35]Maio!$J$22</f>
        <v>36.36</v>
      </c>
      <c r="T39" s="11">
        <f>[35]Maio!$J$23</f>
        <v>29.52</v>
      </c>
      <c r="U39" s="11">
        <f>[35]Maio!$J$24</f>
        <v>34.56</v>
      </c>
      <c r="V39" s="11">
        <f>[35]Maio!$J$25</f>
        <v>35.64</v>
      </c>
      <c r="W39" s="11">
        <f>[35]Maio!$J$26</f>
        <v>30.6</v>
      </c>
      <c r="X39" s="11">
        <f>[35]Maio!$J$27</f>
        <v>30.6</v>
      </c>
      <c r="Y39" s="11">
        <f>[35]Maio!$J$28</f>
        <v>40.32</v>
      </c>
      <c r="Z39" s="11">
        <f>[35]Maio!$J$29</f>
        <v>22.68</v>
      </c>
      <c r="AA39" s="11">
        <f>[35]Maio!$J$30</f>
        <v>37.440000000000005</v>
      </c>
      <c r="AB39" s="11">
        <f>[35]Maio!$J$31</f>
        <v>37.800000000000004</v>
      </c>
      <c r="AC39" s="11">
        <f>[35]Maio!$J$32</f>
        <v>46.440000000000005</v>
      </c>
      <c r="AD39" s="11">
        <f>[35]Maio!$J$33</f>
        <v>28.44</v>
      </c>
      <c r="AE39" s="11">
        <f>[35]Maio!$J$34</f>
        <v>48.6</v>
      </c>
      <c r="AF39" s="11">
        <f>[35]Maio!$J$35</f>
        <v>39.96</v>
      </c>
      <c r="AG39" s="15">
        <f t="shared" ref="AG39:AG41" si="21">MAX(B39:AF39)</f>
        <v>48.6</v>
      </c>
      <c r="AH39" s="125">
        <f t="shared" ref="AH39:AH41" si="22">AVERAGE(B39:AF39)</f>
        <v>34.269677419354849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[36]Maio!$J$5</f>
        <v>33.119999999999997</v>
      </c>
      <c r="C40" s="11">
        <f>[36]Maio!$J$6</f>
        <v>22.68</v>
      </c>
      <c r="D40" s="11">
        <f>[36]Maio!$J$7</f>
        <v>34.200000000000003</v>
      </c>
      <c r="E40" s="11">
        <f>[36]Maio!$J$8</f>
        <v>43.56</v>
      </c>
      <c r="F40" s="11">
        <f>[36]Maio!$J$9</f>
        <v>30.6</v>
      </c>
      <c r="G40" s="11">
        <f>[36]Maio!$J$10</f>
        <v>28.8</v>
      </c>
      <c r="H40" s="11">
        <f>[36]Maio!$J$11</f>
        <v>18.720000000000002</v>
      </c>
      <c r="I40" s="11">
        <f>[36]Maio!$J$12</f>
        <v>21.6</v>
      </c>
      <c r="J40" s="11">
        <f>[36]Maio!$J$13</f>
        <v>36.36</v>
      </c>
      <c r="K40" s="11">
        <f>[36]Maio!$J$14</f>
        <v>38.519999999999996</v>
      </c>
      <c r="L40" s="11">
        <f>[36]Maio!$J$15</f>
        <v>30.6</v>
      </c>
      <c r="M40" s="11">
        <f>[36]Maio!$J$16</f>
        <v>28.44</v>
      </c>
      <c r="N40" s="11">
        <f>[36]Maio!$J$17</f>
        <v>24.48</v>
      </c>
      <c r="O40" s="11">
        <f>[36]Maio!$J$18</f>
        <v>33.119999999999997</v>
      </c>
      <c r="P40" s="11">
        <f>[36]Maio!$J$19</f>
        <v>27</v>
      </c>
      <c r="Q40" s="11">
        <f>[36]Maio!$J$20</f>
        <v>18.36</v>
      </c>
      <c r="R40" s="11">
        <f>[36]Maio!$J$21</f>
        <v>24.840000000000003</v>
      </c>
      <c r="S40" s="11">
        <f>[36]Maio!$J$22</f>
        <v>28.8</v>
      </c>
      <c r="T40" s="11">
        <f>[36]Maio!$J$23</f>
        <v>25.56</v>
      </c>
      <c r="U40" s="11">
        <f>[36]Maio!$J$24</f>
        <v>29.16</v>
      </c>
      <c r="V40" s="11">
        <f>[36]Maio!$J$25</f>
        <v>25.2</v>
      </c>
      <c r="W40" s="11">
        <f>[36]Maio!$J$26</f>
        <v>30.6</v>
      </c>
      <c r="X40" s="11">
        <f>[36]Maio!$J$27</f>
        <v>34.56</v>
      </c>
      <c r="Y40" s="11">
        <f>[36]Maio!$J$28</f>
        <v>25.92</v>
      </c>
      <c r="Z40" s="11">
        <f>[36]Maio!$J$29</f>
        <v>21.6</v>
      </c>
      <c r="AA40" s="11">
        <f>[36]Maio!$J$30</f>
        <v>35.28</v>
      </c>
      <c r="AB40" s="11">
        <f>[36]Maio!$J$31</f>
        <v>36.72</v>
      </c>
      <c r="AC40" s="11">
        <f>[36]Maio!$J$32</f>
        <v>32.76</v>
      </c>
      <c r="AD40" s="11">
        <f>[36]Maio!$J$33</f>
        <v>25.92</v>
      </c>
      <c r="AE40" s="11">
        <f>[36]Maio!$J$34</f>
        <v>36</v>
      </c>
      <c r="AF40" s="11">
        <f>[36]Maio!$J$35</f>
        <v>22.32</v>
      </c>
      <c r="AG40" s="15">
        <f t="shared" si="21"/>
        <v>43.56</v>
      </c>
      <c r="AH40" s="125">
        <f t="shared" si="22"/>
        <v>29.206451612903223</v>
      </c>
      <c r="AL40" t="s">
        <v>47</v>
      </c>
    </row>
    <row r="41" spans="1:38" x14ac:dyDescent="0.2">
      <c r="A41" s="58" t="s">
        <v>175</v>
      </c>
      <c r="B41" s="11">
        <f>[37]Maio!$J$5</f>
        <v>32.04</v>
      </c>
      <c r="C41" s="11">
        <f>[37]Maio!$J$6</f>
        <v>18</v>
      </c>
      <c r="D41" s="11">
        <f>[37]Maio!$J$7</f>
        <v>42.480000000000004</v>
      </c>
      <c r="E41" s="11">
        <f>[37]Maio!$J$8</f>
        <v>25.92</v>
      </c>
      <c r="F41" s="11">
        <f>[37]Maio!$J$9</f>
        <v>30.240000000000002</v>
      </c>
      <c r="G41" s="11">
        <f>[37]Maio!$J$10</f>
        <v>48.6</v>
      </c>
      <c r="H41" s="11">
        <f>[37]Maio!$J$11</f>
        <v>25.56</v>
      </c>
      <c r="I41" s="11">
        <f>[37]Maio!$J$12</f>
        <v>23.400000000000002</v>
      </c>
      <c r="J41" s="11">
        <f>[37]Maio!$J$13</f>
        <v>32.76</v>
      </c>
      <c r="K41" s="11">
        <f>[37]Maio!$J$14</f>
        <v>45</v>
      </c>
      <c r="L41" s="11">
        <f>[37]Maio!$J$15</f>
        <v>42.84</v>
      </c>
      <c r="M41" s="11">
        <f>[37]Maio!$J$16</f>
        <v>27.720000000000002</v>
      </c>
      <c r="N41" s="11">
        <f>[37]Maio!$J$17</f>
        <v>30.96</v>
      </c>
      <c r="O41" s="11">
        <f>[37]Maio!$J$18</f>
        <v>35.28</v>
      </c>
      <c r="P41" s="11">
        <f>[37]Maio!$J$19</f>
        <v>24.48</v>
      </c>
      <c r="Q41" s="11">
        <f>[37]Maio!$J$20</f>
        <v>24.48</v>
      </c>
      <c r="R41" s="11">
        <f>[37]Maio!$J$21</f>
        <v>23.400000000000002</v>
      </c>
      <c r="S41" s="11">
        <f>[37]Maio!$J$22</f>
        <v>21.240000000000002</v>
      </c>
      <c r="T41" s="11">
        <f>[37]Maio!$J$23</f>
        <v>19.8</v>
      </c>
      <c r="U41" s="11">
        <f>[37]Maio!$J$24</f>
        <v>25.2</v>
      </c>
      <c r="V41" s="11">
        <f>[37]Maio!$J$25</f>
        <v>28.08</v>
      </c>
      <c r="W41" s="11">
        <f>[37]Maio!$J$26</f>
        <v>24.840000000000003</v>
      </c>
      <c r="X41" s="11">
        <f>[37]Maio!$J$27</f>
        <v>30.6</v>
      </c>
      <c r="Y41" s="11">
        <f>[37]Maio!$J$28</f>
        <v>34.200000000000003</v>
      </c>
      <c r="Z41" s="11">
        <f>[37]Maio!$J$29</f>
        <v>22.32</v>
      </c>
      <c r="AA41" s="11">
        <f>[37]Maio!$J$30</f>
        <v>23.040000000000003</v>
      </c>
      <c r="AB41" s="11">
        <f>[37]Maio!$J$31</f>
        <v>29.52</v>
      </c>
      <c r="AC41" s="11">
        <f>[37]Maio!$J$32</f>
        <v>36.36</v>
      </c>
      <c r="AD41" s="11">
        <f>[37]Maio!$J$33</f>
        <v>22.68</v>
      </c>
      <c r="AE41" s="11">
        <f>[37]Maio!$J$34</f>
        <v>44.64</v>
      </c>
      <c r="AF41" s="11">
        <f>[37]Maio!$J$35</f>
        <v>42.480000000000004</v>
      </c>
      <c r="AG41" s="15">
        <f t="shared" si="21"/>
        <v>48.6</v>
      </c>
      <c r="AH41" s="125">
        <f t="shared" si="22"/>
        <v>30.263225806451619</v>
      </c>
    </row>
    <row r="42" spans="1:38" x14ac:dyDescent="0.2">
      <c r="A42" s="58" t="s">
        <v>17</v>
      </c>
      <c r="B42" s="11">
        <f>[38]Maio!$J$5</f>
        <v>39.6</v>
      </c>
      <c r="C42" s="11">
        <f>[38]Maio!$J$6</f>
        <v>13.68</v>
      </c>
      <c r="D42" s="11">
        <f>[38]Maio!$J$7</f>
        <v>33.480000000000004</v>
      </c>
      <c r="E42" s="11">
        <f>[38]Maio!$J$8</f>
        <v>27.720000000000002</v>
      </c>
      <c r="F42" s="11">
        <f>[38]Maio!$J$9</f>
        <v>21.6</v>
      </c>
      <c r="G42" s="11">
        <f>[38]Maio!$J$10</f>
        <v>42.480000000000004</v>
      </c>
      <c r="H42" s="11">
        <f>[38]Maio!$J$11</f>
        <v>14.04</v>
      </c>
      <c r="I42" s="11">
        <f>[38]Maio!$J$12</f>
        <v>25.92</v>
      </c>
      <c r="J42" s="11">
        <f>[38]Maio!$J$13</f>
        <v>27</v>
      </c>
      <c r="K42" s="11">
        <f>[38]Maio!$J$14</f>
        <v>33.480000000000004</v>
      </c>
      <c r="L42" s="11">
        <f>[38]Maio!$J$15</f>
        <v>51.480000000000004</v>
      </c>
      <c r="M42" s="11">
        <f>[38]Maio!$J$16</f>
        <v>29.16</v>
      </c>
      <c r="N42" s="11">
        <f>[38]Maio!$J$17</f>
        <v>26.28</v>
      </c>
      <c r="O42" s="11">
        <f>[38]Maio!$J$18</f>
        <v>27.36</v>
      </c>
      <c r="P42" s="11">
        <f>[38]Maio!$J$19</f>
        <v>33.480000000000004</v>
      </c>
      <c r="Q42" s="11">
        <f>[38]Maio!$J$20</f>
        <v>27.36</v>
      </c>
      <c r="R42" s="11">
        <f>[38]Maio!$J$21</f>
        <v>29.16</v>
      </c>
      <c r="S42" s="11">
        <f>[38]Maio!$J$22</f>
        <v>27</v>
      </c>
      <c r="T42" s="11">
        <f>[38]Maio!$J$23</f>
        <v>20.88</v>
      </c>
      <c r="U42" s="11">
        <f>[38]Maio!$J$24</f>
        <v>25.56</v>
      </c>
      <c r="V42" s="11">
        <f>[38]Maio!$J$25</f>
        <v>26.64</v>
      </c>
      <c r="W42" s="11">
        <f>[38]Maio!$J$26</f>
        <v>17.28</v>
      </c>
      <c r="X42" s="11">
        <f>[38]Maio!$J$27</f>
        <v>34.92</v>
      </c>
      <c r="Y42" s="11">
        <f>[38]Maio!$J$28</f>
        <v>34.200000000000003</v>
      </c>
      <c r="Z42" s="11">
        <f>[38]Maio!$J$29</f>
        <v>18.36</v>
      </c>
      <c r="AA42" s="11">
        <f>[38]Maio!$J$30</f>
        <v>31.319999999999997</v>
      </c>
      <c r="AB42" s="11">
        <f>[38]Maio!$J$31</f>
        <v>32.4</v>
      </c>
      <c r="AC42" s="11">
        <f>[38]Maio!$J$32</f>
        <v>40.32</v>
      </c>
      <c r="AD42" s="11">
        <f>[38]Maio!$J$33</f>
        <v>24.840000000000003</v>
      </c>
      <c r="AE42" s="11">
        <f>[38]Maio!$J$34</f>
        <v>45.72</v>
      </c>
      <c r="AF42" s="11">
        <f>[38]Maio!$J$35</f>
        <v>50.04</v>
      </c>
      <c r="AG42" s="15">
        <f t="shared" ref="AG42:AG43" si="23">MAX(B42:AF42)</f>
        <v>51.480000000000004</v>
      </c>
      <c r="AH42" s="125">
        <f t="shared" ref="AH42:AH43" si="24">AVERAGE(B42:AF42)</f>
        <v>30.089032258064524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[39]Maio!$J$5</f>
        <v>41.76</v>
      </c>
      <c r="C43" s="11">
        <f>[39]Maio!$J$6</f>
        <v>18.36</v>
      </c>
      <c r="D43" s="11">
        <f>[39]Maio!$J$7</f>
        <v>79.2</v>
      </c>
      <c r="E43" s="11">
        <f>[39]Maio!$J$8</f>
        <v>30.96</v>
      </c>
      <c r="F43" s="11">
        <f>[39]Maio!$J$9</f>
        <v>23.400000000000002</v>
      </c>
      <c r="G43" s="11">
        <f>[39]Maio!$J$10</f>
        <v>18.36</v>
      </c>
      <c r="H43" s="11">
        <f>[39]Maio!$J$11</f>
        <v>15.840000000000002</v>
      </c>
      <c r="I43" s="11">
        <f>[39]Maio!$J$12</f>
        <v>37.440000000000005</v>
      </c>
      <c r="J43" s="11">
        <f>[39]Maio!$J$13</f>
        <v>33.480000000000004</v>
      </c>
      <c r="K43" s="11">
        <f>[39]Maio!$J$14</f>
        <v>28.8</v>
      </c>
      <c r="L43" s="11">
        <f>[39]Maio!$J$15</f>
        <v>36.36</v>
      </c>
      <c r="M43" s="11">
        <f>[39]Maio!$J$16</f>
        <v>20.88</v>
      </c>
      <c r="N43" s="11">
        <f>[39]Maio!$J$17</f>
        <v>33.480000000000004</v>
      </c>
      <c r="O43" s="11">
        <f>[39]Maio!$J$18</f>
        <v>36</v>
      </c>
      <c r="P43" s="11">
        <f>[39]Maio!$J$19</f>
        <v>34.200000000000003</v>
      </c>
      <c r="Q43" s="11">
        <f>[39]Maio!$J$20</f>
        <v>29.880000000000003</v>
      </c>
      <c r="R43" s="11">
        <f>[39]Maio!$J$21</f>
        <v>33.480000000000004</v>
      </c>
      <c r="S43" s="11">
        <f>[39]Maio!$J$22</f>
        <v>28.08</v>
      </c>
      <c r="T43" s="11">
        <f>[39]Maio!$J$23</f>
        <v>23.040000000000003</v>
      </c>
      <c r="U43" s="11">
        <f>[39]Maio!$J$24</f>
        <v>23.040000000000003</v>
      </c>
      <c r="V43" s="11">
        <f>[39]Maio!$J$25</f>
        <v>25.92</v>
      </c>
      <c r="W43" s="11">
        <f>[39]Maio!$J$26</f>
        <v>21.6</v>
      </c>
      <c r="X43" s="11">
        <f>[39]Maio!$J$27</f>
        <v>30.240000000000002</v>
      </c>
      <c r="Y43" s="11">
        <f>[39]Maio!$J$28</f>
        <v>42.12</v>
      </c>
      <c r="Z43" s="11">
        <f>[39]Maio!$J$29</f>
        <v>18.36</v>
      </c>
      <c r="AA43" s="11">
        <f>[39]Maio!$J$30</f>
        <v>31.680000000000003</v>
      </c>
      <c r="AB43" s="11">
        <f>[39]Maio!$J$31</f>
        <v>30.240000000000002</v>
      </c>
      <c r="AC43" s="11">
        <f>[39]Maio!$J$32</f>
        <v>37.800000000000004</v>
      </c>
      <c r="AD43" s="11">
        <f>[39]Maio!$J$33</f>
        <v>24.12</v>
      </c>
      <c r="AE43" s="11">
        <f>[39]Maio!$J$34</f>
        <v>38.880000000000003</v>
      </c>
      <c r="AF43" s="11">
        <f>[39]Maio!$J$35</f>
        <v>54.36</v>
      </c>
      <c r="AG43" s="93">
        <f t="shared" si="23"/>
        <v>79.2</v>
      </c>
      <c r="AH43" s="115">
        <f t="shared" si="24"/>
        <v>31.656774193548387</v>
      </c>
      <c r="AK43" t="s">
        <v>47</v>
      </c>
    </row>
    <row r="44" spans="1:38" x14ac:dyDescent="0.2">
      <c r="A44" s="58" t="s">
        <v>18</v>
      </c>
      <c r="B44" s="11">
        <f>[40]Maio!$J$5</f>
        <v>46.080000000000005</v>
      </c>
      <c r="C44" s="11">
        <f>[40]Maio!$J$6</f>
        <v>17.64</v>
      </c>
      <c r="D44" s="11">
        <f>[40]Maio!$J$7</f>
        <v>28.08</v>
      </c>
      <c r="E44" s="11">
        <f>[40]Maio!$J$8</f>
        <v>32.76</v>
      </c>
      <c r="F44" s="11">
        <f>[40]Maio!$J$9</f>
        <v>27.36</v>
      </c>
      <c r="G44" s="11">
        <f>[40]Maio!$J$10</f>
        <v>29.52</v>
      </c>
      <c r="H44" s="11">
        <f>[40]Maio!$J$11</f>
        <v>18.36</v>
      </c>
      <c r="I44" s="11">
        <f>[40]Maio!$J$12</f>
        <v>24.12</v>
      </c>
      <c r="J44" s="11">
        <f>[40]Maio!$J$13</f>
        <v>33.840000000000003</v>
      </c>
      <c r="K44" s="11">
        <f>[40]Maio!$J$14</f>
        <v>38.880000000000003</v>
      </c>
      <c r="L44" s="11">
        <f>[40]Maio!$J$15</f>
        <v>32.04</v>
      </c>
      <c r="M44" s="11">
        <f>[40]Maio!$J$16</f>
        <v>34.56</v>
      </c>
      <c r="N44" s="11">
        <f>[40]Maio!$J$17</f>
        <v>27.36</v>
      </c>
      <c r="O44" s="11">
        <f>[40]Maio!$J$18</f>
        <v>28.8</v>
      </c>
      <c r="P44" s="11">
        <f>[40]Maio!$J$19</f>
        <v>25.2</v>
      </c>
      <c r="Q44" s="11">
        <f>[40]Maio!$J$20</f>
        <v>22.68</v>
      </c>
      <c r="R44" s="11">
        <f>[40]Maio!$J$21</f>
        <v>28.44</v>
      </c>
      <c r="S44" s="11">
        <f>[40]Maio!$J$22</f>
        <v>24.48</v>
      </c>
      <c r="T44" s="11">
        <f>[40]Maio!$J$23</f>
        <v>33.119999999999997</v>
      </c>
      <c r="U44" s="11">
        <f>[40]Maio!$J$24</f>
        <v>28.44</v>
      </c>
      <c r="V44" s="11">
        <f>[40]Maio!$J$25</f>
        <v>27</v>
      </c>
      <c r="W44" s="11">
        <f>[40]Maio!$J$26</f>
        <v>22.32</v>
      </c>
      <c r="X44" s="11">
        <f>[40]Maio!$J$27</f>
        <v>33.119999999999997</v>
      </c>
      <c r="Y44" s="11">
        <f>[40]Maio!$J$28</f>
        <v>29.52</v>
      </c>
      <c r="Z44" s="11">
        <f>[40]Maio!$J$29</f>
        <v>27.720000000000002</v>
      </c>
      <c r="AA44" s="11">
        <f>[40]Maio!$J$30</f>
        <v>30.96</v>
      </c>
      <c r="AB44" s="11">
        <f>[40]Maio!$J$31</f>
        <v>30.96</v>
      </c>
      <c r="AC44" s="11">
        <f>[40]Maio!$J$32</f>
        <v>45.36</v>
      </c>
      <c r="AD44" s="11">
        <f>[40]Maio!$J$33</f>
        <v>26.64</v>
      </c>
      <c r="AE44" s="11">
        <f>[40]Maio!$J$34</f>
        <v>39.24</v>
      </c>
      <c r="AF44" s="11">
        <f>[40]Maio!$J$35</f>
        <v>43.92</v>
      </c>
      <c r="AG44" s="15">
        <f t="shared" ref="AG44:AG45" si="25">MAX(B44:AF44)</f>
        <v>46.080000000000005</v>
      </c>
      <c r="AH44" s="125">
        <f t="shared" ref="AH44:AH45" si="26">AVERAGE(B44:AF44)</f>
        <v>30.274838709677425</v>
      </c>
      <c r="AK44" t="s">
        <v>47</v>
      </c>
    </row>
    <row r="45" spans="1:38" x14ac:dyDescent="0.2">
      <c r="A45" s="58" t="s">
        <v>162</v>
      </c>
      <c r="B45" s="11">
        <f>[41]Maio!$J$5</f>
        <v>30.6</v>
      </c>
      <c r="C45" s="11">
        <f>[41]Maio!$J$6</f>
        <v>15.840000000000002</v>
      </c>
      <c r="D45" s="11">
        <f>[41]Maio!$J$7</f>
        <v>51.84</v>
      </c>
      <c r="E45" s="11">
        <f>[41]Maio!$J$8</f>
        <v>27.720000000000002</v>
      </c>
      <c r="F45" s="11">
        <f>[41]Maio!$J$9</f>
        <v>25.56</v>
      </c>
      <c r="G45" s="11">
        <f>[41]Maio!$J$10</f>
        <v>18.720000000000002</v>
      </c>
      <c r="H45" s="11">
        <f>[41]Maio!$J$11</f>
        <v>15.120000000000001</v>
      </c>
      <c r="I45" s="11">
        <f>[41]Maio!$J$12</f>
        <v>28.8</v>
      </c>
      <c r="J45" s="11">
        <f>[41]Maio!$J$13</f>
        <v>34.56</v>
      </c>
      <c r="K45" s="11">
        <f>[41]Maio!$J$14</f>
        <v>25.2</v>
      </c>
      <c r="L45" s="11">
        <f>[41]Maio!$J$15</f>
        <v>75.600000000000009</v>
      </c>
      <c r="M45" s="11">
        <f>[41]Maio!$J$16</f>
        <v>23.040000000000003</v>
      </c>
      <c r="N45" s="11">
        <f>[41]Maio!$J$17</f>
        <v>23.400000000000002</v>
      </c>
      <c r="O45" s="11">
        <f>[41]Maio!$J$18</f>
        <v>38.880000000000003</v>
      </c>
      <c r="P45" s="11">
        <f>[41]Maio!$J$19</f>
        <v>21.6</v>
      </c>
      <c r="Q45" s="11">
        <f>[41]Maio!$J$20</f>
        <v>32.04</v>
      </c>
      <c r="R45" s="11">
        <f>[41]Maio!$J$21</f>
        <v>29.880000000000003</v>
      </c>
      <c r="S45" s="11">
        <f>[41]Maio!$J$22</f>
        <v>31.319999999999997</v>
      </c>
      <c r="T45" s="11">
        <f>[41]Maio!$J$23</f>
        <v>17.64</v>
      </c>
      <c r="U45" s="11">
        <f>[41]Maio!$J$24</f>
        <v>19.440000000000001</v>
      </c>
      <c r="V45" s="11">
        <f>[41]Maio!$J$25</f>
        <v>20.88</v>
      </c>
      <c r="W45" s="11">
        <f>[41]Maio!$J$26</f>
        <v>17.28</v>
      </c>
      <c r="X45" s="11">
        <f>[41]Maio!$J$27</f>
        <v>27</v>
      </c>
      <c r="Y45" s="11">
        <f>[41]Maio!$J$28</f>
        <v>33.119999999999997</v>
      </c>
      <c r="Z45" s="11">
        <f>[41]Maio!$J$29</f>
        <v>23.040000000000003</v>
      </c>
      <c r="AA45" s="11">
        <f>[41]Maio!$J$30</f>
        <v>30.240000000000002</v>
      </c>
      <c r="AB45" s="11">
        <f>[41]Maio!$J$31</f>
        <v>20.88</v>
      </c>
      <c r="AC45" s="11">
        <f>[41]Maio!$J$32</f>
        <v>30.240000000000002</v>
      </c>
      <c r="AD45" s="11">
        <f>[41]Maio!$J$33</f>
        <v>24.12</v>
      </c>
      <c r="AE45" s="11">
        <f>[41]Maio!$J$34</f>
        <v>33.840000000000003</v>
      </c>
      <c r="AF45" s="11">
        <f>[41]Maio!$J$35</f>
        <v>43.56</v>
      </c>
      <c r="AG45" s="93">
        <f t="shared" si="25"/>
        <v>75.600000000000009</v>
      </c>
      <c r="AH45" s="115">
        <f t="shared" si="26"/>
        <v>28.741935483870975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[42]Maio!$J$5</f>
        <v>20.16</v>
      </c>
      <c r="C46" s="11">
        <f>[42]Maio!$J$6</f>
        <v>24.12</v>
      </c>
      <c r="D46" s="11">
        <f>[42]Maio!$J$7</f>
        <v>28.44</v>
      </c>
      <c r="E46" s="11">
        <f>[42]Maio!$J$8</f>
        <v>35.28</v>
      </c>
      <c r="F46" s="11">
        <f>[42]Maio!$J$9</f>
        <v>33.480000000000004</v>
      </c>
      <c r="G46" s="11">
        <f>[42]Maio!$J$10</f>
        <v>38.159999999999997</v>
      </c>
      <c r="H46" s="11">
        <f>[42]Maio!$J$11</f>
        <v>0</v>
      </c>
      <c r="I46" s="11">
        <f>[42]Maio!$J$12</f>
        <v>29.16</v>
      </c>
      <c r="J46" s="11">
        <f>[42]Maio!$J$13</f>
        <v>44.28</v>
      </c>
      <c r="K46" s="11">
        <f>[42]Maio!$J$14</f>
        <v>31.319999999999997</v>
      </c>
      <c r="L46" s="11">
        <f>[42]Maio!$J$15</f>
        <v>37.440000000000005</v>
      </c>
      <c r="M46" s="11">
        <f>[42]Maio!$J$16</f>
        <v>21.96</v>
      </c>
      <c r="N46" s="11">
        <f>[42]Maio!$J$17</f>
        <v>21.96</v>
      </c>
      <c r="O46" s="11">
        <f>[42]Maio!$J$18</f>
        <v>31.319999999999997</v>
      </c>
      <c r="P46" s="11">
        <f>[42]Maio!$J$19</f>
        <v>28.44</v>
      </c>
      <c r="Q46" s="11">
        <f>[42]Maio!$J$20</f>
        <v>30.240000000000002</v>
      </c>
      <c r="R46" s="11">
        <f>[42]Maio!$J$21</f>
        <v>40.32</v>
      </c>
      <c r="S46" s="11">
        <f>[42]Maio!$J$22</f>
        <v>32.04</v>
      </c>
      <c r="T46" s="11">
        <f>[42]Maio!$J$23</f>
        <v>29.880000000000003</v>
      </c>
      <c r="U46" s="11">
        <f>[42]Maio!$J$24</f>
        <v>29.52</v>
      </c>
      <c r="V46" s="11">
        <f>[42]Maio!$J$25</f>
        <v>34.200000000000003</v>
      </c>
      <c r="W46" s="11">
        <f>[42]Maio!$J$26</f>
        <v>27.36</v>
      </c>
      <c r="X46" s="11">
        <f>[42]Maio!$J$27</f>
        <v>25.2</v>
      </c>
      <c r="Y46" s="11">
        <f>[42]Maio!$J$28</f>
        <v>37.800000000000004</v>
      </c>
      <c r="Z46" s="11">
        <f>[42]Maio!$J$29</f>
        <v>20.88</v>
      </c>
      <c r="AA46" s="11">
        <f>[42]Maio!$J$30</f>
        <v>43.2</v>
      </c>
      <c r="AB46" s="11">
        <f>[42]Maio!$J$31</f>
        <v>31.680000000000003</v>
      </c>
      <c r="AC46" s="11">
        <f>[42]Maio!$J$32</f>
        <v>29.880000000000003</v>
      </c>
      <c r="AD46" s="11">
        <f>[42]Maio!$J$33</f>
        <v>32.04</v>
      </c>
      <c r="AE46" s="11">
        <f>[42]Maio!$J$34</f>
        <v>41.04</v>
      </c>
      <c r="AF46" s="11">
        <f>[42]Maio!$J$35</f>
        <v>38.880000000000003</v>
      </c>
      <c r="AG46" s="15">
        <f t="shared" ref="AG46:AG49" si="27">MAX(B46:AF46)</f>
        <v>44.28</v>
      </c>
      <c r="AH46" s="125">
        <f t="shared" ref="AH46" si="28">AVERAGE(B46:AF46)</f>
        <v>30.634838709677418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[43]Maio!$J$5</f>
        <v>33.480000000000004</v>
      </c>
      <c r="C47" s="11">
        <f>[43]Maio!$J$6</f>
        <v>22.32</v>
      </c>
      <c r="D47" s="11">
        <f>[43]Maio!$J$7</f>
        <v>27.720000000000002</v>
      </c>
      <c r="E47" s="11">
        <f>[43]Maio!$J$8</f>
        <v>33.480000000000004</v>
      </c>
      <c r="F47" s="11">
        <f>[43]Maio!$J$9</f>
        <v>27.36</v>
      </c>
      <c r="G47" s="11">
        <f>[43]Maio!$J$10</f>
        <v>50.76</v>
      </c>
      <c r="H47" s="11">
        <f>[43]Maio!$J$11</f>
        <v>14.76</v>
      </c>
      <c r="I47" s="11">
        <f>[43]Maio!$J$12</f>
        <v>30.240000000000002</v>
      </c>
      <c r="J47" s="11">
        <f>[43]Maio!$J$13</f>
        <v>31.319999999999997</v>
      </c>
      <c r="K47" s="11">
        <f>[43]Maio!$J$14</f>
        <v>34.200000000000003</v>
      </c>
      <c r="L47" s="11">
        <f>[43]Maio!$J$15</f>
        <v>44.64</v>
      </c>
      <c r="M47" s="11">
        <f>[43]Maio!$J$16</f>
        <v>19.8</v>
      </c>
      <c r="N47" s="11">
        <f>[43]Maio!$J$17</f>
        <v>24.840000000000003</v>
      </c>
      <c r="O47" s="11">
        <f>[43]Maio!$J$18</f>
        <v>37.800000000000004</v>
      </c>
      <c r="P47" s="11">
        <f>[43]Maio!$J$19</f>
        <v>36</v>
      </c>
      <c r="Q47" s="11">
        <f>[43]Maio!$J$20</f>
        <v>26.28</v>
      </c>
      <c r="R47" s="11">
        <f>[43]Maio!$J$21</f>
        <v>23.040000000000003</v>
      </c>
      <c r="S47" s="11">
        <f>[43]Maio!$J$22</f>
        <v>25.2</v>
      </c>
      <c r="T47" s="11">
        <f>[43]Maio!$J$23</f>
        <v>29.16</v>
      </c>
      <c r="U47" s="11">
        <f>[43]Maio!$J$24</f>
        <v>26.64</v>
      </c>
      <c r="V47" s="11">
        <f>[43]Maio!$J$25</f>
        <v>23.759999999999998</v>
      </c>
      <c r="W47" s="11" t="str">
        <f>[43]Maio!$J$26</f>
        <v>*</v>
      </c>
      <c r="X47" s="11" t="str">
        <f>[43]Maio!$J$27</f>
        <v>*</v>
      </c>
      <c r="Y47" s="11" t="str">
        <f>[43]Maio!$J$28</f>
        <v>*</v>
      </c>
      <c r="Z47" s="11" t="str">
        <f>[43]Maio!$J$29</f>
        <v>*</v>
      </c>
      <c r="AA47" s="11" t="str">
        <f>[43]Maio!$J$30</f>
        <v>*</v>
      </c>
      <c r="AB47" s="11" t="str">
        <f>[43]Maio!$J$31</f>
        <v>*</v>
      </c>
      <c r="AC47" s="11" t="str">
        <f>[43]Maio!$J$32</f>
        <v>*</v>
      </c>
      <c r="AD47" s="11" t="str">
        <f>[43]Maio!$J$33</f>
        <v>*</v>
      </c>
      <c r="AE47" s="11" t="str">
        <f>[43]Maio!$J$34</f>
        <v>*</v>
      </c>
      <c r="AF47" s="11" t="str">
        <f>[43]Maio!$J$35</f>
        <v>*</v>
      </c>
      <c r="AG47" s="15">
        <f t="shared" si="27"/>
        <v>50.76</v>
      </c>
      <c r="AH47" s="125">
        <f>AVERAGE(B47:AF47)</f>
        <v>29.657142857142855</v>
      </c>
      <c r="AK47" t="s">
        <v>47</v>
      </c>
    </row>
    <row r="48" spans="1:38" x14ac:dyDescent="0.2">
      <c r="A48" s="58" t="s">
        <v>44</v>
      </c>
      <c r="B48" s="11">
        <f>[44]Maio!$J$5</f>
        <v>42.480000000000004</v>
      </c>
      <c r="C48" s="11">
        <f>[44]Maio!$J$6</f>
        <v>23.400000000000002</v>
      </c>
      <c r="D48" s="11">
        <f>[44]Maio!$J$7</f>
        <v>34.92</v>
      </c>
      <c r="E48" s="11">
        <f>[44]Maio!$J$8</f>
        <v>34.200000000000003</v>
      </c>
      <c r="F48" s="11">
        <f>[44]Maio!$J$9</f>
        <v>35.64</v>
      </c>
      <c r="G48" s="11">
        <f>[44]Maio!$J$10</f>
        <v>36</v>
      </c>
      <c r="H48" s="11">
        <f>[44]Maio!$J$11</f>
        <v>36</v>
      </c>
      <c r="I48" s="11">
        <f>[44]Maio!$J$12</f>
        <v>38.519999999999996</v>
      </c>
      <c r="J48" s="11">
        <f>[44]Maio!$J$13</f>
        <v>35.64</v>
      </c>
      <c r="K48" s="11">
        <f>[44]Maio!$J$14</f>
        <v>35.64</v>
      </c>
      <c r="L48" s="11">
        <f>[44]Maio!$J$15</f>
        <v>34.200000000000003</v>
      </c>
      <c r="M48" s="11">
        <f>[44]Maio!$J$16</f>
        <v>33.480000000000004</v>
      </c>
      <c r="N48" s="11">
        <f>[44]Maio!$J$17</f>
        <v>27.720000000000002</v>
      </c>
      <c r="O48" s="11">
        <f>[44]Maio!$J$18</f>
        <v>33.119999999999997</v>
      </c>
      <c r="P48" s="11">
        <f>[44]Maio!$J$19</f>
        <v>28.44</v>
      </c>
      <c r="Q48" s="11">
        <f>[44]Maio!$J$20</f>
        <v>22.32</v>
      </c>
      <c r="R48" s="11">
        <f>[44]Maio!$J$21</f>
        <v>30.240000000000002</v>
      </c>
      <c r="S48" s="11">
        <f>[44]Maio!$J$22</f>
        <v>29.16</v>
      </c>
      <c r="T48" s="11">
        <f>[44]Maio!$J$23</f>
        <v>21.240000000000002</v>
      </c>
      <c r="U48" s="11">
        <f>[44]Maio!$J$24</f>
        <v>29.880000000000003</v>
      </c>
      <c r="V48" s="11">
        <f>[44]Maio!$J$25</f>
        <v>31.680000000000003</v>
      </c>
      <c r="W48" s="11">
        <f>[44]Maio!$J$26</f>
        <v>19.440000000000001</v>
      </c>
      <c r="X48" s="11">
        <f>[44]Maio!$J$27</f>
        <v>30.96</v>
      </c>
      <c r="Y48" s="11">
        <f>[44]Maio!$J$28</f>
        <v>30.240000000000002</v>
      </c>
      <c r="Z48" s="11">
        <f>[44]Maio!$J$29</f>
        <v>34.92</v>
      </c>
      <c r="AA48" s="11">
        <f>[44]Maio!$J$30</f>
        <v>25.92</v>
      </c>
      <c r="AB48" s="11">
        <f>[44]Maio!$J$31</f>
        <v>35.64</v>
      </c>
      <c r="AC48" s="11">
        <f>[44]Maio!$J$32</f>
        <v>37.800000000000004</v>
      </c>
      <c r="AD48" s="11">
        <f>[44]Maio!$J$33</f>
        <v>28.44</v>
      </c>
      <c r="AE48" s="11">
        <f>[44]Maio!$J$34</f>
        <v>33.480000000000004</v>
      </c>
      <c r="AF48" s="11">
        <f>[44]Maio!$J$35</f>
        <v>35.64</v>
      </c>
      <c r="AG48" s="15">
        <f>MAX(B48:AF48)</f>
        <v>42.480000000000004</v>
      </c>
      <c r="AH48" s="125">
        <f>AVERAGE(B48:AF48)</f>
        <v>31.819354838709678</v>
      </c>
      <c r="AI48" s="12" t="s">
        <v>47</v>
      </c>
      <c r="AK48" t="s">
        <v>47</v>
      </c>
    </row>
    <row r="49" spans="1:38" x14ac:dyDescent="0.2">
      <c r="A49" s="58" t="s">
        <v>20</v>
      </c>
      <c r="B49" s="11">
        <f>[45]Maio!$J$5</f>
        <v>26.64</v>
      </c>
      <c r="C49" s="11">
        <f>[45]Maio!$J$6</f>
        <v>20.88</v>
      </c>
      <c r="D49" s="11">
        <f>[45]Maio!$J$7</f>
        <v>30.96</v>
      </c>
      <c r="E49" s="11">
        <f>[45]Maio!$J$8</f>
        <v>37.080000000000005</v>
      </c>
      <c r="F49" s="11">
        <f>[45]Maio!$J$9</f>
        <v>20.52</v>
      </c>
      <c r="G49" s="11">
        <f>[45]Maio!$J$10</f>
        <v>17.64</v>
      </c>
      <c r="H49" s="11">
        <f>[45]Maio!$J$11</f>
        <v>18.36</v>
      </c>
      <c r="I49" s="11">
        <f>[45]Maio!$J$12</f>
        <v>21.96</v>
      </c>
      <c r="J49" s="11">
        <f>[45]Maio!$J$13</f>
        <v>21.96</v>
      </c>
      <c r="K49" s="11">
        <f>[45]Maio!$J$14</f>
        <v>28.08</v>
      </c>
      <c r="L49" s="11">
        <f>[45]Maio!$J$15</f>
        <v>24.12</v>
      </c>
      <c r="M49" s="11">
        <f>[45]Maio!$J$16</f>
        <v>42.12</v>
      </c>
      <c r="N49" s="11">
        <f>[45]Maio!$J$17</f>
        <v>29.52</v>
      </c>
      <c r="O49" s="11">
        <f>[45]Maio!$J$18</f>
        <v>37.800000000000004</v>
      </c>
      <c r="P49" s="11">
        <f>[45]Maio!$J$19</f>
        <v>18.720000000000002</v>
      </c>
      <c r="Q49" s="11">
        <f>[45]Maio!$J$20</f>
        <v>23.040000000000003</v>
      </c>
      <c r="R49" s="11">
        <f>[45]Maio!$J$21</f>
        <v>22.32</v>
      </c>
      <c r="S49" s="11">
        <f>[45]Maio!$J$22</f>
        <v>20.16</v>
      </c>
      <c r="T49" s="11">
        <f>[45]Maio!$J$23</f>
        <v>15.120000000000001</v>
      </c>
      <c r="U49" s="11">
        <f>[45]Maio!$J$24</f>
        <v>17.28</v>
      </c>
      <c r="V49" s="11">
        <f>[45]Maio!$J$25</f>
        <v>19.079999999999998</v>
      </c>
      <c r="W49" s="11">
        <f>[45]Maio!$J$26</f>
        <v>20.16</v>
      </c>
      <c r="X49" s="11">
        <f>[45]Maio!$J$27</f>
        <v>20.52</v>
      </c>
      <c r="Y49" s="11">
        <f>[45]Maio!$J$28</f>
        <v>30.96</v>
      </c>
      <c r="Z49" s="11">
        <f>[45]Maio!$J$29</f>
        <v>16.920000000000002</v>
      </c>
      <c r="AA49" s="11">
        <f>[45]Maio!$J$30</f>
        <v>24.840000000000003</v>
      </c>
      <c r="AB49" s="11">
        <f>[45]Maio!$J$31</f>
        <v>21.240000000000002</v>
      </c>
      <c r="AC49" s="11">
        <f>[45]Maio!$J$32</f>
        <v>27</v>
      </c>
      <c r="AD49" s="11">
        <f>[45]Maio!$J$33</f>
        <v>22.32</v>
      </c>
      <c r="AE49" s="11">
        <f>[45]Maio!$J$34</f>
        <v>29.52</v>
      </c>
      <c r="AF49" s="11">
        <f>[45]Maio!$J$35</f>
        <v>32.76</v>
      </c>
      <c r="AG49" s="15">
        <f t="shared" si="27"/>
        <v>42.12</v>
      </c>
      <c r="AH49" s="125">
        <f>AVERAGE(B49:AF49)</f>
        <v>24.503225806451617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9">MAX(B5:B49)</f>
        <v>53.64</v>
      </c>
      <c r="C50" s="13">
        <f t="shared" si="29"/>
        <v>27.36</v>
      </c>
      <c r="D50" s="13">
        <f t="shared" si="29"/>
        <v>79.2</v>
      </c>
      <c r="E50" s="13">
        <f t="shared" si="29"/>
        <v>44.28</v>
      </c>
      <c r="F50" s="13">
        <f t="shared" si="29"/>
        <v>36.72</v>
      </c>
      <c r="G50" s="13">
        <f t="shared" si="29"/>
        <v>51.12</v>
      </c>
      <c r="H50" s="13">
        <f t="shared" si="29"/>
        <v>36</v>
      </c>
      <c r="I50" s="13">
        <f t="shared" si="29"/>
        <v>38.519999999999996</v>
      </c>
      <c r="J50" s="13">
        <f t="shared" si="29"/>
        <v>52.2</v>
      </c>
      <c r="K50" s="13">
        <f t="shared" si="29"/>
        <v>45</v>
      </c>
      <c r="L50" s="13">
        <f t="shared" si="29"/>
        <v>75.600000000000009</v>
      </c>
      <c r="M50" s="13">
        <f t="shared" si="29"/>
        <v>83.88000000000001</v>
      </c>
      <c r="N50" s="13">
        <f t="shared" si="29"/>
        <v>38.880000000000003</v>
      </c>
      <c r="O50" s="13">
        <f t="shared" si="29"/>
        <v>43.2</v>
      </c>
      <c r="P50" s="13">
        <f t="shared" si="29"/>
        <v>37.080000000000005</v>
      </c>
      <c r="Q50" s="13">
        <f t="shared" si="29"/>
        <v>46.440000000000005</v>
      </c>
      <c r="R50" s="13">
        <f t="shared" si="29"/>
        <v>43.2</v>
      </c>
      <c r="S50" s="13">
        <f t="shared" si="29"/>
        <v>38.880000000000003</v>
      </c>
      <c r="T50" s="13">
        <f t="shared" si="29"/>
        <v>36.72</v>
      </c>
      <c r="U50" s="13">
        <f t="shared" si="29"/>
        <v>38.880000000000003</v>
      </c>
      <c r="V50" s="13">
        <f t="shared" si="29"/>
        <v>46.080000000000005</v>
      </c>
      <c r="W50" s="13">
        <f t="shared" si="29"/>
        <v>34.200000000000003</v>
      </c>
      <c r="X50" s="13">
        <f t="shared" si="29"/>
        <v>85.32</v>
      </c>
      <c r="Y50" s="13">
        <f t="shared" si="29"/>
        <v>47.16</v>
      </c>
      <c r="Z50" s="13">
        <f t="shared" si="29"/>
        <v>34.92</v>
      </c>
      <c r="AA50" s="13">
        <f t="shared" si="29"/>
        <v>44.64</v>
      </c>
      <c r="AB50" s="13">
        <f t="shared" si="29"/>
        <v>42.84</v>
      </c>
      <c r="AC50" s="13">
        <f t="shared" si="29"/>
        <v>54</v>
      </c>
      <c r="AD50" s="13">
        <f t="shared" si="29"/>
        <v>55.440000000000005</v>
      </c>
      <c r="AE50" s="13">
        <f t="shared" si="29"/>
        <v>48.6</v>
      </c>
      <c r="AF50" s="13">
        <f t="shared" si="29"/>
        <v>57.6</v>
      </c>
      <c r="AG50" s="15">
        <f t="shared" si="29"/>
        <v>79.2</v>
      </c>
      <c r="AH50" s="94">
        <f>AVERAGE(AH5:AH49)</f>
        <v>29.559309531894254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3" t="s">
        <v>97</v>
      </c>
      <c r="U52" s="143"/>
      <c r="V52" s="143"/>
      <c r="W52" s="143"/>
      <c r="X52" s="143"/>
      <c r="Y52" s="90"/>
      <c r="Z52" s="90"/>
      <c r="AA52" s="90"/>
      <c r="AB52" s="90"/>
      <c r="AC52" s="90"/>
      <c r="AD52" s="90"/>
      <c r="AE52" s="90"/>
      <c r="AF52" s="116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4" t="s">
        <v>98</v>
      </c>
      <c r="U53" s="144"/>
      <c r="V53" s="144"/>
      <c r="W53" s="144"/>
      <c r="X53" s="14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L56" s="12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  <c r="AL65" t="s">
        <v>47</v>
      </c>
    </row>
    <row r="66" spans="7:38" x14ac:dyDescent="0.2">
      <c r="K66" s="2" t="s">
        <v>47</v>
      </c>
    </row>
    <row r="67" spans="7:38" x14ac:dyDescent="0.2">
      <c r="K67" s="2" t="s">
        <v>47</v>
      </c>
    </row>
    <row r="68" spans="7:38" x14ac:dyDescent="0.2">
      <c r="G68" s="2" t="s">
        <v>47</v>
      </c>
      <c r="H68" s="2" t="s">
        <v>47</v>
      </c>
    </row>
    <row r="69" spans="7:38" x14ac:dyDescent="0.2">
      <c r="P69" s="2" t="s">
        <v>47</v>
      </c>
    </row>
    <row r="71" spans="7:38" x14ac:dyDescent="0.2">
      <c r="H71" s="2" t="s">
        <v>47</v>
      </c>
      <c r="Z71" s="2" t="s">
        <v>47</v>
      </c>
    </row>
    <row r="72" spans="7:38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2022-03-10T19:08:41Z</dcterms:modified>
</cp:coreProperties>
</file>