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0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G22" i="14" s="1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I22" i="14" l="1"/>
  <c r="AH22" i="14"/>
  <c r="AG9" i="7"/>
  <c r="AG9" i="8"/>
  <c r="AH9" i="9"/>
  <c r="AI20" i="14"/>
  <c r="AG9" i="9"/>
  <c r="AH9" i="8"/>
  <c r="AG15" i="7"/>
  <c r="AG25" i="8"/>
  <c r="AH31" i="8"/>
  <c r="AH41" i="8"/>
  <c r="AG15" i="9"/>
  <c r="AH26" i="9"/>
  <c r="AG43" i="7"/>
  <c r="AG35" i="9"/>
  <c r="AH38" i="9"/>
  <c r="AH25" i="6"/>
  <c r="AH43" i="9"/>
  <c r="AH25" i="15"/>
  <c r="AG25" i="12"/>
  <c r="AG31" i="4"/>
  <c r="AH31" i="12"/>
  <c r="AG41" i="4"/>
  <c r="AH26" i="5"/>
  <c r="AH38" i="5"/>
  <c r="AH41" i="12"/>
  <c r="AG26" i="14"/>
  <c r="AG35" i="14"/>
  <c r="AG38" i="14"/>
  <c r="AG41" i="14"/>
  <c r="AG35" i="7"/>
  <c r="AH15" i="5"/>
  <c r="AG9" i="5"/>
  <c r="AH7" i="15"/>
  <c r="AI7" i="14"/>
  <c r="AG35" i="4"/>
  <c r="AG43" i="4"/>
  <c r="AH31" i="5"/>
  <c r="AH41" i="5"/>
  <c r="AH15" i="6"/>
  <c r="AH26" i="6"/>
  <c r="AG35" i="6"/>
  <c r="AH38" i="6"/>
  <c r="AH35" i="8"/>
  <c r="AH43" i="8"/>
  <c r="AG25" i="9"/>
  <c r="AH31" i="9"/>
  <c r="AG38" i="9"/>
  <c r="AG15" i="12"/>
  <c r="AH35" i="12"/>
  <c r="AH43" i="12"/>
  <c r="AH15" i="15"/>
  <c r="AH26" i="15"/>
  <c r="AG35" i="15"/>
  <c r="AH38" i="15"/>
  <c r="AG25" i="14"/>
  <c r="AI26" i="14"/>
  <c r="AG31" i="14"/>
  <c r="AI38" i="14"/>
  <c r="AG43" i="14"/>
  <c r="AG15" i="4"/>
  <c r="AG26" i="4"/>
  <c r="AG38" i="4"/>
  <c r="AH25" i="5"/>
  <c r="AG15" i="6"/>
  <c r="AH35" i="6"/>
  <c r="AH43" i="6"/>
  <c r="AG25" i="7"/>
  <c r="AG31" i="7"/>
  <c r="AG41" i="7"/>
  <c r="AG15" i="8"/>
  <c r="AH26" i="8"/>
  <c r="AG35" i="8"/>
  <c r="AH38" i="8"/>
  <c r="AH25" i="9"/>
  <c r="AH41" i="9"/>
  <c r="AH15" i="12"/>
  <c r="AH26" i="12"/>
  <c r="AG31" i="12"/>
  <c r="AG35" i="12"/>
  <c r="AH38" i="12"/>
  <c r="AG15" i="15"/>
  <c r="AH35" i="15"/>
  <c r="AH43" i="15"/>
  <c r="AH31" i="14"/>
  <c r="AI41" i="14"/>
  <c r="AH43" i="14"/>
  <c r="AG25" i="4"/>
  <c r="AH35" i="5"/>
  <c r="AH43" i="5"/>
  <c r="AG25" i="6"/>
  <c r="AH31" i="6"/>
  <c r="AH41" i="6"/>
  <c r="AG26" i="7"/>
  <c r="AG38" i="7"/>
  <c r="AH25" i="8"/>
  <c r="AH35" i="9"/>
  <c r="AH25" i="12"/>
  <c r="AG25" i="15"/>
  <c r="AH31" i="15"/>
  <c r="AH41" i="15"/>
  <c r="AG15" i="14"/>
  <c r="AH26" i="14"/>
  <c r="AI31" i="14"/>
  <c r="AH38" i="14"/>
  <c r="AI43" i="14"/>
  <c r="AI9" i="14"/>
  <c r="AG9" i="4"/>
  <c r="AG9" i="12"/>
  <c r="AH9" i="14"/>
  <c r="AG9" i="6"/>
  <c r="AG9" i="15"/>
  <c r="AG7" i="4"/>
  <c r="AH7" i="5"/>
  <c r="AH7" i="9"/>
  <c r="AG7" i="14"/>
  <c r="AH7" i="6"/>
  <c r="AG7" i="5"/>
  <c r="AH7" i="8"/>
  <c r="AH7" i="12"/>
  <c r="AG7" i="7"/>
  <c r="AH7" i="14"/>
  <c r="AH41" i="14"/>
  <c r="AI35" i="14"/>
  <c r="AH35" i="14"/>
  <c r="AI25" i="14"/>
  <c r="AH25" i="14"/>
  <c r="AH15" i="14"/>
  <c r="AI15" i="14"/>
  <c r="AG9" i="14"/>
  <c r="AG43" i="15"/>
  <c r="AG41" i="15"/>
  <c r="AG38" i="15"/>
  <c r="AG31" i="15"/>
  <c r="AG26" i="15"/>
  <c r="AH9" i="15"/>
  <c r="AG7" i="15"/>
  <c r="AG43" i="12"/>
  <c r="AG41" i="12"/>
  <c r="AG38" i="12"/>
  <c r="AG26" i="12"/>
  <c r="AH9" i="12"/>
  <c r="AG7" i="12"/>
  <c r="AG43" i="9"/>
  <c r="AG41" i="9"/>
  <c r="AG31" i="9"/>
  <c r="AG26" i="9"/>
  <c r="AH15" i="9"/>
  <c r="AG7" i="9"/>
  <c r="AG43" i="8"/>
  <c r="AG41" i="8"/>
  <c r="AG38" i="8"/>
  <c r="AG31" i="8"/>
  <c r="AG26" i="8"/>
  <c r="AH15" i="8"/>
  <c r="AG7" i="8"/>
  <c r="AG43" i="6"/>
  <c r="AG41" i="6"/>
  <c r="AG38" i="6"/>
  <c r="AG31" i="6"/>
  <c r="AG26" i="6"/>
  <c r="AH9" i="6"/>
  <c r="AG7" i="6"/>
  <c r="AG43" i="5"/>
  <c r="AG41" i="5"/>
  <c r="AG38" i="5"/>
  <c r="AG35" i="5"/>
  <c r="AG31" i="5"/>
  <c r="AG25" i="5"/>
  <c r="AG26" i="5"/>
  <c r="AG15" i="5"/>
  <c r="AH9" i="5"/>
  <c r="AI47" i="14" l="1"/>
  <c r="AG46" i="6" l="1"/>
  <c r="AG48" i="6"/>
  <c r="AG27" i="7"/>
  <c r="AG39" i="7"/>
  <c r="AG46" i="7"/>
  <c r="AG23" i="8"/>
  <c r="AH39" i="6"/>
  <c r="AH22" i="8"/>
  <c r="AH17" i="5"/>
  <c r="AG40" i="6"/>
  <c r="AG28" i="8"/>
  <c r="AH29" i="8"/>
  <c r="AH34" i="8"/>
  <c r="AG39" i="8"/>
  <c r="AH42" i="8"/>
  <c r="AG44" i="8"/>
  <c r="AG47" i="8"/>
  <c r="AH48" i="8"/>
  <c r="AG28" i="9"/>
  <c r="AH29" i="9"/>
  <c r="AH34" i="9"/>
  <c r="AG39" i="9"/>
  <c r="AH42" i="9"/>
  <c r="AG47" i="9"/>
  <c r="AH48" i="9"/>
  <c r="AG28" i="12"/>
  <c r="AH29" i="12"/>
  <c r="AH34" i="12"/>
  <c r="AH42" i="12"/>
  <c r="AG47" i="12"/>
  <c r="AH48" i="12"/>
  <c r="AG28" i="15"/>
  <c r="AH29" i="15"/>
  <c r="AG30" i="15"/>
  <c r="AH34" i="15"/>
  <c r="AH42" i="15"/>
  <c r="AG44" i="15"/>
  <c r="AG47" i="15"/>
  <c r="AH48" i="15"/>
  <c r="AI28" i="14"/>
  <c r="AG29" i="14"/>
  <c r="AH30" i="14"/>
  <c r="AG27" i="5"/>
  <c r="AG29" i="5"/>
  <c r="AH39" i="5"/>
  <c r="AG46" i="5"/>
  <c r="AG48" i="5"/>
  <c r="AH27" i="6"/>
  <c r="AG33" i="6"/>
  <c r="AG39" i="6"/>
  <c r="AH40" i="6"/>
  <c r="AH23" i="8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8" i="8"/>
  <c r="AG18" i="5"/>
  <c r="AH18" i="9"/>
  <c r="AH18" i="12"/>
  <c r="AH18" i="15"/>
  <c r="AG18" i="14"/>
  <c r="AH18" i="8"/>
  <c r="AG17" i="9"/>
  <c r="AG17" i="12"/>
  <c r="AG17" i="15"/>
  <c r="AG12" i="7"/>
  <c r="AH12" i="8"/>
  <c r="AG12" i="14"/>
  <c r="AH12" i="6"/>
  <c r="AG11" i="5"/>
  <c r="AH8" i="9"/>
  <c r="AH8" i="12"/>
  <c r="AH8" i="15"/>
  <c r="AH8" i="14"/>
  <c r="AG5" i="7"/>
  <c r="AH5" i="8"/>
  <c r="AG5" i="9"/>
  <c r="AG5" i="12"/>
  <c r="AG5" i="15"/>
  <c r="AG30" i="7"/>
  <c r="AG44" i="7"/>
  <c r="AG47" i="14"/>
  <c r="AH8" i="5"/>
  <c r="AH23" i="6"/>
  <c r="AG28" i="6"/>
  <c r="AH28" i="8"/>
  <c r="AH33" i="8"/>
  <c r="AH40" i="8"/>
  <c r="AH47" i="8"/>
  <c r="AH28" i="9"/>
  <c r="AG11" i="12"/>
  <c r="AH17" i="12"/>
  <c r="AH28" i="12"/>
  <c r="AH33" i="12"/>
  <c r="AH47" i="12"/>
  <c r="AG11" i="15"/>
  <c r="AH17" i="15"/>
  <c r="AH21" i="15"/>
  <c r="AH28" i="15"/>
  <c r="AH33" i="15"/>
  <c r="AH40" i="15"/>
  <c r="AH47" i="15"/>
  <c r="AI8" i="14"/>
  <c r="AI17" i="14"/>
  <c r="AH21" i="14"/>
  <c r="AG27" i="14"/>
  <c r="AH28" i="14"/>
  <c r="AI29" i="14"/>
  <c r="AG30" i="14"/>
  <c r="AH34" i="14"/>
  <c r="AH42" i="14"/>
  <c r="AH12" i="5"/>
  <c r="AH44" i="6"/>
  <c r="AG11" i="7"/>
  <c r="AG23" i="7"/>
  <c r="AH11" i="8"/>
  <c r="AH11" i="5"/>
  <c r="AH23" i="5"/>
  <c r="AH30" i="5"/>
  <c r="AG33" i="5"/>
  <c r="AH44" i="5"/>
  <c r="AH11" i="6"/>
  <c r="AG30" i="6"/>
  <c r="AG11" i="9"/>
  <c r="AH17" i="9"/>
  <c r="AH21" i="9"/>
  <c r="AH33" i="9"/>
  <c r="AH40" i="9"/>
  <c r="AH47" i="9"/>
  <c r="AH21" i="12"/>
  <c r="AH40" i="12"/>
  <c r="AG17" i="5"/>
  <c r="AH17" i="8"/>
  <c r="AH20" i="8"/>
  <c r="AH21" i="8"/>
  <c r="AH18" i="5"/>
  <c r="AG21" i="5"/>
  <c r="AH22" i="5"/>
  <c r="AG28" i="5"/>
  <c r="AH29" i="5"/>
  <c r="AH34" i="5"/>
  <c r="AG39" i="5"/>
  <c r="AH42" i="5"/>
  <c r="AG47" i="5"/>
  <c r="AH48" i="5"/>
  <c r="AH8" i="6"/>
  <c r="AG17" i="6"/>
  <c r="AH18" i="6"/>
  <c r="AG21" i="6"/>
  <c r="AH22" i="6"/>
  <c r="AG23" i="6"/>
  <c r="AH29" i="6"/>
  <c r="AG34" i="6"/>
  <c r="AH42" i="6"/>
  <c r="AG44" i="6"/>
  <c r="AG47" i="6"/>
  <c r="AH48" i="6"/>
  <c r="AG8" i="7"/>
  <c r="AG18" i="7"/>
  <c r="AG22" i="7"/>
  <c r="AG29" i="7"/>
  <c r="AG34" i="7"/>
  <c r="AG42" i="7"/>
  <c r="AG48" i="7"/>
  <c r="AH8" i="8"/>
  <c r="AG17" i="8"/>
  <c r="AG21" i="8"/>
  <c r="AG27" i="8"/>
  <c r="AG29" i="8"/>
  <c r="AH39" i="8"/>
  <c r="AG46" i="8"/>
  <c r="AG48" i="8"/>
  <c r="AH12" i="9"/>
  <c r="AG18" i="9"/>
  <c r="AG20" i="9"/>
  <c r="AG22" i="9"/>
  <c r="AG27" i="9"/>
  <c r="AG29" i="9"/>
  <c r="AH39" i="9"/>
  <c r="AG46" i="9"/>
  <c r="AG48" i="9"/>
  <c r="AG18" i="12"/>
  <c r="AG20" i="12"/>
  <c r="AG22" i="12"/>
  <c r="AG27" i="12"/>
  <c r="AG29" i="12"/>
  <c r="AG46" i="12"/>
  <c r="AG48" i="12"/>
  <c r="AG18" i="15"/>
  <c r="AG20" i="15"/>
  <c r="AG22" i="15"/>
  <c r="AG27" i="15"/>
  <c r="AG40" i="15"/>
  <c r="AG46" i="15"/>
  <c r="AG48" i="15"/>
  <c r="AG8" i="14"/>
  <c r="AH12" i="14"/>
  <c r="AG20" i="14"/>
  <c r="AI21" i="14"/>
  <c r="AI27" i="14"/>
  <c r="AG28" i="14"/>
  <c r="AG33" i="14"/>
  <c r="AI34" i="14"/>
  <c r="AI42" i="14"/>
  <c r="AG48" i="14"/>
  <c r="AH21" i="5"/>
  <c r="AH28" i="5"/>
  <c r="AH33" i="5"/>
  <c r="AH40" i="5"/>
  <c r="AH47" i="5"/>
  <c r="AG11" i="6"/>
  <c r="AH17" i="6"/>
  <c r="AH21" i="6"/>
  <c r="AG27" i="6"/>
  <c r="AH28" i="6"/>
  <c r="AH33" i="6"/>
  <c r="AH47" i="6"/>
  <c r="AG17" i="7"/>
  <c r="AG21" i="7"/>
  <c r="AG28" i="7"/>
  <c r="AG33" i="7"/>
  <c r="AG40" i="7"/>
  <c r="AG47" i="7"/>
  <c r="AG11" i="8"/>
  <c r="AH30" i="8"/>
  <c r="AG33" i="8"/>
  <c r="AH44" i="8"/>
  <c r="AH11" i="9"/>
  <c r="AH23" i="9"/>
  <c r="AH30" i="9"/>
  <c r="AG33" i="9"/>
  <c r="AH44" i="9"/>
  <c r="AH11" i="12"/>
  <c r="AH23" i="12"/>
  <c r="AH30" i="12"/>
  <c r="AG33" i="12"/>
  <c r="AH44" i="12"/>
  <c r="AH11" i="15"/>
  <c r="AH23" i="15"/>
  <c r="AH30" i="15"/>
  <c r="AG33" i="15"/>
  <c r="AH44" i="15"/>
  <c r="AG11" i="14"/>
  <c r="AI12" i="14"/>
  <c r="AI23" i="14"/>
  <c r="AG34" i="14"/>
  <c r="AG39" i="14"/>
  <c r="AG42" i="14"/>
  <c r="AH47" i="14"/>
  <c r="AH6" i="9"/>
  <c r="AH6" i="14"/>
  <c r="AI6" i="14"/>
  <c r="AG6" i="5"/>
  <c r="AH6" i="5"/>
  <c r="AH6" i="6"/>
  <c r="AG6" i="7"/>
  <c r="AH6" i="8"/>
  <c r="AG6" i="14"/>
  <c r="AG6" i="6"/>
  <c r="AH6" i="12"/>
  <c r="AH6" i="15"/>
  <c r="AH5" i="5"/>
  <c r="AG5" i="6"/>
  <c r="AG5" i="8"/>
  <c r="AH5" i="9"/>
  <c r="AH5" i="12"/>
  <c r="AH5" i="15"/>
  <c r="AG5" i="14"/>
  <c r="AH5" i="6"/>
  <c r="AG5" i="5"/>
  <c r="AH48" i="14"/>
  <c r="AI48" i="14"/>
  <c r="AH39" i="14"/>
  <c r="AI39" i="14"/>
  <c r="AH33" i="14"/>
  <c r="AI33" i="14"/>
  <c r="AI30" i="14"/>
  <c r="AH27" i="14"/>
  <c r="AH29" i="14"/>
  <c r="AG17" i="14"/>
  <c r="AI18" i="14"/>
  <c r="AG23" i="14"/>
  <c r="AH18" i="14"/>
  <c r="AH17" i="14"/>
  <c r="AH23" i="14"/>
  <c r="AH20" i="14"/>
  <c r="AH11" i="14"/>
  <c r="AI11" i="14"/>
  <c r="AH5" i="14"/>
  <c r="AI5" i="14"/>
  <c r="AH46" i="15"/>
  <c r="AG42" i="15"/>
  <c r="AG34" i="15"/>
  <c r="AH27" i="15"/>
  <c r="AG29" i="15"/>
  <c r="AG23" i="15"/>
  <c r="AH20" i="15"/>
  <c r="AG8" i="15"/>
  <c r="AG6" i="15"/>
  <c r="AH46" i="12"/>
  <c r="AG44" i="12"/>
  <c r="AG42" i="12"/>
  <c r="AG40" i="12"/>
  <c r="AG34" i="12"/>
  <c r="AH27" i="12"/>
  <c r="AG30" i="12"/>
  <c r="AH20" i="12"/>
  <c r="AG23" i="12"/>
  <c r="AG8" i="12"/>
  <c r="AG6" i="12"/>
  <c r="AH46" i="9"/>
  <c r="AG44" i="9"/>
  <c r="AG42" i="9"/>
  <c r="AG40" i="9"/>
  <c r="AG34" i="9"/>
  <c r="AG30" i="9"/>
  <c r="AH27" i="9"/>
  <c r="AG23" i="9"/>
  <c r="AH20" i="9"/>
  <c r="AG12" i="9"/>
  <c r="AG8" i="9"/>
  <c r="AG6" i="9"/>
  <c r="AH46" i="8"/>
  <c r="AG42" i="8"/>
  <c r="AG40" i="8"/>
  <c r="AG34" i="8"/>
  <c r="AG30" i="8"/>
  <c r="AH27" i="8"/>
  <c r="AG12" i="8"/>
  <c r="AG8" i="8"/>
  <c r="AG6" i="8"/>
  <c r="AH46" i="6"/>
  <c r="AG42" i="6"/>
  <c r="AH34" i="6"/>
  <c r="AG29" i="6"/>
  <c r="AH30" i="6"/>
  <c r="AG18" i="6"/>
  <c r="AG22" i="6"/>
  <c r="AH20" i="6"/>
  <c r="AG12" i="6"/>
  <c r="AG8" i="6"/>
  <c r="AH46" i="5"/>
  <c r="AG44" i="5"/>
  <c r="AG42" i="5"/>
  <c r="AG40" i="5"/>
  <c r="AG34" i="5"/>
  <c r="AH27" i="5"/>
  <c r="AG30" i="5"/>
  <c r="AG23" i="5"/>
  <c r="AH20" i="5"/>
  <c r="AG12" i="5"/>
  <c r="AG8" i="5"/>
  <c r="AG50" i="7" l="1"/>
  <c r="AG6" i="4" l="1"/>
  <c r="AG20" i="4"/>
  <c r="AG23" i="4"/>
  <c r="AG29" i="4"/>
  <c r="AG34" i="4"/>
  <c r="AG42" i="4"/>
  <c r="AG48" i="4"/>
  <c r="AG12" i="4"/>
  <c r="AG28" i="4"/>
  <c r="AG33" i="4"/>
  <c r="AG40" i="4"/>
  <c r="AG47" i="4"/>
  <c r="AG11" i="4"/>
  <c r="AG18" i="4"/>
  <c r="AG22" i="4"/>
  <c r="AG27" i="4"/>
  <c r="AG39" i="4"/>
  <c r="AG46" i="4"/>
  <c r="AG5" i="4"/>
  <c r="AG8" i="4"/>
  <c r="AG17" i="4"/>
  <c r="AG21" i="4"/>
  <c r="AG30" i="4"/>
  <c r="AG44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<sst xmlns="http://schemas.openxmlformats.org/spreadsheetml/2006/main" count="1812" uniqueCount="232">
  <si>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</si>
  <si>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</si>
  <si>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</si>
  <si>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</si>
  <si>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</si>
  <si>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</si>
  <si>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</si>
  <si>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</si>
  <si>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</si>
  <si>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</si>
  <si>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</si>
  <si>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</si>
  <si>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</si>
  <si>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</si>
  <si>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</si>
  <si>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</si>
  <si>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</si>
  <si>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</si>
  <si>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</si>
  <si>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</si>
  <si>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</si>
  <si>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</si>
  <si>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</si>
  <si>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</si>
  <si>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</si>
  <si>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</si>
  <si>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</si>
  <si>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</si>
  <si>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</si>
  <si>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</si>
  <si>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</si>
  <si>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</si>
  <si>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</si>
  <si>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</si>
  <si>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</si>
  <si>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</si>
  <si>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</si>
  <si>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</si>
  <si>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</si>
  <si>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</si>
  <si>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</si>
  <si>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</si>
  <si>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</si>
  <si>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</si>
  <si>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</si>
  <si>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</si>
  <si>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</si>
  <si>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</si>
  <si>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</si>
  <si>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</si>
  <si>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</si>
  <si>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</si>
  <si>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</si>
  <si>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</si>
  <si>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</si>
  <si>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</si>
  <si>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</si>
  <si>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</si>
  <si>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</si>
  <si>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</si>
  <si>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</si>
  <si>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</si>
  <si>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</si>
  <si>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</si>
  <si>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</si>
  <si>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</si>
  <si>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</si>
  <si>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</si>
  <si>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</si>
  <si>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</si>
  <si>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</si>
  <si>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</si>
  <si>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</si>
  <si>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</si>
  <si>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</si>
  <si>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</si>
  <si>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</si>
  <si>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</si>
  <si>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</si>
  <si>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</si>
  <si>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</si>
  <si>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</si>
  <si>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</si>
  <si>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</si>
  <si>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</si>
  <si>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</si>
  <si>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</si>
  <si>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</si>
  <si>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</si>
  <si>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</si>
  <si>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</si>
  <si>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</si>
  <si>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</si>
  <si>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</si>
  <si>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</si>
  <si>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</si>
  <si>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</si>
  <si>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</si>
  <si>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</si>
  <si>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</si>
  <si>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</si>
  <si>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</si>
  <si>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</si>
  <si>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</si>
  <si>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</si>
  <si>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</si>
  <si>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</si>
  <si>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</si>
  <si>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</si>
  <si>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</si>
  <si>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</si>
  <si>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</si>
  <si>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</si>
  <si>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</si>
  <si>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</si>
  <si>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</si>
  <si>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</si>
  <si>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</si>
  <si>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</si>
  <si>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</si>
  <si>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</si>
  <si>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</si>
  <si>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</si>
  <si>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</si>
  <si>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</si>
  <si>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</si>
  <si>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</si>
  <si>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</si>
  <si>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</si>
  <si>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</si>
  <si>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</si>
  <si>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</si>
  <si>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</si>
  <si>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</si>
  <si>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</si>
  <si>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</si>
  <si>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</si>
  <si>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</si>
  <si>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</si>
  <si>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</si>
  <si>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</si>
  <si>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</si>
  <si>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</si>
  <si>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</si>
  <si>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</si>
  <si>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</si>
  <si>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</si>
  <si>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</si>
  <si>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</si>
  <si>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</si>
  <si>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</si>
  <si>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</si>
  <si>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</si>
  <si>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</si>
  <si>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</si>
  <si>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</si>
  <si>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</si>
  <si>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</si>
  <si>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</si>
  <si>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</si>
  <si>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</si>
  <si>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</si>
  <si>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</si>
  <si>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</si>
  <si>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</si>
  <si>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</si>
  <si>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</si>
  <si>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</si>
  <si>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</si>
  <si>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</si>
  <si>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</si>
  <si>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</si>
  <si>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</si>
  <si>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</si>
  <si>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</si>
  <si>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</si>
  <si>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</si>
  <si>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</si>
  <si>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</si>
  <si>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</si>
  <si>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</si>
  <si>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</si>
  <si>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</si>
  <si>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</si>
  <si>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</si>
  <si>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</si>
  <si>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</si>
  <si>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</si>
  <si>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</si>
  <si>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</si>
  <si>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</si>
  <si>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</si>
  <si>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</si>
  <si>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</si>
  <si>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</si>
  <si>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</si>
  <si>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</si>
  <si>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</si>
  <si>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</si>
  <si>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</si>
  <si>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</si>
  <si>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</si>
  <si>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</si>
  <si>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</si>
  <si>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</si>
  <si>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</si>
  <si>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</si>
  <si>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</si>
  <si>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</si>
  <si>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</si>
  <si>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</si>
  <si>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</si>
  <si>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</si>
  <si>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</si>
  <si>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</si>
  <si>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</si>
  <si>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</si>
  <si>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</si>
  <si>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</si>
  <si>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</si>
  <si>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</si>
  <si>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</si>
  <si>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</si>
  <si>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</si>
  <si>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</si>
  <si>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</si>
  <si>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</si>
  <si>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</si>
  <si>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</si>
  <si>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</si>
  <si>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NE</t>
  </si>
  <si>
    <t>Maio/2020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</si>
</sst>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guaClara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rasil&#226;ndia_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arap&#243;_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mapu&#227;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mpoGrande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ssilandia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hapadaoDoSul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rumba_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staRica_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xim_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Dourado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mambai_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FatimaDoSul_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guatemi_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tapor&#227;_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taquirai_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vinhema_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ardim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uti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LagunaCarap&#227;_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aracaju_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iranda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gelica_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Nhumirim_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lvorada_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ndradina_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aranaiba_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PedroGomes_20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ntaPora_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rtoMurtinho_20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RibasdoRioPardo_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RioBrilhante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antaRitadoPardo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quidauana_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aoGabriel_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elviria_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eteQuedas_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idrolandia_202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onora_202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TresLagoas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ralMoreira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andeirantes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ataguassu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elaVista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oni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23.041666666666668</v>
          </cell>
          <cell r="C5">
            <v>32.9</v>
          </cell>
          <cell r="D5">
            <v>15.1</v>
          </cell>
          <cell r="E5">
            <v>68.083333333333329</v>
          </cell>
          <cell r="F5">
            <v>98</v>
          </cell>
          <cell r="G5">
            <v>27</v>
          </cell>
          <cell r="H5">
            <v>7.2</v>
          </cell>
          <cell r="I5" t="str">
            <v>O</v>
          </cell>
          <cell r="J5">
            <v>18.720000000000002</v>
          </cell>
          <cell r="K5">
            <v>0</v>
          </cell>
        </row>
        <row r="6">
          <cell r="B6">
            <v>22.491666666666664</v>
          </cell>
          <cell r="C6">
            <v>32.4</v>
          </cell>
          <cell r="D6">
            <v>14.7</v>
          </cell>
          <cell r="E6">
            <v>68.208333333333329</v>
          </cell>
          <cell r="F6">
            <v>97</v>
          </cell>
          <cell r="G6">
            <v>27</v>
          </cell>
          <cell r="H6">
            <v>6.48</v>
          </cell>
          <cell r="I6" t="str">
            <v>SO</v>
          </cell>
          <cell r="J6">
            <v>16.2</v>
          </cell>
          <cell r="K6">
            <v>0</v>
          </cell>
        </row>
        <row r="7">
          <cell r="B7">
            <v>23.208333333333332</v>
          </cell>
          <cell r="C7">
            <v>32.200000000000003</v>
          </cell>
          <cell r="D7">
            <v>16.2</v>
          </cell>
          <cell r="E7">
            <v>71.5</v>
          </cell>
          <cell r="F7">
            <v>97</v>
          </cell>
          <cell r="G7">
            <v>34</v>
          </cell>
          <cell r="H7">
            <v>6.48</v>
          </cell>
          <cell r="I7" t="str">
            <v>O</v>
          </cell>
          <cell r="J7">
            <v>14.4</v>
          </cell>
          <cell r="K7">
            <v>0</v>
          </cell>
        </row>
        <row r="8">
          <cell r="B8">
            <v>23.429166666666664</v>
          </cell>
          <cell r="C8">
            <v>32.9</v>
          </cell>
          <cell r="D8">
            <v>16.5</v>
          </cell>
          <cell r="E8">
            <v>71.458333333333329</v>
          </cell>
          <cell r="F8">
            <v>99</v>
          </cell>
          <cell r="G8">
            <v>27</v>
          </cell>
          <cell r="H8">
            <v>6.48</v>
          </cell>
          <cell r="I8" t="str">
            <v>O</v>
          </cell>
          <cell r="J8">
            <v>16.920000000000002</v>
          </cell>
          <cell r="K8">
            <v>0</v>
          </cell>
        </row>
        <row r="9">
          <cell r="B9">
            <v>23.245833333333334</v>
          </cell>
          <cell r="C9">
            <v>33.700000000000003</v>
          </cell>
          <cell r="D9">
            <v>16.100000000000001</v>
          </cell>
          <cell r="E9">
            <v>69</v>
          </cell>
          <cell r="F9">
            <v>96</v>
          </cell>
          <cell r="G9">
            <v>25</v>
          </cell>
          <cell r="H9">
            <v>12.24</v>
          </cell>
          <cell r="I9" t="str">
            <v>O</v>
          </cell>
          <cell r="J9">
            <v>26.64</v>
          </cell>
          <cell r="K9">
            <v>0</v>
          </cell>
        </row>
        <row r="10">
          <cell r="B10">
            <v>20.875000000000004</v>
          </cell>
          <cell r="C10">
            <v>23.5</v>
          </cell>
          <cell r="D10">
            <v>18.5</v>
          </cell>
          <cell r="E10">
            <v>85.208333333333329</v>
          </cell>
          <cell r="F10">
            <v>96</v>
          </cell>
          <cell r="G10">
            <v>70</v>
          </cell>
          <cell r="H10">
            <v>10.08</v>
          </cell>
          <cell r="I10" t="str">
            <v>NO</v>
          </cell>
          <cell r="J10">
            <v>25.2</v>
          </cell>
          <cell r="K10">
            <v>0.8</v>
          </cell>
        </row>
        <row r="11">
          <cell r="B11">
            <v>18.437500000000004</v>
          </cell>
          <cell r="C11">
            <v>24.1</v>
          </cell>
          <cell r="D11">
            <v>13.8</v>
          </cell>
          <cell r="E11">
            <v>60.291666666666664</v>
          </cell>
          <cell r="F11">
            <v>93</v>
          </cell>
          <cell r="G11">
            <v>35</v>
          </cell>
          <cell r="H11">
            <v>12.6</v>
          </cell>
          <cell r="I11" t="str">
            <v>NO</v>
          </cell>
          <cell r="J11">
            <v>29.880000000000003</v>
          </cell>
          <cell r="K11">
            <v>0.2</v>
          </cell>
        </row>
        <row r="12">
          <cell r="B12">
            <v>16.349999999999998</v>
          </cell>
          <cell r="C12">
            <v>26.7</v>
          </cell>
          <cell r="D12">
            <v>7.1</v>
          </cell>
          <cell r="E12">
            <v>66.583333333333329</v>
          </cell>
          <cell r="F12">
            <v>97</v>
          </cell>
          <cell r="G12">
            <v>30</v>
          </cell>
          <cell r="H12">
            <v>7.2</v>
          </cell>
          <cell r="I12" t="str">
            <v>O</v>
          </cell>
          <cell r="J12">
            <v>18.720000000000002</v>
          </cell>
          <cell r="K12">
            <v>0</v>
          </cell>
        </row>
        <row r="13">
          <cell r="B13">
            <v>17.429166666666671</v>
          </cell>
          <cell r="C13">
            <v>30.1</v>
          </cell>
          <cell r="D13">
            <v>6.5</v>
          </cell>
          <cell r="E13">
            <v>69.25</v>
          </cell>
          <cell r="F13">
            <v>99</v>
          </cell>
          <cell r="G13">
            <v>30</v>
          </cell>
          <cell r="H13">
            <v>9</v>
          </cell>
          <cell r="I13" t="str">
            <v>NO</v>
          </cell>
          <cell r="J13">
            <v>23.400000000000002</v>
          </cell>
          <cell r="K13">
            <v>0</v>
          </cell>
        </row>
        <row r="14">
          <cell r="B14">
            <v>21.008333333333333</v>
          </cell>
          <cell r="C14">
            <v>32.5</v>
          </cell>
          <cell r="D14">
            <v>11.4</v>
          </cell>
          <cell r="E14">
            <v>69.125</v>
          </cell>
          <cell r="F14">
            <v>99</v>
          </cell>
          <cell r="G14">
            <v>27</v>
          </cell>
          <cell r="H14">
            <v>12.24</v>
          </cell>
          <cell r="I14" t="str">
            <v>O</v>
          </cell>
          <cell r="J14">
            <v>28.08</v>
          </cell>
          <cell r="K14">
            <v>0</v>
          </cell>
        </row>
        <row r="15">
          <cell r="B15">
            <v>22.566666666666674</v>
          </cell>
          <cell r="C15">
            <v>34.1</v>
          </cell>
          <cell r="D15">
            <v>13.2</v>
          </cell>
          <cell r="E15">
            <v>67.5</v>
          </cell>
          <cell r="F15">
            <v>97</v>
          </cell>
          <cell r="G15">
            <v>27</v>
          </cell>
          <cell r="H15">
            <v>6.12</v>
          </cell>
          <cell r="I15" t="str">
            <v>NO</v>
          </cell>
          <cell r="J15">
            <v>18.720000000000002</v>
          </cell>
          <cell r="K15">
            <v>0</v>
          </cell>
        </row>
        <row r="16">
          <cell r="B16">
            <v>20.091666666666665</v>
          </cell>
          <cell r="C16">
            <v>26.5</v>
          </cell>
          <cell r="D16">
            <v>15.9</v>
          </cell>
          <cell r="E16">
            <v>82.625</v>
          </cell>
          <cell r="F16">
            <v>98</v>
          </cell>
          <cell r="G16">
            <v>47</v>
          </cell>
          <cell r="H16">
            <v>7.5600000000000005</v>
          </cell>
          <cell r="I16" t="str">
            <v>NO</v>
          </cell>
          <cell r="J16">
            <v>24.12</v>
          </cell>
          <cell r="K16">
            <v>3</v>
          </cell>
        </row>
        <row r="17">
          <cell r="B17">
            <v>20.770833333333332</v>
          </cell>
          <cell r="C17">
            <v>24.4</v>
          </cell>
          <cell r="D17">
            <v>19</v>
          </cell>
          <cell r="E17">
            <v>94.541666666666671</v>
          </cell>
          <cell r="F17">
            <v>100</v>
          </cell>
          <cell r="G17">
            <v>75</v>
          </cell>
          <cell r="H17">
            <v>13.32</v>
          </cell>
          <cell r="I17" t="str">
            <v>L</v>
          </cell>
          <cell r="J17">
            <v>30.240000000000002</v>
          </cell>
          <cell r="K17">
            <v>18.399999999999999</v>
          </cell>
        </row>
        <row r="18">
          <cell r="B18">
            <v>21.070833333333329</v>
          </cell>
          <cell r="C18">
            <v>23.1</v>
          </cell>
          <cell r="D18">
            <v>19.600000000000001</v>
          </cell>
          <cell r="E18">
            <v>88.958333333333329</v>
          </cell>
          <cell r="F18">
            <v>99</v>
          </cell>
          <cell r="G18">
            <v>75</v>
          </cell>
          <cell r="H18">
            <v>8.64</v>
          </cell>
          <cell r="I18" t="str">
            <v>NO</v>
          </cell>
          <cell r="J18">
            <v>18.36</v>
          </cell>
          <cell r="K18">
            <v>0</v>
          </cell>
        </row>
        <row r="19">
          <cell r="B19">
            <v>19.466666666666669</v>
          </cell>
          <cell r="C19">
            <v>24.2</v>
          </cell>
          <cell r="D19">
            <v>15.2</v>
          </cell>
          <cell r="E19">
            <v>87.708333333333329</v>
          </cell>
          <cell r="F19">
            <v>100</v>
          </cell>
          <cell r="G19">
            <v>65</v>
          </cell>
          <cell r="H19">
            <v>6.84</v>
          </cell>
          <cell r="I19" t="str">
            <v>NO</v>
          </cell>
          <cell r="J19">
            <v>12.6</v>
          </cell>
          <cell r="K19">
            <v>0</v>
          </cell>
        </row>
        <row r="20">
          <cell r="B20">
            <v>20.375000000000004</v>
          </cell>
          <cell r="C20">
            <v>27.5</v>
          </cell>
          <cell r="D20">
            <v>15.4</v>
          </cell>
          <cell r="E20">
            <v>84.791666666666671</v>
          </cell>
          <cell r="F20">
            <v>100</v>
          </cell>
          <cell r="G20">
            <v>47</v>
          </cell>
          <cell r="H20">
            <v>5.4</v>
          </cell>
          <cell r="I20" t="str">
            <v>O</v>
          </cell>
          <cell r="J20">
            <v>15.48</v>
          </cell>
          <cell r="K20">
            <v>0</v>
          </cell>
        </row>
        <row r="21">
          <cell r="B21">
            <v>19.929166666666671</v>
          </cell>
          <cell r="C21">
            <v>29.2</v>
          </cell>
          <cell r="D21">
            <v>13.1</v>
          </cell>
          <cell r="E21">
            <v>79.583333333333329</v>
          </cell>
          <cell r="F21">
            <v>100</v>
          </cell>
          <cell r="G21">
            <v>37</v>
          </cell>
          <cell r="H21">
            <v>8.2799999999999994</v>
          </cell>
          <cell r="I21" t="str">
            <v>S</v>
          </cell>
          <cell r="J21">
            <v>22.32</v>
          </cell>
          <cell r="K21">
            <v>0.2</v>
          </cell>
        </row>
        <row r="22">
          <cell r="B22">
            <v>20.041666666666668</v>
          </cell>
          <cell r="C22">
            <v>30.1</v>
          </cell>
          <cell r="D22">
            <v>11.9</v>
          </cell>
          <cell r="E22">
            <v>74.541666666666671</v>
          </cell>
          <cell r="F22">
            <v>100</v>
          </cell>
          <cell r="G22">
            <v>30</v>
          </cell>
          <cell r="H22">
            <v>10.8</v>
          </cell>
          <cell r="I22" t="str">
            <v>O</v>
          </cell>
          <cell r="J22">
            <v>21.96</v>
          </cell>
          <cell r="K22">
            <v>0</v>
          </cell>
        </row>
        <row r="23">
          <cell r="B23">
            <v>20.7</v>
          </cell>
          <cell r="C23">
            <v>32.5</v>
          </cell>
          <cell r="D23">
            <v>12.8</v>
          </cell>
          <cell r="E23">
            <v>72.458333333333329</v>
          </cell>
          <cell r="F23">
            <v>99</v>
          </cell>
          <cell r="G23">
            <v>26</v>
          </cell>
          <cell r="H23">
            <v>12.24</v>
          </cell>
          <cell r="I23" t="str">
            <v>NO</v>
          </cell>
          <cell r="J23">
            <v>26.28</v>
          </cell>
          <cell r="K23">
            <v>0.2</v>
          </cell>
        </row>
        <row r="24">
          <cell r="B24">
            <v>21.662499999999998</v>
          </cell>
          <cell r="C24">
            <v>32.700000000000003</v>
          </cell>
          <cell r="D24">
            <v>13.5</v>
          </cell>
          <cell r="E24">
            <v>72.125</v>
          </cell>
          <cell r="F24">
            <v>98</v>
          </cell>
          <cell r="G24">
            <v>31</v>
          </cell>
          <cell r="H24">
            <v>9.3600000000000012</v>
          </cell>
          <cell r="I24" t="str">
            <v>NO</v>
          </cell>
          <cell r="J24">
            <v>34.56</v>
          </cell>
          <cell r="K24">
            <v>0</v>
          </cell>
        </row>
        <row r="25">
          <cell r="B25">
            <v>23.316666666666666</v>
          </cell>
          <cell r="C25">
            <v>33.299999999999997</v>
          </cell>
          <cell r="D25">
            <v>15.4</v>
          </cell>
          <cell r="E25">
            <v>73.208333333333329</v>
          </cell>
          <cell r="F25">
            <v>97</v>
          </cell>
          <cell r="G25">
            <v>37</v>
          </cell>
          <cell r="H25">
            <v>11.520000000000001</v>
          </cell>
          <cell r="I25" t="str">
            <v>O</v>
          </cell>
          <cell r="J25">
            <v>33.840000000000003</v>
          </cell>
          <cell r="K25">
            <v>0</v>
          </cell>
        </row>
        <row r="26">
          <cell r="B26">
            <v>24.945833333333329</v>
          </cell>
          <cell r="C26">
            <v>33.4</v>
          </cell>
          <cell r="D26">
            <v>18.5</v>
          </cell>
          <cell r="E26">
            <v>73.208333333333329</v>
          </cell>
          <cell r="F26">
            <v>96</v>
          </cell>
          <cell r="G26">
            <v>42</v>
          </cell>
          <cell r="H26">
            <v>27.720000000000002</v>
          </cell>
          <cell r="I26" t="str">
            <v>L</v>
          </cell>
          <cell r="J26">
            <v>63.72</v>
          </cell>
          <cell r="K26">
            <v>1.4</v>
          </cell>
        </row>
        <row r="27">
          <cell r="B27">
            <v>17.212500000000002</v>
          </cell>
          <cell r="C27">
            <v>21.7</v>
          </cell>
          <cell r="D27">
            <v>14.6</v>
          </cell>
          <cell r="E27">
            <v>82.583333333333329</v>
          </cell>
          <cell r="F27">
            <v>98</v>
          </cell>
          <cell r="G27">
            <v>60</v>
          </cell>
          <cell r="H27">
            <v>21.240000000000002</v>
          </cell>
          <cell r="I27" t="str">
            <v>N</v>
          </cell>
          <cell r="J27">
            <v>63.72</v>
          </cell>
          <cell r="K27">
            <v>12.2</v>
          </cell>
        </row>
        <row r="28">
          <cell r="B28">
            <v>14.329166666666671</v>
          </cell>
          <cell r="C28">
            <v>18.5</v>
          </cell>
          <cell r="D28">
            <v>12.5</v>
          </cell>
          <cell r="E28">
            <v>81</v>
          </cell>
          <cell r="F28">
            <v>97</v>
          </cell>
          <cell r="G28">
            <v>58</v>
          </cell>
          <cell r="H28">
            <v>7.9200000000000008</v>
          </cell>
          <cell r="I28" t="str">
            <v>O</v>
          </cell>
          <cell r="J28">
            <v>17.28</v>
          </cell>
          <cell r="K28">
            <v>0</v>
          </cell>
        </row>
        <row r="29">
          <cell r="B29">
            <v>13.004166666666668</v>
          </cell>
          <cell r="C29">
            <v>22.8</v>
          </cell>
          <cell r="D29">
            <v>6.7</v>
          </cell>
          <cell r="E29">
            <v>84.166666666666671</v>
          </cell>
          <cell r="F29">
            <v>100</v>
          </cell>
          <cell r="G29">
            <v>45</v>
          </cell>
          <cell r="H29">
            <v>6.84</v>
          </cell>
          <cell r="I29" t="str">
            <v>L</v>
          </cell>
          <cell r="J29">
            <v>16.2</v>
          </cell>
          <cell r="K29">
            <v>0.2</v>
          </cell>
        </row>
        <row r="30">
          <cell r="B30">
            <v>14.75</v>
          </cell>
          <cell r="C30">
            <v>24.5</v>
          </cell>
          <cell r="D30">
            <v>7.5</v>
          </cell>
          <cell r="E30">
            <v>74.541666666666671</v>
          </cell>
          <cell r="F30">
            <v>100</v>
          </cell>
          <cell r="G30">
            <v>28</v>
          </cell>
          <cell r="H30">
            <v>7.9200000000000008</v>
          </cell>
          <cell r="I30" t="str">
            <v>NO</v>
          </cell>
          <cell r="J30">
            <v>20.88</v>
          </cell>
          <cell r="K30">
            <v>0.2</v>
          </cell>
        </row>
        <row r="31">
          <cell r="B31">
            <v>14.504166666666665</v>
          </cell>
          <cell r="C31">
            <v>26.3</v>
          </cell>
          <cell r="D31">
            <v>6</v>
          </cell>
          <cell r="E31">
            <v>73.541666666666671</v>
          </cell>
          <cell r="F31">
            <v>100</v>
          </cell>
          <cell r="G31">
            <v>27</v>
          </cell>
          <cell r="H31">
            <v>5.4</v>
          </cell>
          <cell r="I31" t="str">
            <v>NO</v>
          </cell>
          <cell r="J31">
            <v>13.32</v>
          </cell>
          <cell r="K31">
            <v>0</v>
          </cell>
        </row>
        <row r="32">
          <cell r="B32">
            <v>15.529166666666669</v>
          </cell>
          <cell r="C32">
            <v>28.3</v>
          </cell>
          <cell r="D32">
            <v>5.9</v>
          </cell>
          <cell r="E32">
            <v>71.25</v>
          </cell>
          <cell r="F32">
            <v>100</v>
          </cell>
          <cell r="G32">
            <v>26</v>
          </cell>
          <cell r="H32">
            <v>9</v>
          </cell>
          <cell r="I32" t="str">
            <v>S</v>
          </cell>
          <cell r="J32">
            <v>21.96</v>
          </cell>
          <cell r="K32">
            <v>0.2</v>
          </cell>
        </row>
        <row r="33">
          <cell r="B33">
            <v>16.399999999999999</v>
          </cell>
          <cell r="C33">
            <v>29.8</v>
          </cell>
          <cell r="D33">
            <v>6.5</v>
          </cell>
          <cell r="E33">
            <v>73.416666666666671</v>
          </cell>
          <cell r="F33">
            <v>100</v>
          </cell>
          <cell r="G33">
            <v>24</v>
          </cell>
          <cell r="H33">
            <v>6.48</v>
          </cell>
          <cell r="I33" t="str">
            <v>NO</v>
          </cell>
          <cell r="J33">
            <v>18</v>
          </cell>
          <cell r="K33">
            <v>0</v>
          </cell>
        </row>
        <row r="34">
          <cell r="B34">
            <v>17.579166666666662</v>
          </cell>
          <cell r="C34">
            <v>31.6</v>
          </cell>
          <cell r="D34">
            <v>7.7</v>
          </cell>
          <cell r="E34">
            <v>72.166666666666671</v>
          </cell>
          <cell r="F34">
            <v>99</v>
          </cell>
          <cell r="G34">
            <v>22</v>
          </cell>
          <cell r="H34">
            <v>6.84</v>
          </cell>
          <cell r="I34" t="str">
            <v>NO</v>
          </cell>
          <cell r="J34">
            <v>15.48</v>
          </cell>
          <cell r="K34">
            <v>0.2</v>
          </cell>
        </row>
        <row r="35">
          <cell r="B35">
            <v>19.295833333333331</v>
          </cell>
          <cell r="C35">
            <v>31.3</v>
          </cell>
          <cell r="D35">
            <v>10</v>
          </cell>
          <cell r="E35">
            <v>69.625</v>
          </cell>
          <cell r="F35">
            <v>98</v>
          </cell>
          <cell r="G35">
            <v>27</v>
          </cell>
          <cell r="H35">
            <v>6.84</v>
          </cell>
          <cell r="I35" t="str">
            <v>NO</v>
          </cell>
          <cell r="J35">
            <v>28.8</v>
          </cell>
          <cell r="K35">
            <v>0</v>
          </cell>
        </row>
        <row r="36">
          <cell r="I36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23.695833333333336</v>
          </cell>
          <cell r="C5">
            <v>31.7</v>
          </cell>
          <cell r="D5">
            <v>16.7</v>
          </cell>
          <cell r="E5">
            <v>61.958333333333336</v>
          </cell>
          <cell r="F5">
            <v>89</v>
          </cell>
          <cell r="G5">
            <v>36</v>
          </cell>
          <cell r="H5">
            <v>7.9200000000000008</v>
          </cell>
          <cell r="I5" t="str">
            <v>NE</v>
          </cell>
          <cell r="J5">
            <v>17.64</v>
          </cell>
          <cell r="K5">
            <v>0</v>
          </cell>
        </row>
        <row r="6">
          <cell r="B6">
            <v>21.791666666666668</v>
          </cell>
          <cell r="C6">
            <v>29</v>
          </cell>
          <cell r="D6">
            <v>16</v>
          </cell>
          <cell r="E6">
            <v>76.791666666666671</v>
          </cell>
          <cell r="F6">
            <v>99</v>
          </cell>
          <cell r="G6">
            <v>46</v>
          </cell>
          <cell r="H6">
            <v>9</v>
          </cell>
          <cell r="I6" t="str">
            <v>S</v>
          </cell>
          <cell r="J6">
            <v>26.64</v>
          </cell>
          <cell r="K6">
            <v>0</v>
          </cell>
        </row>
        <row r="7">
          <cell r="B7">
            <v>21.843478260869563</v>
          </cell>
          <cell r="C7">
            <v>31</v>
          </cell>
          <cell r="D7">
            <v>14.3</v>
          </cell>
          <cell r="E7">
            <v>72.478260869565219</v>
          </cell>
          <cell r="F7">
            <v>94</v>
          </cell>
          <cell r="G7">
            <v>45</v>
          </cell>
          <cell r="H7">
            <v>10.8</v>
          </cell>
          <cell r="I7" t="str">
            <v>S</v>
          </cell>
          <cell r="J7">
            <v>17.28</v>
          </cell>
          <cell r="K7">
            <v>0</v>
          </cell>
        </row>
        <row r="8">
          <cell r="B8">
            <v>23.212499999999995</v>
          </cell>
          <cell r="C8">
            <v>30.4</v>
          </cell>
          <cell r="D8">
            <v>18.3</v>
          </cell>
          <cell r="E8">
            <v>68.125</v>
          </cell>
          <cell r="F8">
            <v>83</v>
          </cell>
          <cell r="G8">
            <v>48</v>
          </cell>
          <cell r="H8">
            <v>16.559999999999999</v>
          </cell>
          <cell r="I8" t="str">
            <v>NE</v>
          </cell>
          <cell r="J8">
            <v>30.96</v>
          </cell>
          <cell r="K8">
            <v>0</v>
          </cell>
        </row>
        <row r="9">
          <cell r="B9">
            <v>23.354166666666668</v>
          </cell>
          <cell r="C9">
            <v>29.9</v>
          </cell>
          <cell r="D9">
            <v>19.2</v>
          </cell>
          <cell r="E9">
            <v>64.875</v>
          </cell>
          <cell r="F9">
            <v>80</v>
          </cell>
          <cell r="G9">
            <v>44</v>
          </cell>
          <cell r="H9">
            <v>15.48</v>
          </cell>
          <cell r="I9" t="str">
            <v>N</v>
          </cell>
          <cell r="J9">
            <v>28.8</v>
          </cell>
          <cell r="K9">
            <v>0</v>
          </cell>
        </row>
        <row r="10">
          <cell r="B10">
            <v>18.483333333333334</v>
          </cell>
          <cell r="C10">
            <v>22.9</v>
          </cell>
          <cell r="D10">
            <v>13.2</v>
          </cell>
          <cell r="E10">
            <v>86.541666666666671</v>
          </cell>
          <cell r="F10">
            <v>98</v>
          </cell>
          <cell r="G10">
            <v>62</v>
          </cell>
          <cell r="H10">
            <v>19.079999999999998</v>
          </cell>
          <cell r="I10" t="str">
            <v>S</v>
          </cell>
          <cell r="J10">
            <v>38.159999999999997</v>
          </cell>
          <cell r="K10">
            <v>3.6</v>
          </cell>
        </row>
        <row r="11">
          <cell r="B11">
            <v>11.470833333333333</v>
          </cell>
          <cell r="C11">
            <v>19.7</v>
          </cell>
          <cell r="D11">
            <v>4.5</v>
          </cell>
          <cell r="E11">
            <v>74.833333333333329</v>
          </cell>
          <cell r="F11">
            <v>99</v>
          </cell>
          <cell r="G11">
            <v>38</v>
          </cell>
          <cell r="H11">
            <v>14.4</v>
          </cell>
          <cell r="I11" t="str">
            <v>S</v>
          </cell>
          <cell r="J11">
            <v>27.720000000000002</v>
          </cell>
          <cell r="K11">
            <v>0.2</v>
          </cell>
        </row>
        <row r="12">
          <cell r="B12">
            <v>13.200000000000003</v>
          </cell>
          <cell r="C12">
            <v>24.7</v>
          </cell>
          <cell r="D12">
            <v>4.5</v>
          </cell>
          <cell r="E12">
            <v>73.375</v>
          </cell>
          <cell r="F12">
            <v>98</v>
          </cell>
          <cell r="G12">
            <v>37</v>
          </cell>
          <cell r="H12">
            <v>15.840000000000002</v>
          </cell>
          <cell r="I12" t="str">
            <v>NE</v>
          </cell>
          <cell r="J12">
            <v>32.04</v>
          </cell>
          <cell r="K12">
            <v>0</v>
          </cell>
        </row>
        <row r="13">
          <cell r="B13">
            <v>17.545833333333334</v>
          </cell>
          <cell r="C13">
            <v>26.9</v>
          </cell>
          <cell r="D13">
            <v>9.9</v>
          </cell>
          <cell r="E13">
            <v>57.958333333333336</v>
          </cell>
          <cell r="F13">
            <v>83</v>
          </cell>
          <cell r="G13">
            <v>33</v>
          </cell>
          <cell r="H13">
            <v>20.52</v>
          </cell>
          <cell r="I13" t="str">
            <v>NE</v>
          </cell>
          <cell r="J13">
            <v>36</v>
          </cell>
          <cell r="K13">
            <v>0</v>
          </cell>
        </row>
        <row r="14">
          <cell r="B14">
            <v>21.199999999999996</v>
          </cell>
          <cell r="C14">
            <v>30.4</v>
          </cell>
          <cell r="D14">
            <v>14.4</v>
          </cell>
          <cell r="E14">
            <v>55.916666666666664</v>
          </cell>
          <cell r="F14">
            <v>77</v>
          </cell>
          <cell r="G14">
            <v>37</v>
          </cell>
          <cell r="H14">
            <v>20.16</v>
          </cell>
          <cell r="I14" t="str">
            <v>NE</v>
          </cell>
          <cell r="J14">
            <v>42.84</v>
          </cell>
          <cell r="K14">
            <v>0</v>
          </cell>
        </row>
        <row r="15">
          <cell r="B15">
            <v>23.537500000000005</v>
          </cell>
          <cell r="C15">
            <v>31.8</v>
          </cell>
          <cell r="D15">
            <v>17.399999999999999</v>
          </cell>
          <cell r="E15">
            <v>62.416666666666664</v>
          </cell>
          <cell r="F15">
            <v>76</v>
          </cell>
          <cell r="G15">
            <v>44</v>
          </cell>
          <cell r="H15">
            <v>18.720000000000002</v>
          </cell>
          <cell r="I15" t="str">
            <v>NE</v>
          </cell>
          <cell r="J15">
            <v>36.72</v>
          </cell>
          <cell r="K15">
            <v>0</v>
          </cell>
        </row>
        <row r="16">
          <cell r="B16">
            <v>20.870833333333334</v>
          </cell>
          <cell r="C16">
            <v>25.5</v>
          </cell>
          <cell r="D16">
            <v>18.7</v>
          </cell>
          <cell r="E16">
            <v>88.458333333333329</v>
          </cell>
          <cell r="F16">
            <v>98</v>
          </cell>
          <cell r="G16">
            <v>61</v>
          </cell>
          <cell r="H16">
            <v>21.6</v>
          </cell>
          <cell r="I16" t="str">
            <v>NE</v>
          </cell>
          <cell r="J16">
            <v>47.519999999999996</v>
          </cell>
          <cell r="K16">
            <v>26</v>
          </cell>
        </row>
        <row r="17">
          <cell r="B17">
            <v>21.529166666666665</v>
          </cell>
          <cell r="C17">
            <v>26.6</v>
          </cell>
          <cell r="D17">
            <v>19.8</v>
          </cell>
          <cell r="E17">
            <v>91.958333333333329</v>
          </cell>
          <cell r="F17">
            <v>99</v>
          </cell>
          <cell r="G17">
            <v>69</v>
          </cell>
          <cell r="H17">
            <v>18.720000000000002</v>
          </cell>
          <cell r="I17" t="str">
            <v>N</v>
          </cell>
          <cell r="J17">
            <v>33.480000000000004</v>
          </cell>
          <cell r="K17">
            <v>12</v>
          </cell>
        </row>
        <row r="18">
          <cell r="B18">
            <v>18.470833333333335</v>
          </cell>
          <cell r="C18">
            <v>21.2</v>
          </cell>
          <cell r="D18">
            <v>14.2</v>
          </cell>
          <cell r="E18">
            <v>90.416666666666671</v>
          </cell>
          <cell r="F18">
            <v>98</v>
          </cell>
          <cell r="G18">
            <v>68</v>
          </cell>
          <cell r="H18">
            <v>14.04</v>
          </cell>
          <cell r="I18" t="str">
            <v>S</v>
          </cell>
          <cell r="J18">
            <v>28.08</v>
          </cell>
          <cell r="K18">
            <v>0</v>
          </cell>
        </row>
        <row r="19">
          <cell r="B19">
            <v>15.225000000000001</v>
          </cell>
          <cell r="C19">
            <v>23.7</v>
          </cell>
          <cell r="D19">
            <v>9.3000000000000007</v>
          </cell>
          <cell r="E19">
            <v>78.916666666666671</v>
          </cell>
          <cell r="F19">
            <v>98</v>
          </cell>
          <cell r="G19">
            <v>46</v>
          </cell>
          <cell r="H19">
            <v>10.8</v>
          </cell>
          <cell r="I19" t="str">
            <v>SO</v>
          </cell>
          <cell r="J19">
            <v>20.16</v>
          </cell>
          <cell r="K19">
            <v>0.2</v>
          </cell>
        </row>
        <row r="20">
          <cell r="B20">
            <v>15.154166666666663</v>
          </cell>
          <cell r="C20">
            <v>24.3</v>
          </cell>
          <cell r="D20">
            <v>7.2</v>
          </cell>
          <cell r="E20">
            <v>72.083333333333329</v>
          </cell>
          <cell r="F20">
            <v>99</v>
          </cell>
          <cell r="G20">
            <v>39</v>
          </cell>
          <cell r="H20">
            <v>9.3600000000000012</v>
          </cell>
          <cell r="I20" t="str">
            <v>SO</v>
          </cell>
          <cell r="J20">
            <v>15.48</v>
          </cell>
          <cell r="K20">
            <v>0</v>
          </cell>
        </row>
        <row r="21">
          <cell r="B21">
            <v>17.895833333333332</v>
          </cell>
          <cell r="C21">
            <v>26.8</v>
          </cell>
          <cell r="D21">
            <v>9.6999999999999993</v>
          </cell>
          <cell r="E21">
            <v>65.916666666666671</v>
          </cell>
          <cell r="F21">
            <v>94</v>
          </cell>
          <cell r="G21">
            <v>45</v>
          </cell>
          <cell r="H21">
            <v>12.96</v>
          </cell>
          <cell r="I21" t="str">
            <v>NE</v>
          </cell>
          <cell r="J21">
            <v>26.28</v>
          </cell>
          <cell r="K21">
            <v>0</v>
          </cell>
        </row>
        <row r="22">
          <cell r="B22">
            <v>19.525000000000002</v>
          </cell>
          <cell r="C22">
            <v>28.4</v>
          </cell>
          <cell r="D22">
            <v>11.7</v>
          </cell>
          <cell r="E22">
            <v>71.416666666666671</v>
          </cell>
          <cell r="F22">
            <v>98</v>
          </cell>
          <cell r="G22">
            <v>35</v>
          </cell>
          <cell r="H22">
            <v>14.4</v>
          </cell>
          <cell r="I22" t="str">
            <v>NE</v>
          </cell>
          <cell r="J22">
            <v>27.36</v>
          </cell>
          <cell r="K22">
            <v>0</v>
          </cell>
        </row>
        <row r="23">
          <cell r="B23">
            <v>20.741666666666667</v>
          </cell>
          <cell r="C23">
            <v>29.3</v>
          </cell>
          <cell r="D23">
            <v>14.1</v>
          </cell>
          <cell r="E23">
            <v>61.708333333333336</v>
          </cell>
          <cell r="F23">
            <v>82</v>
          </cell>
          <cell r="G23">
            <v>40</v>
          </cell>
          <cell r="H23">
            <v>18.36</v>
          </cell>
          <cell r="I23" t="str">
            <v>NE</v>
          </cell>
          <cell r="J23">
            <v>39.24</v>
          </cell>
          <cell r="K23">
            <v>0</v>
          </cell>
        </row>
        <row r="24">
          <cell r="B24">
            <v>22.766666666666669</v>
          </cell>
          <cell r="C24">
            <v>29.7</v>
          </cell>
          <cell r="D24">
            <v>17.5</v>
          </cell>
          <cell r="E24">
            <v>64.208333333333329</v>
          </cell>
          <cell r="F24">
            <v>77</v>
          </cell>
          <cell r="G24">
            <v>49</v>
          </cell>
          <cell r="H24">
            <v>21.6</v>
          </cell>
          <cell r="I24" t="str">
            <v>NE</v>
          </cell>
          <cell r="J24">
            <v>41.04</v>
          </cell>
          <cell r="K24">
            <v>0</v>
          </cell>
        </row>
        <row r="25">
          <cell r="B25">
            <v>23.42916666666666</v>
          </cell>
          <cell r="C25">
            <v>30.5</v>
          </cell>
          <cell r="D25">
            <v>18.100000000000001</v>
          </cell>
          <cell r="E25">
            <v>68.875</v>
          </cell>
          <cell r="F25">
            <v>83</v>
          </cell>
          <cell r="G25">
            <v>55</v>
          </cell>
          <cell r="H25">
            <v>22.68</v>
          </cell>
          <cell r="I25" t="str">
            <v>NE</v>
          </cell>
          <cell r="J25">
            <v>38.519999999999996</v>
          </cell>
          <cell r="K25">
            <v>0</v>
          </cell>
        </row>
        <row r="26">
          <cell r="B26">
            <v>21.491666666666664</v>
          </cell>
          <cell r="C26">
            <v>28.1</v>
          </cell>
          <cell r="D26">
            <v>13.6</v>
          </cell>
          <cell r="E26">
            <v>87.125</v>
          </cell>
          <cell r="F26">
            <v>98</v>
          </cell>
          <cell r="G26">
            <v>69</v>
          </cell>
          <cell r="H26">
            <v>23.400000000000002</v>
          </cell>
          <cell r="I26" t="str">
            <v>N</v>
          </cell>
          <cell r="J26">
            <v>53.28</v>
          </cell>
          <cell r="K26">
            <v>14</v>
          </cell>
        </row>
        <row r="27">
          <cell r="B27">
            <v>12.9125</v>
          </cell>
          <cell r="C27">
            <v>17.5</v>
          </cell>
          <cell r="D27">
            <v>8.9</v>
          </cell>
          <cell r="E27">
            <v>83.25</v>
          </cell>
          <cell r="F27">
            <v>98</v>
          </cell>
          <cell r="G27">
            <v>62</v>
          </cell>
          <cell r="H27">
            <v>32.4</v>
          </cell>
          <cell r="I27" t="str">
            <v>SO</v>
          </cell>
          <cell r="J27">
            <v>56.16</v>
          </cell>
          <cell r="K27">
            <v>0.60000000000000009</v>
          </cell>
        </row>
        <row r="28">
          <cell r="B28">
            <v>13.616666666666665</v>
          </cell>
          <cell r="C28">
            <v>20.3</v>
          </cell>
          <cell r="D28">
            <v>10.199999999999999</v>
          </cell>
          <cell r="E28">
            <v>76.75</v>
          </cell>
          <cell r="F28">
            <v>97</v>
          </cell>
          <cell r="G28">
            <v>43</v>
          </cell>
          <cell r="H28">
            <v>9</v>
          </cell>
          <cell r="I28" t="str">
            <v>SO</v>
          </cell>
          <cell r="J28">
            <v>19.079999999999998</v>
          </cell>
          <cell r="K28">
            <v>0</v>
          </cell>
        </row>
        <row r="29">
          <cell r="B29">
            <v>13.608333333333329</v>
          </cell>
          <cell r="C29">
            <v>22.2</v>
          </cell>
          <cell r="D29">
            <v>6.5</v>
          </cell>
          <cell r="E29">
            <v>73.875</v>
          </cell>
          <cell r="F29">
            <v>99</v>
          </cell>
          <cell r="G29">
            <v>30</v>
          </cell>
          <cell r="H29">
            <v>16.559999999999999</v>
          </cell>
          <cell r="I29" t="str">
            <v>SO</v>
          </cell>
          <cell r="J29">
            <v>32.76</v>
          </cell>
          <cell r="K29">
            <v>0</v>
          </cell>
        </row>
        <row r="30">
          <cell r="B30">
            <v>13.966666666666669</v>
          </cell>
          <cell r="C30">
            <v>21.6</v>
          </cell>
          <cell r="D30">
            <v>7.7</v>
          </cell>
          <cell r="E30">
            <v>69.833333333333329</v>
          </cell>
          <cell r="F30">
            <v>97</v>
          </cell>
          <cell r="G30">
            <v>36</v>
          </cell>
          <cell r="H30">
            <v>11.16</v>
          </cell>
          <cell r="I30" t="str">
            <v>O</v>
          </cell>
          <cell r="J30">
            <v>24.840000000000003</v>
          </cell>
          <cell r="K30">
            <v>0</v>
          </cell>
        </row>
        <row r="31">
          <cell r="B31">
            <v>13.999999999999998</v>
          </cell>
          <cell r="C31">
            <v>23.9</v>
          </cell>
          <cell r="D31">
            <v>6.4</v>
          </cell>
          <cell r="E31">
            <v>71.333333333333329</v>
          </cell>
          <cell r="F31">
            <v>99</v>
          </cell>
          <cell r="G31">
            <v>24</v>
          </cell>
          <cell r="H31">
            <v>11.879999999999999</v>
          </cell>
          <cell r="I31" t="str">
            <v>NE</v>
          </cell>
          <cell r="J31">
            <v>20.88</v>
          </cell>
          <cell r="K31">
            <v>0</v>
          </cell>
        </row>
        <row r="32">
          <cell r="B32">
            <v>16.591666666666665</v>
          </cell>
          <cell r="C32">
            <v>26.3</v>
          </cell>
          <cell r="D32">
            <v>9.1</v>
          </cell>
          <cell r="E32">
            <v>61.583333333333336</v>
          </cell>
          <cell r="F32">
            <v>89</v>
          </cell>
          <cell r="G32">
            <v>32</v>
          </cell>
          <cell r="H32">
            <v>17.28</v>
          </cell>
          <cell r="I32" t="str">
            <v>NE</v>
          </cell>
          <cell r="J32">
            <v>32.04</v>
          </cell>
          <cell r="K32">
            <v>0</v>
          </cell>
        </row>
        <row r="33">
          <cell r="B33">
            <v>17.108333333333331</v>
          </cell>
          <cell r="C33">
            <v>26.3</v>
          </cell>
          <cell r="D33">
            <v>10.4</v>
          </cell>
          <cell r="E33">
            <v>62.375</v>
          </cell>
          <cell r="F33">
            <v>81</v>
          </cell>
          <cell r="G33">
            <v>37</v>
          </cell>
          <cell r="H33">
            <v>15.840000000000002</v>
          </cell>
          <cell r="I33" t="str">
            <v>NE</v>
          </cell>
          <cell r="J33">
            <v>28.8</v>
          </cell>
          <cell r="K33">
            <v>0</v>
          </cell>
        </row>
        <row r="34">
          <cell r="B34">
            <v>19.554166666666664</v>
          </cell>
          <cell r="C34">
            <v>28.3</v>
          </cell>
          <cell r="D34">
            <v>13.4</v>
          </cell>
          <cell r="E34">
            <v>61.083333333333336</v>
          </cell>
          <cell r="F34">
            <v>82</v>
          </cell>
          <cell r="G34">
            <v>37</v>
          </cell>
          <cell r="H34">
            <v>16.920000000000002</v>
          </cell>
          <cell r="I34" t="str">
            <v>NE</v>
          </cell>
          <cell r="J34">
            <v>32.76</v>
          </cell>
          <cell r="K34">
            <v>0</v>
          </cell>
        </row>
        <row r="35">
          <cell r="B35">
            <v>21.095833333333328</v>
          </cell>
          <cell r="C35">
            <v>29.9</v>
          </cell>
          <cell r="D35">
            <v>15.2</v>
          </cell>
          <cell r="E35">
            <v>62.583333333333336</v>
          </cell>
          <cell r="F35">
            <v>82</v>
          </cell>
          <cell r="G35">
            <v>38</v>
          </cell>
          <cell r="H35">
            <v>19.079999999999998</v>
          </cell>
          <cell r="I35" t="str">
            <v>NE</v>
          </cell>
          <cell r="J35">
            <v>35.64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25.020833333333332</v>
          </cell>
          <cell r="C5">
            <v>31.4</v>
          </cell>
          <cell r="D5">
            <v>20.100000000000001</v>
          </cell>
          <cell r="E5">
            <v>50.708333333333336</v>
          </cell>
          <cell r="F5">
            <v>68</v>
          </cell>
          <cell r="G5">
            <v>31</v>
          </cell>
          <cell r="H5">
            <v>12.24</v>
          </cell>
          <cell r="I5" t="str">
            <v>L</v>
          </cell>
          <cell r="J5">
            <v>20.52</v>
          </cell>
          <cell r="K5">
            <v>0</v>
          </cell>
        </row>
        <row r="6">
          <cell r="B6">
            <v>24.120833333333326</v>
          </cell>
          <cell r="C6">
            <v>31.2</v>
          </cell>
          <cell r="D6">
            <v>15.7</v>
          </cell>
          <cell r="E6">
            <v>53.25</v>
          </cell>
          <cell r="F6">
            <v>82</v>
          </cell>
          <cell r="G6">
            <v>31</v>
          </cell>
          <cell r="H6">
            <v>12.24</v>
          </cell>
          <cell r="I6" t="str">
            <v>L</v>
          </cell>
          <cell r="J6">
            <v>26.28</v>
          </cell>
          <cell r="K6">
            <v>0</v>
          </cell>
        </row>
        <row r="7">
          <cell r="B7">
            <v>24.791666666666661</v>
          </cell>
          <cell r="C7">
            <v>31.2</v>
          </cell>
          <cell r="D7">
            <v>20.100000000000001</v>
          </cell>
          <cell r="E7">
            <v>57.166666666666664</v>
          </cell>
          <cell r="F7">
            <v>76</v>
          </cell>
          <cell r="G7">
            <v>35</v>
          </cell>
          <cell r="H7">
            <v>14.4</v>
          </cell>
          <cell r="I7" t="str">
            <v>SE</v>
          </cell>
          <cell r="J7">
            <v>23.040000000000003</v>
          </cell>
          <cell r="K7">
            <v>0</v>
          </cell>
        </row>
        <row r="8">
          <cell r="B8">
            <v>24.829166666666666</v>
          </cell>
          <cell r="C8">
            <v>31.2</v>
          </cell>
          <cell r="D8">
            <v>20.9</v>
          </cell>
          <cell r="E8">
            <v>57</v>
          </cell>
          <cell r="F8">
            <v>73</v>
          </cell>
          <cell r="G8">
            <v>30</v>
          </cell>
          <cell r="H8">
            <v>17.64</v>
          </cell>
          <cell r="I8" t="str">
            <v>L</v>
          </cell>
          <cell r="J8">
            <v>34.92</v>
          </cell>
          <cell r="K8">
            <v>0</v>
          </cell>
        </row>
        <row r="9">
          <cell r="B9">
            <v>25.045833333333334</v>
          </cell>
          <cell r="C9">
            <v>31.9</v>
          </cell>
          <cell r="D9">
            <v>20.399999999999999</v>
          </cell>
          <cell r="E9">
            <v>48.625</v>
          </cell>
          <cell r="F9">
            <v>61</v>
          </cell>
          <cell r="G9">
            <v>27</v>
          </cell>
          <cell r="H9">
            <v>15.120000000000001</v>
          </cell>
          <cell r="I9" t="str">
            <v>L</v>
          </cell>
          <cell r="J9">
            <v>30.240000000000002</v>
          </cell>
          <cell r="K9">
            <v>0</v>
          </cell>
        </row>
        <row r="10">
          <cell r="B10">
            <v>20.954166666666669</v>
          </cell>
          <cell r="C10">
            <v>24.5</v>
          </cell>
          <cell r="D10">
            <v>16.899999999999999</v>
          </cell>
          <cell r="E10">
            <v>77.875</v>
          </cell>
          <cell r="F10">
            <v>98</v>
          </cell>
          <cell r="G10">
            <v>56</v>
          </cell>
          <cell r="H10">
            <v>19.8</v>
          </cell>
          <cell r="I10" t="str">
            <v>N</v>
          </cell>
          <cell r="J10">
            <v>41.4</v>
          </cell>
          <cell r="K10">
            <v>24.400000000000002</v>
          </cell>
        </row>
        <row r="11">
          <cell r="B11">
            <v>14.691666666666665</v>
          </cell>
          <cell r="C11">
            <v>20.5</v>
          </cell>
          <cell r="D11">
            <v>9.1999999999999993</v>
          </cell>
          <cell r="E11">
            <v>63.541666666666664</v>
          </cell>
          <cell r="F11">
            <v>91</v>
          </cell>
          <cell r="G11">
            <v>36</v>
          </cell>
          <cell r="H11">
            <v>27</v>
          </cell>
          <cell r="I11" t="str">
            <v>N</v>
          </cell>
          <cell r="J11">
            <v>47.88</v>
          </cell>
          <cell r="K11">
            <v>0.2</v>
          </cell>
        </row>
        <row r="12">
          <cell r="B12">
            <v>16.2</v>
          </cell>
          <cell r="C12">
            <v>25</v>
          </cell>
          <cell r="D12">
            <v>9.3000000000000007</v>
          </cell>
          <cell r="E12">
            <v>54.458333333333336</v>
          </cell>
          <cell r="F12">
            <v>72</v>
          </cell>
          <cell r="G12">
            <v>30</v>
          </cell>
          <cell r="H12">
            <v>20.88</v>
          </cell>
          <cell r="I12" t="str">
            <v>SE</v>
          </cell>
          <cell r="J12">
            <v>36</v>
          </cell>
          <cell r="K12">
            <v>0</v>
          </cell>
        </row>
        <row r="13">
          <cell r="B13">
            <v>19.191666666666666</v>
          </cell>
          <cell r="C13">
            <v>27.5</v>
          </cell>
          <cell r="D13">
            <v>12.4</v>
          </cell>
          <cell r="E13">
            <v>50.458333333333336</v>
          </cell>
          <cell r="F13">
            <v>72</v>
          </cell>
          <cell r="G13">
            <v>28</v>
          </cell>
          <cell r="H13">
            <v>16.559999999999999</v>
          </cell>
          <cell r="I13" t="str">
            <v>L</v>
          </cell>
          <cell r="J13">
            <v>32.04</v>
          </cell>
          <cell r="K13">
            <v>0</v>
          </cell>
        </row>
        <row r="14">
          <cell r="B14">
            <v>22.858333333333334</v>
          </cell>
          <cell r="C14">
            <v>29.2</v>
          </cell>
          <cell r="D14">
            <v>17.3</v>
          </cell>
          <cell r="E14">
            <v>51.5</v>
          </cell>
          <cell r="F14">
            <v>70</v>
          </cell>
          <cell r="G14">
            <v>31</v>
          </cell>
          <cell r="H14">
            <v>16.920000000000002</v>
          </cell>
          <cell r="I14" t="str">
            <v>NE</v>
          </cell>
          <cell r="J14">
            <v>41.76</v>
          </cell>
          <cell r="K14">
            <v>0</v>
          </cell>
        </row>
        <row r="15">
          <cell r="B15">
            <v>24.229166666666661</v>
          </cell>
          <cell r="C15">
            <v>30</v>
          </cell>
          <cell r="D15">
            <v>19.899999999999999</v>
          </cell>
          <cell r="E15">
            <v>59.083333333333336</v>
          </cell>
          <cell r="F15">
            <v>71</v>
          </cell>
          <cell r="G15">
            <v>47</v>
          </cell>
          <cell r="H15">
            <v>16.920000000000002</v>
          </cell>
          <cell r="I15" t="str">
            <v>NE</v>
          </cell>
          <cell r="J15">
            <v>34.200000000000003</v>
          </cell>
          <cell r="K15">
            <v>0</v>
          </cell>
        </row>
        <row r="16">
          <cell r="B16">
            <v>21.558333333333337</v>
          </cell>
          <cell r="C16">
            <v>24.7</v>
          </cell>
          <cell r="D16">
            <v>17.899999999999999</v>
          </cell>
          <cell r="E16">
            <v>85.083333333333329</v>
          </cell>
          <cell r="F16">
            <v>100</v>
          </cell>
          <cell r="G16">
            <v>52</v>
          </cell>
          <cell r="H16">
            <v>19.440000000000001</v>
          </cell>
          <cell r="I16" t="str">
            <v>NE</v>
          </cell>
          <cell r="J16">
            <v>47.16</v>
          </cell>
          <cell r="K16">
            <v>56.20000000000001</v>
          </cell>
        </row>
        <row r="17">
          <cell r="B17">
            <v>20.304166666666664</v>
          </cell>
          <cell r="C17">
            <v>22</v>
          </cell>
          <cell r="D17">
            <v>18.8</v>
          </cell>
          <cell r="E17">
            <v>92.772727272727266</v>
          </cell>
          <cell r="F17">
            <v>100</v>
          </cell>
          <cell r="G17">
            <v>83</v>
          </cell>
          <cell r="H17">
            <v>17.64</v>
          </cell>
          <cell r="I17" t="str">
            <v>N</v>
          </cell>
          <cell r="J17">
            <v>33.480000000000004</v>
          </cell>
          <cell r="K17">
            <v>70.8</v>
          </cell>
        </row>
        <row r="18">
          <cell r="B18">
            <v>19.579166666666669</v>
          </cell>
          <cell r="C18">
            <v>22.5</v>
          </cell>
          <cell r="D18">
            <v>18.100000000000001</v>
          </cell>
          <cell r="E18">
            <v>86.904761904761898</v>
          </cell>
          <cell r="F18">
            <v>100</v>
          </cell>
          <cell r="G18">
            <v>66</v>
          </cell>
          <cell r="H18">
            <v>18</v>
          </cell>
          <cell r="I18" t="str">
            <v>N</v>
          </cell>
          <cell r="J18">
            <v>34.200000000000003</v>
          </cell>
          <cell r="K18">
            <v>1.8000000000000003</v>
          </cell>
        </row>
        <row r="19">
          <cell r="B19">
            <v>17.987500000000008</v>
          </cell>
          <cell r="C19">
            <v>24.3</v>
          </cell>
          <cell r="D19">
            <v>13.8</v>
          </cell>
          <cell r="E19">
            <v>78.291666666666671</v>
          </cell>
          <cell r="F19">
            <v>91</v>
          </cell>
          <cell r="G19">
            <v>52</v>
          </cell>
          <cell r="H19">
            <v>17.28</v>
          </cell>
          <cell r="I19" t="str">
            <v>SE</v>
          </cell>
          <cell r="J19">
            <v>26.28</v>
          </cell>
          <cell r="K19">
            <v>0</v>
          </cell>
        </row>
        <row r="20">
          <cell r="B20">
            <v>19.004166666666666</v>
          </cell>
          <cell r="C20">
            <v>26.3</v>
          </cell>
          <cell r="D20">
            <v>13.9</v>
          </cell>
          <cell r="E20">
            <v>72.291666666666671</v>
          </cell>
          <cell r="F20">
            <v>94</v>
          </cell>
          <cell r="G20">
            <v>40</v>
          </cell>
          <cell r="H20">
            <v>14.4</v>
          </cell>
          <cell r="I20" t="str">
            <v>L</v>
          </cell>
          <cell r="J20">
            <v>24.12</v>
          </cell>
          <cell r="K20">
            <v>0</v>
          </cell>
        </row>
        <row r="21">
          <cell r="B21">
            <v>19.766666666666662</v>
          </cell>
          <cell r="C21">
            <v>27.2</v>
          </cell>
          <cell r="D21">
            <v>14.3</v>
          </cell>
          <cell r="E21">
            <v>67.625</v>
          </cell>
          <cell r="F21">
            <v>88</v>
          </cell>
          <cell r="G21">
            <v>42</v>
          </cell>
          <cell r="H21">
            <v>18</v>
          </cell>
          <cell r="I21" t="str">
            <v>SE</v>
          </cell>
          <cell r="J21">
            <v>32.04</v>
          </cell>
          <cell r="K21">
            <v>0</v>
          </cell>
        </row>
        <row r="22">
          <cell r="B22">
            <v>20.970833333333335</v>
          </cell>
          <cell r="C22">
            <v>28.1</v>
          </cell>
          <cell r="D22">
            <v>16.100000000000001</v>
          </cell>
          <cell r="E22">
            <v>61.625</v>
          </cell>
          <cell r="F22">
            <v>84</v>
          </cell>
          <cell r="G22">
            <v>33</v>
          </cell>
          <cell r="H22">
            <v>18.720000000000002</v>
          </cell>
          <cell r="I22" t="str">
            <v>L</v>
          </cell>
          <cell r="J22">
            <v>33.840000000000003</v>
          </cell>
          <cell r="K22">
            <v>0</v>
          </cell>
        </row>
        <row r="23">
          <cell r="B23">
            <v>22.358333333333334</v>
          </cell>
          <cell r="C23">
            <v>30.4</v>
          </cell>
          <cell r="D23">
            <v>16.899999999999999</v>
          </cell>
          <cell r="E23">
            <v>53.208333333333336</v>
          </cell>
          <cell r="F23">
            <v>72</v>
          </cell>
          <cell r="G23">
            <v>25</v>
          </cell>
          <cell r="H23">
            <v>17.28</v>
          </cell>
          <cell r="I23" t="str">
            <v>L</v>
          </cell>
          <cell r="J23">
            <v>30.240000000000002</v>
          </cell>
          <cell r="K23">
            <v>0</v>
          </cell>
        </row>
        <row r="24">
          <cell r="B24">
            <v>23.779166666666665</v>
          </cell>
          <cell r="C24">
            <v>29.8</v>
          </cell>
          <cell r="D24">
            <v>18.3</v>
          </cell>
          <cell r="E24">
            <v>55.666666666666664</v>
          </cell>
          <cell r="F24">
            <v>70</v>
          </cell>
          <cell r="G24">
            <v>42</v>
          </cell>
          <cell r="H24">
            <v>18.720000000000002</v>
          </cell>
          <cell r="I24" t="str">
            <v>L</v>
          </cell>
          <cell r="J24">
            <v>31.680000000000003</v>
          </cell>
          <cell r="K24">
            <v>0</v>
          </cell>
        </row>
        <row r="25">
          <cell r="B25">
            <v>24.762499999999999</v>
          </cell>
          <cell r="C25">
            <v>30.3</v>
          </cell>
          <cell r="D25">
            <v>21</v>
          </cell>
          <cell r="E25">
            <v>63.208333333333336</v>
          </cell>
          <cell r="F25">
            <v>77</v>
          </cell>
          <cell r="G25">
            <v>49</v>
          </cell>
          <cell r="H25">
            <v>19.440000000000001</v>
          </cell>
          <cell r="I25" t="str">
            <v>N</v>
          </cell>
          <cell r="J25">
            <v>38.519999999999996</v>
          </cell>
          <cell r="K25">
            <v>0</v>
          </cell>
        </row>
        <row r="26">
          <cell r="B26">
            <v>23.145833333333332</v>
          </cell>
          <cell r="C26">
            <v>28.3</v>
          </cell>
          <cell r="D26">
            <v>16.5</v>
          </cell>
          <cell r="E26">
            <v>77.285714285714292</v>
          </cell>
          <cell r="F26">
            <v>95</v>
          </cell>
          <cell r="G26">
            <v>61</v>
          </cell>
          <cell r="H26">
            <v>20.52</v>
          </cell>
          <cell r="I26" t="str">
            <v>N</v>
          </cell>
          <cell r="J26">
            <v>59.04</v>
          </cell>
          <cell r="K26">
            <v>27</v>
          </cell>
        </row>
        <row r="27">
          <cell r="B27">
            <v>13.35416666666667</v>
          </cell>
          <cell r="C27">
            <v>16.399999999999999</v>
          </cell>
          <cell r="D27">
            <v>11.3</v>
          </cell>
          <cell r="E27">
            <v>83.058823529411768</v>
          </cell>
          <cell r="F27">
            <v>100</v>
          </cell>
          <cell r="G27">
            <v>62</v>
          </cell>
          <cell r="H27">
            <v>12.24</v>
          </cell>
          <cell r="I27" t="str">
            <v>N</v>
          </cell>
          <cell r="J27">
            <v>26.28</v>
          </cell>
          <cell r="K27">
            <v>1.9999999999999998</v>
          </cell>
        </row>
        <row r="28">
          <cell r="B28">
            <v>12.979166666666664</v>
          </cell>
          <cell r="C28">
            <v>19.399999999999999</v>
          </cell>
          <cell r="D28">
            <v>9.4</v>
          </cell>
          <cell r="E28">
            <v>77.333333333333329</v>
          </cell>
          <cell r="F28">
            <v>94</v>
          </cell>
          <cell r="G28">
            <v>49</v>
          </cell>
          <cell r="H28">
            <v>15.48</v>
          </cell>
          <cell r="I28" t="str">
            <v>N</v>
          </cell>
          <cell r="J28">
            <v>27.36</v>
          </cell>
          <cell r="K28">
            <v>0</v>
          </cell>
        </row>
        <row r="29">
          <cell r="B29">
            <v>14.160869565217393</v>
          </cell>
          <cell r="C29">
            <v>23.1</v>
          </cell>
          <cell r="D29">
            <v>7.1</v>
          </cell>
          <cell r="E29">
            <v>72.695652173913047</v>
          </cell>
          <cell r="F29">
            <v>100</v>
          </cell>
          <cell r="G29">
            <v>32</v>
          </cell>
          <cell r="H29">
            <v>12.96</v>
          </cell>
          <cell r="I29" t="str">
            <v>L</v>
          </cell>
          <cell r="J29">
            <v>25.2</v>
          </cell>
          <cell r="K29">
            <v>0.2</v>
          </cell>
        </row>
        <row r="30">
          <cell r="B30">
            <v>15.670833333333329</v>
          </cell>
          <cell r="C30">
            <v>23.1</v>
          </cell>
          <cell r="D30">
            <v>9.1999999999999993</v>
          </cell>
          <cell r="E30">
            <v>60.541666666666664</v>
          </cell>
          <cell r="F30">
            <v>87</v>
          </cell>
          <cell r="G30">
            <v>30</v>
          </cell>
          <cell r="H30">
            <v>12.24</v>
          </cell>
          <cell r="I30" t="str">
            <v>N</v>
          </cell>
          <cell r="J30">
            <v>23.400000000000002</v>
          </cell>
          <cell r="K30">
            <v>0</v>
          </cell>
        </row>
        <row r="31">
          <cell r="B31">
            <v>16.637499999999999</v>
          </cell>
          <cell r="C31">
            <v>26.7</v>
          </cell>
          <cell r="D31">
            <v>9.4</v>
          </cell>
          <cell r="E31">
            <v>56.25</v>
          </cell>
          <cell r="F31">
            <v>81</v>
          </cell>
          <cell r="G31">
            <v>18</v>
          </cell>
          <cell r="H31">
            <v>14.04</v>
          </cell>
          <cell r="I31" t="str">
            <v>L</v>
          </cell>
          <cell r="J31">
            <v>25.92</v>
          </cell>
          <cell r="K31">
            <v>0</v>
          </cell>
        </row>
        <row r="32">
          <cell r="B32">
            <v>18.237500000000001</v>
          </cell>
          <cell r="C32">
            <v>26.5</v>
          </cell>
          <cell r="D32">
            <v>12</v>
          </cell>
          <cell r="E32">
            <v>46.291666666666664</v>
          </cell>
          <cell r="F32">
            <v>65</v>
          </cell>
          <cell r="G32">
            <v>23</v>
          </cell>
          <cell r="H32">
            <v>20.52</v>
          </cell>
          <cell r="I32" t="str">
            <v>L</v>
          </cell>
          <cell r="J32">
            <v>35.64</v>
          </cell>
          <cell r="K32">
            <v>0</v>
          </cell>
        </row>
        <row r="33">
          <cell r="B33">
            <v>19.570833333333333</v>
          </cell>
          <cell r="C33">
            <v>28.4</v>
          </cell>
          <cell r="D33">
            <v>13.5</v>
          </cell>
          <cell r="E33">
            <v>49.958333333333336</v>
          </cell>
          <cell r="F33">
            <v>69</v>
          </cell>
          <cell r="G33">
            <v>21</v>
          </cell>
          <cell r="H33">
            <v>15.840000000000002</v>
          </cell>
          <cell r="I33" t="str">
            <v>L</v>
          </cell>
          <cell r="J33">
            <v>31.319999999999997</v>
          </cell>
          <cell r="K33">
            <v>0</v>
          </cell>
        </row>
        <row r="34">
          <cell r="B34">
            <v>22.141666666666669</v>
          </cell>
          <cell r="C34">
            <v>31.1</v>
          </cell>
          <cell r="D34">
            <v>14.9</v>
          </cell>
          <cell r="E34">
            <v>47.458333333333336</v>
          </cell>
          <cell r="F34">
            <v>70</v>
          </cell>
          <cell r="G34">
            <v>26</v>
          </cell>
          <cell r="H34">
            <v>16.920000000000002</v>
          </cell>
          <cell r="I34" t="str">
            <v>L</v>
          </cell>
          <cell r="J34">
            <v>30.240000000000002</v>
          </cell>
          <cell r="K34">
            <v>0</v>
          </cell>
        </row>
        <row r="35">
          <cell r="B35">
            <v>23.712500000000006</v>
          </cell>
          <cell r="C35">
            <v>30.1</v>
          </cell>
          <cell r="D35">
            <v>18.399999999999999</v>
          </cell>
          <cell r="E35">
            <v>44.416666666666664</v>
          </cell>
          <cell r="F35">
            <v>69</v>
          </cell>
          <cell r="G35">
            <v>31</v>
          </cell>
          <cell r="H35">
            <v>17.28</v>
          </cell>
          <cell r="I35" t="str">
            <v>L</v>
          </cell>
          <cell r="J35">
            <v>27.720000000000002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22.112500000000001</v>
          </cell>
          <cell r="C5">
            <v>31.2</v>
          </cell>
          <cell r="D5">
            <v>14.2</v>
          </cell>
          <cell r="E5">
            <v>64.416666666666671</v>
          </cell>
          <cell r="F5">
            <v>91</v>
          </cell>
          <cell r="G5">
            <v>30</v>
          </cell>
          <cell r="H5">
            <v>8.64</v>
          </cell>
          <cell r="I5" t="str">
            <v>O</v>
          </cell>
          <cell r="J5">
            <v>26.64</v>
          </cell>
          <cell r="K5">
            <v>0</v>
          </cell>
        </row>
        <row r="6">
          <cell r="B6">
            <v>22.508333333333336</v>
          </cell>
          <cell r="C6">
            <v>31.9</v>
          </cell>
          <cell r="D6">
            <v>14.4</v>
          </cell>
          <cell r="E6">
            <v>63.666666666666664</v>
          </cell>
          <cell r="F6">
            <v>91</v>
          </cell>
          <cell r="G6">
            <v>29</v>
          </cell>
          <cell r="H6">
            <v>7.5600000000000005</v>
          </cell>
          <cell r="I6" t="str">
            <v>O</v>
          </cell>
          <cell r="J6">
            <v>18.720000000000002</v>
          </cell>
          <cell r="K6">
            <v>0</v>
          </cell>
        </row>
        <row r="7">
          <cell r="B7">
            <v>22.44583333333334</v>
          </cell>
          <cell r="C7">
            <v>31.4</v>
          </cell>
          <cell r="D7">
            <v>14.9</v>
          </cell>
          <cell r="E7">
            <v>64</v>
          </cell>
          <cell r="F7">
            <v>91</v>
          </cell>
          <cell r="G7">
            <v>29</v>
          </cell>
          <cell r="H7">
            <v>10.44</v>
          </cell>
          <cell r="I7" t="str">
            <v>O</v>
          </cell>
          <cell r="J7">
            <v>19.8</v>
          </cell>
          <cell r="K7">
            <v>0</v>
          </cell>
        </row>
        <row r="8">
          <cell r="B8">
            <v>23.033333333333335</v>
          </cell>
          <cell r="C8">
            <v>31.6</v>
          </cell>
          <cell r="D8">
            <v>16.2</v>
          </cell>
          <cell r="E8">
            <v>62.458333333333336</v>
          </cell>
          <cell r="F8">
            <v>90</v>
          </cell>
          <cell r="G8">
            <v>24</v>
          </cell>
          <cell r="H8">
            <v>9.7200000000000006</v>
          </cell>
          <cell r="I8" t="str">
            <v>O</v>
          </cell>
          <cell r="J8">
            <v>20.88</v>
          </cell>
          <cell r="K8">
            <v>0</v>
          </cell>
        </row>
        <row r="9">
          <cell r="B9">
            <v>22.025000000000002</v>
          </cell>
          <cell r="C9">
            <v>31.9</v>
          </cell>
          <cell r="D9">
            <v>14.1</v>
          </cell>
          <cell r="E9">
            <v>60.333333333333336</v>
          </cell>
          <cell r="F9">
            <v>85</v>
          </cell>
          <cell r="G9">
            <v>27</v>
          </cell>
          <cell r="H9">
            <v>8.2799999999999994</v>
          </cell>
          <cell r="I9" t="str">
            <v>O</v>
          </cell>
          <cell r="J9">
            <v>19.8</v>
          </cell>
          <cell r="K9">
            <v>0</v>
          </cell>
        </row>
        <row r="10">
          <cell r="B10">
            <v>21.104166666666668</v>
          </cell>
          <cell r="C10">
            <v>25.7</v>
          </cell>
          <cell r="D10">
            <v>17.899999999999999</v>
          </cell>
          <cell r="E10">
            <v>72.958333333333329</v>
          </cell>
          <cell r="F10">
            <v>84</v>
          </cell>
          <cell r="G10">
            <v>53</v>
          </cell>
          <cell r="H10">
            <v>16.559999999999999</v>
          </cell>
          <cell r="I10" t="str">
            <v>SO</v>
          </cell>
          <cell r="J10">
            <v>30.6</v>
          </cell>
          <cell r="K10">
            <v>0</v>
          </cell>
        </row>
        <row r="11">
          <cell r="B11">
            <v>19.441666666666666</v>
          </cell>
          <cell r="C11">
            <v>24.7</v>
          </cell>
          <cell r="D11">
            <v>16.600000000000001</v>
          </cell>
          <cell r="E11">
            <v>72.416666666666671</v>
          </cell>
          <cell r="F11">
            <v>93</v>
          </cell>
          <cell r="G11">
            <v>47</v>
          </cell>
          <cell r="H11">
            <v>10.44</v>
          </cell>
          <cell r="I11" t="str">
            <v>SO</v>
          </cell>
          <cell r="J11">
            <v>23.759999999999998</v>
          </cell>
          <cell r="K11">
            <v>0</v>
          </cell>
        </row>
        <row r="12">
          <cell r="B12">
            <v>18.320833333333336</v>
          </cell>
          <cell r="C12">
            <v>26.9</v>
          </cell>
          <cell r="D12">
            <v>11</v>
          </cell>
          <cell r="E12">
            <v>65.208333333333329</v>
          </cell>
          <cell r="F12">
            <v>93</v>
          </cell>
          <cell r="G12">
            <v>31</v>
          </cell>
          <cell r="H12">
            <v>14.76</v>
          </cell>
          <cell r="I12" t="str">
            <v>SO</v>
          </cell>
          <cell r="J12">
            <v>26.28</v>
          </cell>
          <cell r="K12">
            <v>0</v>
          </cell>
        </row>
        <row r="13">
          <cell r="B13">
            <v>18.695833333333336</v>
          </cell>
          <cell r="C13">
            <v>29.3</v>
          </cell>
          <cell r="D13">
            <v>8.9</v>
          </cell>
          <cell r="E13">
            <v>61.75</v>
          </cell>
          <cell r="F13">
            <v>89</v>
          </cell>
          <cell r="G13">
            <v>31</v>
          </cell>
          <cell r="H13">
            <v>11.520000000000001</v>
          </cell>
          <cell r="I13" t="str">
            <v>O</v>
          </cell>
          <cell r="J13">
            <v>25.2</v>
          </cell>
          <cell r="K13">
            <v>0</v>
          </cell>
        </row>
        <row r="14">
          <cell r="B14">
            <v>21.108333333333331</v>
          </cell>
          <cell r="C14">
            <v>30.5</v>
          </cell>
          <cell r="D14">
            <v>12.5</v>
          </cell>
          <cell r="E14">
            <v>64.416666666666671</v>
          </cell>
          <cell r="F14">
            <v>91</v>
          </cell>
          <cell r="G14">
            <v>35</v>
          </cell>
          <cell r="H14">
            <v>10.8</v>
          </cell>
          <cell r="I14" t="str">
            <v>SO</v>
          </cell>
          <cell r="J14">
            <v>22.32</v>
          </cell>
          <cell r="K14">
            <v>0</v>
          </cell>
        </row>
        <row r="15">
          <cell r="B15">
            <v>22.166666666666668</v>
          </cell>
          <cell r="C15">
            <v>31.8</v>
          </cell>
          <cell r="D15">
            <v>14.4</v>
          </cell>
          <cell r="E15">
            <v>63.416666666666664</v>
          </cell>
          <cell r="F15">
            <v>91</v>
          </cell>
          <cell r="G15">
            <v>29</v>
          </cell>
          <cell r="H15">
            <v>11.520000000000001</v>
          </cell>
          <cell r="I15" t="str">
            <v>SO</v>
          </cell>
          <cell r="J15">
            <v>28.44</v>
          </cell>
          <cell r="K15">
            <v>0</v>
          </cell>
        </row>
        <row r="16">
          <cell r="B16">
            <v>22.395833333333332</v>
          </cell>
          <cell r="C16">
            <v>32</v>
          </cell>
          <cell r="D16">
            <v>13.9</v>
          </cell>
          <cell r="E16">
            <v>62.125</v>
          </cell>
          <cell r="F16">
            <v>91</v>
          </cell>
          <cell r="G16">
            <v>31</v>
          </cell>
          <cell r="H16">
            <v>11.520000000000001</v>
          </cell>
          <cell r="I16" t="str">
            <v>SO</v>
          </cell>
          <cell r="J16">
            <v>24.12</v>
          </cell>
          <cell r="K16">
            <v>0</v>
          </cell>
        </row>
        <row r="17">
          <cell r="B17">
            <v>19.95</v>
          </cell>
          <cell r="C17">
            <v>23.4</v>
          </cell>
          <cell r="D17">
            <v>17.8</v>
          </cell>
          <cell r="E17">
            <v>78.958333333333329</v>
          </cell>
          <cell r="F17">
            <v>93</v>
          </cell>
          <cell r="G17">
            <v>59</v>
          </cell>
          <cell r="H17">
            <v>15.840000000000002</v>
          </cell>
          <cell r="I17" t="str">
            <v>SO</v>
          </cell>
          <cell r="J17">
            <v>30.240000000000002</v>
          </cell>
          <cell r="K17">
            <v>8.3999999999999986</v>
          </cell>
        </row>
        <row r="18">
          <cell r="B18">
            <v>20.520833333333332</v>
          </cell>
          <cell r="C18">
            <v>25</v>
          </cell>
          <cell r="D18">
            <v>18</v>
          </cell>
          <cell r="E18">
            <v>85.583333333333329</v>
          </cell>
          <cell r="F18">
            <v>93</v>
          </cell>
          <cell r="G18">
            <v>67</v>
          </cell>
          <cell r="H18">
            <v>7.9200000000000008</v>
          </cell>
          <cell r="I18" t="str">
            <v>NO</v>
          </cell>
          <cell r="J18">
            <v>16.2</v>
          </cell>
          <cell r="K18">
            <v>0</v>
          </cell>
        </row>
        <row r="19">
          <cell r="B19">
            <v>21.641666666666666</v>
          </cell>
          <cell r="C19">
            <v>25.4</v>
          </cell>
          <cell r="D19">
            <v>19.600000000000001</v>
          </cell>
          <cell r="E19">
            <v>81</v>
          </cell>
          <cell r="F19">
            <v>92</v>
          </cell>
          <cell r="G19">
            <v>64</v>
          </cell>
          <cell r="H19">
            <v>7.2</v>
          </cell>
          <cell r="I19" t="str">
            <v>SO</v>
          </cell>
          <cell r="J19">
            <v>20.88</v>
          </cell>
          <cell r="K19">
            <v>0.2</v>
          </cell>
        </row>
        <row r="20">
          <cell r="B20">
            <v>21.479166666666661</v>
          </cell>
          <cell r="C20">
            <v>28.3</v>
          </cell>
          <cell r="D20">
            <v>16.899999999999999</v>
          </cell>
          <cell r="E20">
            <v>76.833333333333329</v>
          </cell>
          <cell r="F20">
            <v>95</v>
          </cell>
          <cell r="G20">
            <v>39</v>
          </cell>
          <cell r="H20">
            <v>9.3600000000000012</v>
          </cell>
          <cell r="I20" t="str">
            <v>SO</v>
          </cell>
          <cell r="J20">
            <v>17.28</v>
          </cell>
          <cell r="K20">
            <v>0</v>
          </cell>
        </row>
        <row r="21">
          <cell r="B21">
            <v>20.775000000000002</v>
          </cell>
          <cell r="C21">
            <v>28.6</v>
          </cell>
          <cell r="D21">
            <v>15</v>
          </cell>
          <cell r="E21">
            <v>70.166666666666671</v>
          </cell>
          <cell r="F21">
            <v>93</v>
          </cell>
          <cell r="G21">
            <v>34</v>
          </cell>
          <cell r="H21">
            <v>16.2</v>
          </cell>
          <cell r="I21" t="str">
            <v>O</v>
          </cell>
          <cell r="J21">
            <v>33.119999999999997</v>
          </cell>
          <cell r="K21">
            <v>0</v>
          </cell>
        </row>
        <row r="22">
          <cell r="B22">
            <v>20.287500000000001</v>
          </cell>
          <cell r="C22">
            <v>29.7</v>
          </cell>
          <cell r="D22">
            <v>11.7</v>
          </cell>
          <cell r="E22">
            <v>65.375</v>
          </cell>
          <cell r="F22">
            <v>91</v>
          </cell>
          <cell r="G22">
            <v>30</v>
          </cell>
          <cell r="H22">
            <v>10.44</v>
          </cell>
          <cell r="I22" t="str">
            <v>O</v>
          </cell>
          <cell r="J22">
            <v>24.840000000000003</v>
          </cell>
          <cell r="K22">
            <v>0</v>
          </cell>
        </row>
        <row r="23">
          <cell r="B23">
            <v>21.458333333333332</v>
          </cell>
          <cell r="C23">
            <v>30.9</v>
          </cell>
          <cell r="D23">
            <v>13.1</v>
          </cell>
          <cell r="E23">
            <v>63.791666666666664</v>
          </cell>
          <cell r="F23">
            <v>92</v>
          </cell>
          <cell r="G23">
            <v>28</v>
          </cell>
          <cell r="H23">
            <v>11.879999999999999</v>
          </cell>
          <cell r="I23" t="str">
            <v>SO</v>
          </cell>
          <cell r="J23">
            <v>26.64</v>
          </cell>
          <cell r="K23">
            <v>0</v>
          </cell>
        </row>
        <row r="24">
          <cell r="B24">
            <v>22.591666666666665</v>
          </cell>
          <cell r="C24">
            <v>31.4</v>
          </cell>
          <cell r="D24">
            <v>15.6</v>
          </cell>
          <cell r="E24">
            <v>60.666666666666664</v>
          </cell>
          <cell r="F24">
            <v>86</v>
          </cell>
          <cell r="G24">
            <v>31</v>
          </cell>
          <cell r="H24">
            <v>10.44</v>
          </cell>
          <cell r="I24" t="str">
            <v>SO</v>
          </cell>
          <cell r="J24">
            <v>27.720000000000002</v>
          </cell>
          <cell r="K24">
            <v>0</v>
          </cell>
        </row>
        <row r="25">
          <cell r="B25">
            <v>23.137499999999999</v>
          </cell>
          <cell r="C25">
            <v>31.4</v>
          </cell>
          <cell r="D25">
            <v>15.7</v>
          </cell>
          <cell r="E25">
            <v>64.791666666666671</v>
          </cell>
          <cell r="F25">
            <v>91</v>
          </cell>
          <cell r="G25">
            <v>37</v>
          </cell>
          <cell r="H25">
            <v>10.08</v>
          </cell>
          <cell r="I25" t="str">
            <v>SO</v>
          </cell>
          <cell r="J25">
            <v>20.52</v>
          </cell>
          <cell r="K25">
            <v>0</v>
          </cell>
        </row>
        <row r="26">
          <cell r="B26">
            <v>24.283333333333331</v>
          </cell>
          <cell r="C26">
            <v>33.200000000000003</v>
          </cell>
          <cell r="D26">
            <v>16.3</v>
          </cell>
          <cell r="E26">
            <v>64</v>
          </cell>
          <cell r="F26">
            <v>91</v>
          </cell>
          <cell r="G26">
            <v>32</v>
          </cell>
          <cell r="H26">
            <v>14.4</v>
          </cell>
          <cell r="I26" t="str">
            <v>SO</v>
          </cell>
          <cell r="J26">
            <v>30.96</v>
          </cell>
          <cell r="K26">
            <v>0</v>
          </cell>
        </row>
        <row r="27">
          <cell r="B27">
            <v>18.820833333333336</v>
          </cell>
          <cell r="C27">
            <v>26.8</v>
          </cell>
          <cell r="D27">
            <v>15.3</v>
          </cell>
          <cell r="E27">
            <v>83.458333333333329</v>
          </cell>
          <cell r="F27">
            <v>94</v>
          </cell>
          <cell r="G27">
            <v>56</v>
          </cell>
          <cell r="H27">
            <v>18.36</v>
          </cell>
          <cell r="I27" t="str">
            <v>SO</v>
          </cell>
          <cell r="J27">
            <v>66.600000000000009</v>
          </cell>
          <cell r="K27">
            <v>7.8000000000000007</v>
          </cell>
        </row>
        <row r="28">
          <cell r="B28">
            <v>15.791666666666666</v>
          </cell>
          <cell r="C28">
            <v>20.3</v>
          </cell>
          <cell r="D28">
            <v>13.8</v>
          </cell>
          <cell r="E28">
            <v>73.875</v>
          </cell>
          <cell r="F28">
            <v>89</v>
          </cell>
          <cell r="G28">
            <v>53</v>
          </cell>
          <cell r="H28">
            <v>6.48</v>
          </cell>
          <cell r="I28" t="str">
            <v>SO</v>
          </cell>
          <cell r="J28">
            <v>16.2</v>
          </cell>
          <cell r="K28">
            <v>2.2000000000000002</v>
          </cell>
        </row>
        <row r="29">
          <cell r="B29">
            <v>15.870833333333332</v>
          </cell>
          <cell r="C29">
            <v>24.3</v>
          </cell>
          <cell r="D29">
            <v>11.4</v>
          </cell>
          <cell r="E29">
            <v>73.375</v>
          </cell>
          <cell r="F29">
            <v>94</v>
          </cell>
          <cell r="G29">
            <v>34</v>
          </cell>
          <cell r="H29">
            <v>10.08</v>
          </cell>
          <cell r="I29" t="str">
            <v>O</v>
          </cell>
          <cell r="J29">
            <v>18</v>
          </cell>
          <cell r="K29">
            <v>0</v>
          </cell>
        </row>
        <row r="30">
          <cell r="B30">
            <v>15.216666666666669</v>
          </cell>
          <cell r="C30">
            <v>24.9</v>
          </cell>
          <cell r="D30">
            <v>7.4</v>
          </cell>
          <cell r="E30">
            <v>67.791666666666671</v>
          </cell>
          <cell r="F30">
            <v>94</v>
          </cell>
          <cell r="G30">
            <v>28</v>
          </cell>
          <cell r="H30">
            <v>11.16</v>
          </cell>
          <cell r="I30" t="str">
            <v>O</v>
          </cell>
          <cell r="J30">
            <v>27.720000000000002</v>
          </cell>
          <cell r="K30">
            <v>0</v>
          </cell>
        </row>
        <row r="31">
          <cell r="B31">
            <v>15.279166666666669</v>
          </cell>
          <cell r="C31">
            <v>25.5</v>
          </cell>
          <cell r="D31">
            <v>6.4</v>
          </cell>
          <cell r="E31">
            <v>65.875</v>
          </cell>
          <cell r="F31">
            <v>93</v>
          </cell>
          <cell r="G31">
            <v>25</v>
          </cell>
          <cell r="H31">
            <v>9</v>
          </cell>
          <cell r="I31" t="str">
            <v>O</v>
          </cell>
          <cell r="J31">
            <v>17.64</v>
          </cell>
          <cell r="K31">
            <v>0</v>
          </cell>
        </row>
        <row r="32">
          <cell r="B32">
            <v>15.887500000000003</v>
          </cell>
          <cell r="C32">
            <v>26.9</v>
          </cell>
          <cell r="D32">
            <v>6.7</v>
          </cell>
          <cell r="E32">
            <v>63.666666666666664</v>
          </cell>
          <cell r="F32">
            <v>92</v>
          </cell>
          <cell r="G32">
            <v>25</v>
          </cell>
          <cell r="H32">
            <v>13.68</v>
          </cell>
          <cell r="I32" t="str">
            <v>O</v>
          </cell>
          <cell r="J32">
            <v>27.720000000000002</v>
          </cell>
          <cell r="K32">
            <v>0</v>
          </cell>
        </row>
        <row r="33">
          <cell r="B33">
            <v>16.925000000000001</v>
          </cell>
          <cell r="C33">
            <v>29.3</v>
          </cell>
          <cell r="D33">
            <v>6.9</v>
          </cell>
          <cell r="E33">
            <v>62.75</v>
          </cell>
          <cell r="F33">
            <v>92</v>
          </cell>
          <cell r="G33">
            <v>24</v>
          </cell>
          <cell r="H33">
            <v>7.5600000000000005</v>
          </cell>
          <cell r="I33" t="str">
            <v>O</v>
          </cell>
          <cell r="J33">
            <v>24.48</v>
          </cell>
          <cell r="K33">
            <v>0</v>
          </cell>
        </row>
        <row r="34">
          <cell r="B34">
            <v>17.962499999999999</v>
          </cell>
          <cell r="C34">
            <v>29.2</v>
          </cell>
          <cell r="D34">
            <v>8.1999999999999993</v>
          </cell>
          <cell r="E34">
            <v>61.541666666666664</v>
          </cell>
          <cell r="F34">
            <v>92</v>
          </cell>
          <cell r="G34">
            <v>25</v>
          </cell>
          <cell r="H34">
            <v>8.64</v>
          </cell>
          <cell r="I34" t="str">
            <v>SO</v>
          </cell>
          <cell r="J34">
            <v>30.240000000000002</v>
          </cell>
          <cell r="K34">
            <v>0</v>
          </cell>
        </row>
        <row r="35">
          <cell r="B35">
            <v>18.416666666666668</v>
          </cell>
          <cell r="C35">
            <v>29.8</v>
          </cell>
          <cell r="D35">
            <v>9.4</v>
          </cell>
          <cell r="E35">
            <v>61.916666666666664</v>
          </cell>
          <cell r="F35">
            <v>92</v>
          </cell>
          <cell r="G35">
            <v>25</v>
          </cell>
          <cell r="H35">
            <v>9.3600000000000012</v>
          </cell>
          <cell r="I35" t="str">
            <v>SO</v>
          </cell>
          <cell r="J35">
            <v>22.68</v>
          </cell>
          <cell r="K35">
            <v>0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29.933333333333326</v>
          </cell>
          <cell r="C5">
            <v>35.200000000000003</v>
          </cell>
          <cell r="D5">
            <v>24.6</v>
          </cell>
          <cell r="E5">
            <v>49.083333333333336</v>
          </cell>
          <cell r="F5">
            <v>78</v>
          </cell>
          <cell r="G5">
            <v>32</v>
          </cell>
          <cell r="H5">
            <v>0</v>
          </cell>
          <cell r="I5" t="str">
            <v>SE</v>
          </cell>
          <cell r="J5">
            <v>14.4</v>
          </cell>
          <cell r="K5">
            <v>0</v>
          </cell>
        </row>
        <row r="6">
          <cell r="B6">
            <v>28.758333333333329</v>
          </cell>
          <cell r="C6">
            <v>34.4</v>
          </cell>
          <cell r="D6">
            <v>22.2</v>
          </cell>
          <cell r="E6">
            <v>54.25</v>
          </cell>
          <cell r="F6">
            <v>86</v>
          </cell>
          <cell r="G6">
            <v>35</v>
          </cell>
          <cell r="H6">
            <v>0.72000000000000008</v>
          </cell>
          <cell r="I6" t="str">
            <v>SE</v>
          </cell>
          <cell r="J6">
            <v>23.759999999999998</v>
          </cell>
          <cell r="K6">
            <v>0</v>
          </cell>
        </row>
        <row r="7">
          <cell r="B7">
            <v>27.975000000000009</v>
          </cell>
          <cell r="C7">
            <v>34.799999999999997</v>
          </cell>
          <cell r="D7">
            <v>20.9</v>
          </cell>
          <cell r="E7">
            <v>56.208333333333336</v>
          </cell>
          <cell r="F7">
            <v>88</v>
          </cell>
          <cell r="G7">
            <v>29</v>
          </cell>
          <cell r="H7">
            <v>0.72000000000000008</v>
          </cell>
          <cell r="I7" t="str">
            <v>O</v>
          </cell>
          <cell r="J7">
            <v>21.96</v>
          </cell>
          <cell r="K7">
            <v>0</v>
          </cell>
        </row>
        <row r="8">
          <cell r="B8">
            <v>28.779166666666669</v>
          </cell>
          <cell r="C8">
            <v>35.9</v>
          </cell>
          <cell r="D8">
            <v>22.1</v>
          </cell>
          <cell r="E8">
            <v>45.791666666666664</v>
          </cell>
          <cell r="F8">
            <v>84</v>
          </cell>
          <cell r="G8">
            <v>24</v>
          </cell>
          <cell r="H8">
            <v>8.2799999999999994</v>
          </cell>
          <cell r="I8" t="str">
            <v>SE</v>
          </cell>
          <cell r="J8">
            <v>30.96</v>
          </cell>
          <cell r="K8">
            <v>0</v>
          </cell>
        </row>
        <row r="9">
          <cell r="B9">
            <v>29.004166666666666</v>
          </cell>
          <cell r="C9">
            <v>35.4</v>
          </cell>
          <cell r="D9">
            <v>23.2</v>
          </cell>
          <cell r="E9">
            <v>49.291666666666664</v>
          </cell>
          <cell r="F9">
            <v>78</v>
          </cell>
          <cell r="G9">
            <v>31</v>
          </cell>
          <cell r="H9">
            <v>2.16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22.695833333333336</v>
          </cell>
          <cell r="C10">
            <v>28.8</v>
          </cell>
          <cell r="D10">
            <v>17.100000000000001</v>
          </cell>
          <cell r="E10">
            <v>81.291666666666671</v>
          </cell>
          <cell r="F10">
            <v>92</v>
          </cell>
          <cell r="G10">
            <v>54</v>
          </cell>
          <cell r="H10">
            <v>21.6</v>
          </cell>
          <cell r="I10" t="str">
            <v>SO</v>
          </cell>
          <cell r="J10">
            <v>56.16</v>
          </cell>
          <cell r="K10">
            <v>15.799999999999999</v>
          </cell>
        </row>
        <row r="11">
          <cell r="B11">
            <v>18.262499999999999</v>
          </cell>
          <cell r="C11">
            <v>22.4</v>
          </cell>
          <cell r="D11">
            <v>14.9</v>
          </cell>
          <cell r="E11">
            <v>47.291666666666664</v>
          </cell>
          <cell r="F11">
            <v>75</v>
          </cell>
          <cell r="G11">
            <v>30</v>
          </cell>
          <cell r="H11">
            <v>19.079999999999998</v>
          </cell>
          <cell r="I11" t="str">
            <v>S</v>
          </cell>
          <cell r="J11">
            <v>50.04</v>
          </cell>
          <cell r="K11">
            <v>0</v>
          </cell>
        </row>
        <row r="12">
          <cell r="B12">
            <v>19.1875</v>
          </cell>
          <cell r="C12">
            <v>27.2</v>
          </cell>
          <cell r="D12">
            <v>10.9</v>
          </cell>
          <cell r="E12">
            <v>51.625</v>
          </cell>
          <cell r="F12">
            <v>92</v>
          </cell>
          <cell r="G12">
            <v>24</v>
          </cell>
          <cell r="H12">
            <v>5.04</v>
          </cell>
          <cell r="I12" t="str">
            <v>S</v>
          </cell>
          <cell r="J12">
            <v>28.44</v>
          </cell>
          <cell r="K12">
            <v>0</v>
          </cell>
        </row>
        <row r="13">
          <cell r="B13">
            <v>21.25</v>
          </cell>
          <cell r="C13">
            <v>30.3</v>
          </cell>
          <cell r="D13">
            <v>12.3</v>
          </cell>
          <cell r="E13">
            <v>58.791666666666664</v>
          </cell>
          <cell r="F13">
            <v>93</v>
          </cell>
          <cell r="G13">
            <v>32</v>
          </cell>
          <cell r="H13">
            <v>4.32</v>
          </cell>
          <cell r="I13" t="str">
            <v>NE</v>
          </cell>
          <cell r="J13">
            <v>26.28</v>
          </cell>
          <cell r="K13">
            <v>0</v>
          </cell>
        </row>
        <row r="14">
          <cell r="B14">
            <v>26.158333333333331</v>
          </cell>
          <cell r="C14">
            <v>33.299999999999997</v>
          </cell>
          <cell r="D14">
            <v>20</v>
          </cell>
          <cell r="E14">
            <v>56.625</v>
          </cell>
          <cell r="F14">
            <v>80</v>
          </cell>
          <cell r="G14">
            <v>36</v>
          </cell>
          <cell r="H14">
            <v>15.120000000000001</v>
          </cell>
          <cell r="I14" t="str">
            <v>SE</v>
          </cell>
          <cell r="J14">
            <v>41.4</v>
          </cell>
          <cell r="K14">
            <v>0</v>
          </cell>
        </row>
        <row r="15">
          <cell r="B15">
            <v>27.270833333333332</v>
          </cell>
          <cell r="C15">
            <v>33.9</v>
          </cell>
          <cell r="D15">
            <v>23.7</v>
          </cell>
          <cell r="E15">
            <v>67.416666666666671</v>
          </cell>
          <cell r="F15">
            <v>83</v>
          </cell>
          <cell r="G15">
            <v>45</v>
          </cell>
          <cell r="H15">
            <v>18</v>
          </cell>
          <cell r="I15" t="str">
            <v>L</v>
          </cell>
          <cell r="J15">
            <v>40.680000000000007</v>
          </cell>
          <cell r="K15">
            <v>3.2</v>
          </cell>
        </row>
        <row r="16">
          <cell r="B16">
            <v>26.175000000000001</v>
          </cell>
          <cell r="C16">
            <v>31.4</v>
          </cell>
          <cell r="D16">
            <v>23.5</v>
          </cell>
          <cell r="E16">
            <v>77.458333333333329</v>
          </cell>
          <cell r="F16">
            <v>89</v>
          </cell>
          <cell r="G16">
            <v>58</v>
          </cell>
          <cell r="H16">
            <v>13.32</v>
          </cell>
          <cell r="I16" t="str">
            <v>NO</v>
          </cell>
          <cell r="J16">
            <v>32.76</v>
          </cell>
          <cell r="K16">
            <v>4</v>
          </cell>
        </row>
        <row r="17">
          <cell r="B17">
            <v>24.404166666666669</v>
          </cell>
          <cell r="C17">
            <v>28</v>
          </cell>
          <cell r="D17">
            <v>22.9</v>
          </cell>
          <cell r="E17">
            <v>84.125</v>
          </cell>
          <cell r="F17">
            <v>92</v>
          </cell>
          <cell r="G17">
            <v>74</v>
          </cell>
          <cell r="H17">
            <v>3.24</v>
          </cell>
          <cell r="I17" t="str">
            <v>SO</v>
          </cell>
          <cell r="J17">
            <v>33.119999999999997</v>
          </cell>
          <cell r="K17">
            <v>22</v>
          </cell>
        </row>
        <row r="18">
          <cell r="B18">
            <v>22.541666666666668</v>
          </cell>
          <cell r="C18">
            <v>26.1</v>
          </cell>
          <cell r="D18">
            <v>19.899999999999999</v>
          </cell>
          <cell r="E18">
            <v>74.083333333333329</v>
          </cell>
          <cell r="F18">
            <v>86</v>
          </cell>
          <cell r="G18">
            <v>55</v>
          </cell>
          <cell r="H18">
            <v>11.16</v>
          </cell>
          <cell r="I18" t="str">
            <v>SO</v>
          </cell>
          <cell r="J18">
            <v>40.32</v>
          </cell>
          <cell r="K18">
            <v>0.8</v>
          </cell>
        </row>
        <row r="19">
          <cell r="B19">
            <v>22.095833333333331</v>
          </cell>
          <cell r="C19">
            <v>26.8</v>
          </cell>
          <cell r="D19">
            <v>17.2</v>
          </cell>
          <cell r="E19">
            <v>62.583333333333336</v>
          </cell>
          <cell r="F19">
            <v>89</v>
          </cell>
          <cell r="G19">
            <v>42</v>
          </cell>
          <cell r="H19">
            <v>12.24</v>
          </cell>
          <cell r="I19" t="str">
            <v>SO</v>
          </cell>
          <cell r="J19">
            <v>33.480000000000004</v>
          </cell>
          <cell r="K19">
            <v>0</v>
          </cell>
        </row>
        <row r="20">
          <cell r="B20">
            <v>19.804166666666667</v>
          </cell>
          <cell r="C20">
            <v>27.9</v>
          </cell>
          <cell r="D20">
            <v>12.6</v>
          </cell>
          <cell r="E20">
            <v>63.166666666666664</v>
          </cell>
          <cell r="F20">
            <v>93</v>
          </cell>
          <cell r="G20">
            <v>27</v>
          </cell>
          <cell r="H20">
            <v>0</v>
          </cell>
          <cell r="I20" t="str">
            <v>NO</v>
          </cell>
          <cell r="J20">
            <v>0</v>
          </cell>
          <cell r="K20">
            <v>0</v>
          </cell>
        </row>
        <row r="21">
          <cell r="B21">
            <v>21.308333333333326</v>
          </cell>
          <cell r="C21">
            <v>29.7</v>
          </cell>
          <cell r="D21">
            <v>14.5</v>
          </cell>
          <cell r="E21">
            <v>65.708333333333329</v>
          </cell>
          <cell r="F21">
            <v>94</v>
          </cell>
          <cell r="G21">
            <v>36</v>
          </cell>
          <cell r="H21">
            <v>5.04</v>
          </cell>
          <cell r="I21" t="str">
            <v>L</v>
          </cell>
          <cell r="J21">
            <v>24.840000000000003</v>
          </cell>
          <cell r="K21">
            <v>0</v>
          </cell>
        </row>
        <row r="22">
          <cell r="B22">
            <v>23.100000000000005</v>
          </cell>
          <cell r="C22">
            <v>31.6</v>
          </cell>
          <cell r="D22">
            <v>15.7</v>
          </cell>
          <cell r="E22">
            <v>66.125</v>
          </cell>
          <cell r="F22">
            <v>93</v>
          </cell>
          <cell r="G22">
            <v>32</v>
          </cell>
          <cell r="H22">
            <v>2.52</v>
          </cell>
          <cell r="I22" t="str">
            <v>L</v>
          </cell>
          <cell r="J22">
            <v>20.88</v>
          </cell>
          <cell r="K22">
            <v>0</v>
          </cell>
        </row>
        <row r="23">
          <cell r="B23">
            <v>26.050000000000008</v>
          </cell>
          <cell r="C23">
            <v>32.700000000000003</v>
          </cell>
          <cell r="D23">
            <v>19.899999999999999</v>
          </cell>
          <cell r="E23">
            <v>54.041666666666664</v>
          </cell>
          <cell r="F23">
            <v>88</v>
          </cell>
          <cell r="G23">
            <v>32</v>
          </cell>
          <cell r="H23">
            <v>3.9600000000000004</v>
          </cell>
          <cell r="I23" t="str">
            <v>SE</v>
          </cell>
          <cell r="J23">
            <v>30.240000000000002</v>
          </cell>
          <cell r="K23">
            <v>0</v>
          </cell>
        </row>
        <row r="24">
          <cell r="B24">
            <v>27.654166666666669</v>
          </cell>
          <cell r="C24">
            <v>34.4</v>
          </cell>
          <cell r="D24">
            <v>22.7</v>
          </cell>
          <cell r="E24">
            <v>61.708333333333336</v>
          </cell>
          <cell r="F24">
            <v>81</v>
          </cell>
          <cell r="G24">
            <v>44</v>
          </cell>
          <cell r="H24">
            <v>12.24</v>
          </cell>
          <cell r="I24" t="str">
            <v>SE</v>
          </cell>
          <cell r="J24">
            <v>37.800000000000004</v>
          </cell>
          <cell r="K24">
            <v>0</v>
          </cell>
        </row>
        <row r="25">
          <cell r="B25">
            <v>28.433333333333326</v>
          </cell>
          <cell r="C25">
            <v>34.700000000000003</v>
          </cell>
          <cell r="D25">
            <v>24.7</v>
          </cell>
          <cell r="E25">
            <v>66.375</v>
          </cell>
          <cell r="F25">
            <v>83</v>
          </cell>
          <cell r="G25">
            <v>42</v>
          </cell>
          <cell r="H25">
            <v>12.96</v>
          </cell>
          <cell r="I25" t="str">
            <v>L</v>
          </cell>
          <cell r="J25">
            <v>41.04</v>
          </cell>
          <cell r="K25">
            <v>0</v>
          </cell>
        </row>
        <row r="26">
          <cell r="B26">
            <v>24.125000000000004</v>
          </cell>
          <cell r="C26">
            <v>32.1</v>
          </cell>
          <cell r="D26">
            <v>15.4</v>
          </cell>
          <cell r="E26">
            <v>75.458333333333329</v>
          </cell>
          <cell r="F26">
            <v>92</v>
          </cell>
          <cell r="G26">
            <v>55</v>
          </cell>
          <cell r="H26">
            <v>29.880000000000003</v>
          </cell>
          <cell r="I26" t="str">
            <v>SO</v>
          </cell>
          <cell r="J26">
            <v>81.72</v>
          </cell>
          <cell r="K26">
            <v>13.2</v>
          </cell>
        </row>
        <row r="27">
          <cell r="B27">
            <v>15.65</v>
          </cell>
          <cell r="C27">
            <v>18.399999999999999</v>
          </cell>
          <cell r="D27">
            <v>14.2</v>
          </cell>
          <cell r="E27">
            <v>65</v>
          </cell>
          <cell r="F27">
            <v>83</v>
          </cell>
          <cell r="G27">
            <v>45</v>
          </cell>
          <cell r="H27">
            <v>16.920000000000002</v>
          </cell>
          <cell r="I27" t="str">
            <v>SO</v>
          </cell>
          <cell r="J27">
            <v>45</v>
          </cell>
          <cell r="K27">
            <v>0.2</v>
          </cell>
        </row>
        <row r="28">
          <cell r="B28">
            <v>16.454166666666666</v>
          </cell>
          <cell r="C28">
            <v>24.1</v>
          </cell>
          <cell r="D28">
            <v>10.4</v>
          </cell>
          <cell r="E28">
            <v>67.833333333333329</v>
          </cell>
          <cell r="F28">
            <v>94</v>
          </cell>
          <cell r="G28">
            <v>35</v>
          </cell>
          <cell r="H28">
            <v>0.72000000000000008</v>
          </cell>
          <cell r="I28" t="str">
            <v>O</v>
          </cell>
          <cell r="J28">
            <v>22.68</v>
          </cell>
          <cell r="K28">
            <v>0</v>
          </cell>
        </row>
        <row r="29">
          <cell r="B29">
            <v>17.983333333333334</v>
          </cell>
          <cell r="C29">
            <v>25.8</v>
          </cell>
          <cell r="D29">
            <v>11.3</v>
          </cell>
          <cell r="E29">
            <v>66.125</v>
          </cell>
          <cell r="F29">
            <v>94</v>
          </cell>
          <cell r="G29">
            <v>32</v>
          </cell>
          <cell r="H29">
            <v>0</v>
          </cell>
          <cell r="I29" t="str">
            <v>L</v>
          </cell>
          <cell r="J29">
            <v>8.2799999999999994</v>
          </cell>
          <cell r="K29">
            <v>0</v>
          </cell>
        </row>
        <row r="30">
          <cell r="B30">
            <v>19.233333333333334</v>
          </cell>
          <cell r="C30">
            <v>27.4</v>
          </cell>
          <cell r="D30">
            <v>11.5</v>
          </cell>
          <cell r="E30">
            <v>62.333333333333336</v>
          </cell>
          <cell r="F30">
            <v>94</v>
          </cell>
          <cell r="G30">
            <v>31</v>
          </cell>
          <cell r="H30">
            <v>0.72000000000000008</v>
          </cell>
          <cell r="I30" t="str">
            <v>SO</v>
          </cell>
          <cell r="J30">
            <v>16.559999999999999</v>
          </cell>
          <cell r="K30">
            <v>0</v>
          </cell>
        </row>
        <row r="31">
          <cell r="B31">
            <v>19.762499999999999</v>
          </cell>
          <cell r="C31">
            <v>28</v>
          </cell>
          <cell r="D31">
            <v>12.3</v>
          </cell>
          <cell r="E31">
            <v>61.5</v>
          </cell>
          <cell r="F31">
            <v>93</v>
          </cell>
          <cell r="G31">
            <v>29</v>
          </cell>
          <cell r="H31">
            <v>0.72000000000000008</v>
          </cell>
          <cell r="I31" t="str">
            <v>L</v>
          </cell>
          <cell r="J31">
            <v>17.28</v>
          </cell>
          <cell r="K31">
            <v>0</v>
          </cell>
        </row>
        <row r="32">
          <cell r="B32">
            <v>21.337500000000002</v>
          </cell>
          <cell r="C32">
            <v>29.2</v>
          </cell>
          <cell r="D32">
            <v>13</v>
          </cell>
          <cell r="E32">
            <v>59.375</v>
          </cell>
          <cell r="F32">
            <v>92</v>
          </cell>
          <cell r="G32">
            <v>34</v>
          </cell>
          <cell r="H32">
            <v>2.52</v>
          </cell>
          <cell r="I32" t="str">
            <v>NE</v>
          </cell>
          <cell r="J32">
            <v>29.880000000000003</v>
          </cell>
          <cell r="K32">
            <v>0</v>
          </cell>
        </row>
        <row r="33">
          <cell r="B33">
            <v>24.5</v>
          </cell>
          <cell r="C33">
            <v>31.5</v>
          </cell>
          <cell r="D33">
            <v>18.7</v>
          </cell>
          <cell r="E33">
            <v>50.875</v>
          </cell>
          <cell r="F33">
            <v>74</v>
          </cell>
          <cell r="G33">
            <v>31</v>
          </cell>
          <cell r="H33">
            <v>6.48</v>
          </cell>
          <cell r="I33" t="str">
            <v>L</v>
          </cell>
          <cell r="J33">
            <v>22.68</v>
          </cell>
          <cell r="K33">
            <v>0</v>
          </cell>
        </row>
        <row r="34">
          <cell r="B34">
            <v>26.45</v>
          </cell>
          <cell r="C34">
            <v>32.6</v>
          </cell>
          <cell r="D34">
            <v>22.4</v>
          </cell>
          <cell r="E34">
            <v>51.5</v>
          </cell>
          <cell r="F34">
            <v>61</v>
          </cell>
          <cell r="G34">
            <v>32</v>
          </cell>
          <cell r="H34">
            <v>4.32</v>
          </cell>
          <cell r="I34" t="str">
            <v>SE</v>
          </cell>
          <cell r="J34">
            <v>29.16</v>
          </cell>
          <cell r="K34">
            <v>0</v>
          </cell>
        </row>
        <row r="35">
          <cell r="B35">
            <v>27.570833333333329</v>
          </cell>
          <cell r="C35">
            <v>33.1</v>
          </cell>
          <cell r="D35">
            <v>23.1</v>
          </cell>
          <cell r="E35">
            <v>48.708333333333336</v>
          </cell>
          <cell r="F35">
            <v>73</v>
          </cell>
          <cell r="G35">
            <v>33</v>
          </cell>
          <cell r="H35">
            <v>11.16</v>
          </cell>
          <cell r="I35" t="str">
            <v>L</v>
          </cell>
          <cell r="J35">
            <v>29.16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22.525000000000006</v>
          </cell>
          <cell r="C5">
            <v>30.5</v>
          </cell>
          <cell r="D5">
            <v>15.8</v>
          </cell>
          <cell r="E5">
            <v>60.541666666666664</v>
          </cell>
          <cell r="F5">
            <v>86</v>
          </cell>
          <cell r="G5">
            <v>31</v>
          </cell>
          <cell r="H5">
            <v>15.48</v>
          </cell>
          <cell r="I5" t="str">
            <v>NE</v>
          </cell>
          <cell r="J5">
            <v>23.759999999999998</v>
          </cell>
          <cell r="K5">
            <v>0</v>
          </cell>
        </row>
        <row r="6">
          <cell r="B6">
            <v>22.545833333333334</v>
          </cell>
          <cell r="C6">
            <v>30.2</v>
          </cell>
          <cell r="D6">
            <v>15</v>
          </cell>
          <cell r="E6">
            <v>57.125</v>
          </cell>
          <cell r="F6">
            <v>87</v>
          </cell>
          <cell r="G6">
            <v>27</v>
          </cell>
          <cell r="H6">
            <v>14.4</v>
          </cell>
          <cell r="I6" t="str">
            <v>NE</v>
          </cell>
          <cell r="J6">
            <v>25.2</v>
          </cell>
          <cell r="K6">
            <v>0</v>
          </cell>
        </row>
        <row r="7">
          <cell r="B7">
            <v>22.329166666666669</v>
          </cell>
          <cell r="C7">
            <v>30.4</v>
          </cell>
          <cell r="D7">
            <v>15.3</v>
          </cell>
          <cell r="E7">
            <v>57.875</v>
          </cell>
          <cell r="F7">
            <v>83</v>
          </cell>
          <cell r="G7">
            <v>32</v>
          </cell>
          <cell r="H7">
            <v>15.840000000000002</v>
          </cell>
          <cell r="I7" t="str">
            <v>NE</v>
          </cell>
          <cell r="J7">
            <v>23.759999999999998</v>
          </cell>
          <cell r="K7">
            <v>0</v>
          </cell>
        </row>
        <row r="8">
          <cell r="B8">
            <v>22.862499999999997</v>
          </cell>
          <cell r="C8">
            <v>30.8</v>
          </cell>
          <cell r="D8">
            <v>16.100000000000001</v>
          </cell>
          <cell r="E8">
            <v>57.5</v>
          </cell>
          <cell r="F8">
            <v>85</v>
          </cell>
          <cell r="G8">
            <v>24</v>
          </cell>
          <cell r="H8">
            <v>19.8</v>
          </cell>
          <cell r="I8" t="str">
            <v>NE</v>
          </cell>
          <cell r="J8">
            <v>31.680000000000003</v>
          </cell>
          <cell r="K8">
            <v>0</v>
          </cell>
        </row>
        <row r="9">
          <cell r="B9">
            <v>22.350000000000005</v>
          </cell>
          <cell r="C9">
            <v>30.6</v>
          </cell>
          <cell r="D9">
            <v>16.100000000000001</v>
          </cell>
          <cell r="E9">
            <v>58.25</v>
          </cell>
          <cell r="F9">
            <v>80</v>
          </cell>
          <cell r="G9">
            <v>32</v>
          </cell>
          <cell r="H9">
            <v>19.440000000000001</v>
          </cell>
          <cell r="I9" t="str">
            <v>NE</v>
          </cell>
          <cell r="J9">
            <v>37.800000000000004</v>
          </cell>
          <cell r="K9">
            <v>0</v>
          </cell>
        </row>
        <row r="10">
          <cell r="B10">
            <v>19.366666666666664</v>
          </cell>
          <cell r="C10">
            <v>23.3</v>
          </cell>
          <cell r="D10">
            <v>18</v>
          </cell>
          <cell r="E10">
            <v>84.375</v>
          </cell>
          <cell r="F10">
            <v>99</v>
          </cell>
          <cell r="G10">
            <v>64</v>
          </cell>
          <cell r="H10">
            <v>23.400000000000002</v>
          </cell>
          <cell r="I10" t="str">
            <v>NE</v>
          </cell>
          <cell r="J10">
            <v>38.880000000000003</v>
          </cell>
          <cell r="K10">
            <v>1</v>
          </cell>
        </row>
        <row r="11">
          <cell r="B11">
            <v>17.833333333333332</v>
          </cell>
          <cell r="C11">
            <v>24.6</v>
          </cell>
          <cell r="D11">
            <v>13.8</v>
          </cell>
          <cell r="E11">
            <v>81.375</v>
          </cell>
          <cell r="F11">
            <v>100</v>
          </cell>
          <cell r="G11">
            <v>46</v>
          </cell>
          <cell r="H11">
            <v>18.720000000000002</v>
          </cell>
          <cell r="I11" t="str">
            <v>S</v>
          </cell>
          <cell r="J11">
            <v>34.92</v>
          </cell>
          <cell r="K11">
            <v>1.5999999999999999</v>
          </cell>
        </row>
        <row r="12">
          <cell r="B12">
            <v>17.812499999999996</v>
          </cell>
          <cell r="C12">
            <v>26.2</v>
          </cell>
          <cell r="D12">
            <v>11.3</v>
          </cell>
          <cell r="E12">
            <v>64.583333333333329</v>
          </cell>
          <cell r="F12">
            <v>84</v>
          </cell>
          <cell r="G12">
            <v>34</v>
          </cell>
          <cell r="H12">
            <v>16.2</v>
          </cell>
          <cell r="I12" t="str">
            <v>SE</v>
          </cell>
          <cell r="J12">
            <v>31.680000000000003</v>
          </cell>
          <cell r="K12">
            <v>0.2</v>
          </cell>
        </row>
        <row r="13">
          <cell r="B13">
            <v>19.266666666666662</v>
          </cell>
          <cell r="C13">
            <v>28.9</v>
          </cell>
          <cell r="D13">
            <v>10.9</v>
          </cell>
          <cell r="E13">
            <v>58.75</v>
          </cell>
          <cell r="F13">
            <v>86</v>
          </cell>
          <cell r="G13">
            <v>31</v>
          </cell>
          <cell r="H13">
            <v>18.36</v>
          </cell>
          <cell r="I13" t="str">
            <v>L</v>
          </cell>
          <cell r="J13">
            <v>31.319999999999997</v>
          </cell>
          <cell r="K13">
            <v>0</v>
          </cell>
        </row>
        <row r="14">
          <cell r="B14">
            <v>21.333333333333332</v>
          </cell>
          <cell r="C14">
            <v>29.7</v>
          </cell>
          <cell r="D14">
            <v>14</v>
          </cell>
          <cell r="E14">
            <v>62.041666666666664</v>
          </cell>
          <cell r="F14">
            <v>90</v>
          </cell>
          <cell r="G14">
            <v>31</v>
          </cell>
          <cell r="H14">
            <v>19.440000000000001</v>
          </cell>
          <cell r="I14" t="str">
            <v>NE</v>
          </cell>
          <cell r="J14">
            <v>42.12</v>
          </cell>
          <cell r="K14">
            <v>0</v>
          </cell>
        </row>
        <row r="15">
          <cell r="B15">
            <v>23.095833333333331</v>
          </cell>
          <cell r="C15">
            <v>31.7</v>
          </cell>
          <cell r="D15">
            <v>17</v>
          </cell>
          <cell r="E15">
            <v>63.166666666666664</v>
          </cell>
          <cell r="F15">
            <v>90</v>
          </cell>
          <cell r="G15">
            <v>31</v>
          </cell>
          <cell r="H15">
            <v>19.8</v>
          </cell>
          <cell r="I15" t="str">
            <v>NE</v>
          </cell>
          <cell r="J15">
            <v>30.240000000000002</v>
          </cell>
          <cell r="K15">
            <v>0</v>
          </cell>
        </row>
        <row r="16">
          <cell r="B16">
            <v>22.587500000000006</v>
          </cell>
          <cell r="C16">
            <v>30.3</v>
          </cell>
          <cell r="D16">
            <v>16.8</v>
          </cell>
          <cell r="E16">
            <v>67.333333333333329</v>
          </cell>
          <cell r="F16">
            <v>85</v>
          </cell>
          <cell r="G16">
            <v>38</v>
          </cell>
          <cell r="H16">
            <v>19.8</v>
          </cell>
          <cell r="I16" t="str">
            <v>NE</v>
          </cell>
          <cell r="J16">
            <v>37.080000000000005</v>
          </cell>
          <cell r="K16">
            <v>0</v>
          </cell>
        </row>
        <row r="17">
          <cell r="B17">
            <v>19.520833333333332</v>
          </cell>
          <cell r="C17">
            <v>23.3</v>
          </cell>
          <cell r="D17">
            <v>17.399999999999999</v>
          </cell>
          <cell r="E17">
            <v>87.625</v>
          </cell>
          <cell r="F17">
            <v>100</v>
          </cell>
          <cell r="G17">
            <v>71</v>
          </cell>
          <cell r="H17">
            <v>25.56</v>
          </cell>
          <cell r="I17" t="str">
            <v>NE</v>
          </cell>
          <cell r="J17">
            <v>42.480000000000004</v>
          </cell>
          <cell r="K17">
            <v>0</v>
          </cell>
        </row>
        <row r="18">
          <cell r="B18">
            <v>19.362499999999994</v>
          </cell>
          <cell r="C18">
            <v>23</v>
          </cell>
          <cell r="D18">
            <v>17.100000000000001</v>
          </cell>
          <cell r="E18">
            <v>93.291666666666671</v>
          </cell>
          <cell r="F18">
            <v>100</v>
          </cell>
          <cell r="G18">
            <v>74</v>
          </cell>
          <cell r="H18">
            <v>11.520000000000001</v>
          </cell>
          <cell r="I18" t="str">
            <v>N</v>
          </cell>
          <cell r="J18">
            <v>32.04</v>
          </cell>
          <cell r="K18">
            <v>0</v>
          </cell>
        </row>
        <row r="19">
          <cell r="B19">
            <v>19.833333333333336</v>
          </cell>
          <cell r="C19">
            <v>25.5</v>
          </cell>
          <cell r="D19">
            <v>17.5</v>
          </cell>
          <cell r="E19">
            <v>86.666666666666671</v>
          </cell>
          <cell r="F19">
            <v>99</v>
          </cell>
          <cell r="G19">
            <v>63</v>
          </cell>
          <cell r="H19">
            <v>15.120000000000001</v>
          </cell>
          <cell r="I19" t="str">
            <v>SE</v>
          </cell>
          <cell r="J19">
            <v>25.2</v>
          </cell>
          <cell r="K19">
            <v>0</v>
          </cell>
        </row>
        <row r="20">
          <cell r="B20">
            <v>19.508333333333333</v>
          </cell>
          <cell r="C20">
            <v>26.3</v>
          </cell>
          <cell r="D20">
            <v>15.3</v>
          </cell>
          <cell r="E20">
            <v>81.833333333333329</v>
          </cell>
          <cell r="F20">
            <v>100</v>
          </cell>
          <cell r="G20">
            <v>45</v>
          </cell>
          <cell r="H20">
            <v>12.96</v>
          </cell>
          <cell r="I20" t="str">
            <v>SE</v>
          </cell>
          <cell r="J20">
            <v>22.68</v>
          </cell>
          <cell r="K20">
            <v>0</v>
          </cell>
        </row>
        <row r="21">
          <cell r="B21">
            <v>20.316666666666666</v>
          </cell>
          <cell r="C21">
            <v>27.9</v>
          </cell>
          <cell r="D21">
            <v>14.9</v>
          </cell>
          <cell r="E21">
            <v>69.333333333333329</v>
          </cell>
          <cell r="F21">
            <v>92</v>
          </cell>
          <cell r="G21">
            <v>33</v>
          </cell>
          <cell r="H21">
            <v>17.28</v>
          </cell>
          <cell r="I21" t="str">
            <v>L</v>
          </cell>
          <cell r="J21">
            <v>30.96</v>
          </cell>
          <cell r="K21">
            <v>0</v>
          </cell>
        </row>
        <row r="22">
          <cell r="B22">
            <v>20.65</v>
          </cell>
          <cell r="C22">
            <v>28.6</v>
          </cell>
          <cell r="D22">
            <v>14</v>
          </cell>
          <cell r="E22">
            <v>58.833333333333336</v>
          </cell>
          <cell r="F22">
            <v>85</v>
          </cell>
          <cell r="G22">
            <v>28</v>
          </cell>
          <cell r="H22">
            <v>15.48</v>
          </cell>
          <cell r="I22" t="str">
            <v>L</v>
          </cell>
          <cell r="J22">
            <v>30.6</v>
          </cell>
          <cell r="K22">
            <v>0</v>
          </cell>
        </row>
        <row r="23">
          <cell r="B23">
            <v>21.304166666666667</v>
          </cell>
          <cell r="C23">
            <v>29.9</v>
          </cell>
          <cell r="D23">
            <v>13.5</v>
          </cell>
          <cell r="E23">
            <v>59.375</v>
          </cell>
          <cell r="F23">
            <v>88</v>
          </cell>
          <cell r="G23">
            <v>26</v>
          </cell>
          <cell r="H23">
            <v>16.559999999999999</v>
          </cell>
          <cell r="I23" t="str">
            <v>NE</v>
          </cell>
          <cell r="J23">
            <v>28.08</v>
          </cell>
          <cell r="K23">
            <v>0</v>
          </cell>
        </row>
        <row r="24">
          <cell r="B24">
            <v>22.708333333333332</v>
          </cell>
          <cell r="C24">
            <v>30.4</v>
          </cell>
          <cell r="D24">
            <v>16.600000000000001</v>
          </cell>
          <cell r="E24">
            <v>63.666666666666664</v>
          </cell>
          <cell r="F24">
            <v>86</v>
          </cell>
          <cell r="G24">
            <v>38</v>
          </cell>
          <cell r="H24">
            <v>20.52</v>
          </cell>
          <cell r="I24" t="str">
            <v>NE</v>
          </cell>
          <cell r="J24">
            <v>30.240000000000002</v>
          </cell>
          <cell r="K24">
            <v>0</v>
          </cell>
        </row>
        <row r="25">
          <cell r="B25">
            <v>23.208333333333332</v>
          </cell>
          <cell r="C25">
            <v>31</v>
          </cell>
          <cell r="D25">
            <v>17.600000000000001</v>
          </cell>
          <cell r="E25">
            <v>69.291666666666671</v>
          </cell>
          <cell r="F25">
            <v>92</v>
          </cell>
          <cell r="G25">
            <v>34</v>
          </cell>
          <cell r="H25">
            <v>23.759999999999998</v>
          </cell>
          <cell r="I25" t="str">
            <v>NE</v>
          </cell>
          <cell r="J25">
            <v>36.72</v>
          </cell>
          <cell r="K25">
            <v>0</v>
          </cell>
        </row>
        <row r="26">
          <cell r="B26">
            <v>23.874999999999996</v>
          </cell>
          <cell r="C26">
            <v>30.9</v>
          </cell>
          <cell r="D26">
            <v>19.100000000000001</v>
          </cell>
          <cell r="E26">
            <v>69.916666666666671</v>
          </cell>
          <cell r="F26">
            <v>88</v>
          </cell>
          <cell r="G26">
            <v>40</v>
          </cell>
          <cell r="H26">
            <v>25.92</v>
          </cell>
          <cell r="I26" t="str">
            <v>N</v>
          </cell>
          <cell r="J26">
            <v>38.880000000000003</v>
          </cell>
          <cell r="K26">
            <v>0</v>
          </cell>
        </row>
        <row r="27">
          <cell r="B27">
            <v>16.429166666666671</v>
          </cell>
          <cell r="C27">
            <v>24.6</v>
          </cell>
          <cell r="D27">
            <v>12.5</v>
          </cell>
          <cell r="E27">
            <v>97.583333333333329</v>
          </cell>
          <cell r="F27">
            <v>100</v>
          </cell>
          <cell r="G27">
            <v>70</v>
          </cell>
          <cell r="H27">
            <v>20.88</v>
          </cell>
          <cell r="I27" t="str">
            <v>SO</v>
          </cell>
          <cell r="J27">
            <v>54</v>
          </cell>
          <cell r="K27">
            <v>0</v>
          </cell>
        </row>
        <row r="28">
          <cell r="B28">
            <v>13.829166666666667</v>
          </cell>
          <cell r="C28">
            <v>19.5</v>
          </cell>
          <cell r="D28">
            <v>11</v>
          </cell>
          <cell r="E28">
            <v>86</v>
          </cell>
          <cell r="F28">
            <v>100</v>
          </cell>
          <cell r="G28">
            <v>55</v>
          </cell>
          <cell r="H28">
            <v>13.68</v>
          </cell>
          <cell r="I28" t="str">
            <v>S</v>
          </cell>
          <cell r="J28">
            <v>24.48</v>
          </cell>
          <cell r="K28">
            <v>0</v>
          </cell>
        </row>
        <row r="29">
          <cell r="B29">
            <v>13.887500000000001</v>
          </cell>
          <cell r="C29">
            <v>23.3</v>
          </cell>
          <cell r="D29">
            <v>7.2</v>
          </cell>
          <cell r="E29">
            <v>78.625</v>
          </cell>
          <cell r="F29">
            <v>100</v>
          </cell>
          <cell r="G29">
            <v>29</v>
          </cell>
          <cell r="H29">
            <v>17.64</v>
          </cell>
          <cell r="I29" t="str">
            <v>L</v>
          </cell>
          <cell r="J29">
            <v>21.6</v>
          </cell>
          <cell r="K29">
            <v>0</v>
          </cell>
        </row>
        <row r="30">
          <cell r="B30">
            <v>15.2125</v>
          </cell>
          <cell r="C30">
            <v>24.5</v>
          </cell>
          <cell r="D30">
            <v>7.6</v>
          </cell>
          <cell r="E30">
            <v>66.208333333333329</v>
          </cell>
          <cell r="F30">
            <v>95</v>
          </cell>
          <cell r="G30">
            <v>30</v>
          </cell>
          <cell r="H30">
            <v>13.32</v>
          </cell>
          <cell r="I30" t="str">
            <v>NE</v>
          </cell>
          <cell r="J30">
            <v>21.96</v>
          </cell>
          <cell r="K30">
            <v>0</v>
          </cell>
        </row>
        <row r="31">
          <cell r="B31">
            <v>16.024999999999999</v>
          </cell>
          <cell r="C31">
            <v>25.6</v>
          </cell>
          <cell r="D31">
            <v>8.3000000000000007</v>
          </cell>
          <cell r="E31">
            <v>62.333333333333336</v>
          </cell>
          <cell r="F31">
            <v>92</v>
          </cell>
          <cell r="G31">
            <v>29</v>
          </cell>
          <cell r="H31">
            <v>11.520000000000001</v>
          </cell>
          <cell r="I31" t="str">
            <v>NE</v>
          </cell>
          <cell r="J31">
            <v>23.400000000000002</v>
          </cell>
          <cell r="K31">
            <v>0</v>
          </cell>
        </row>
        <row r="32">
          <cell r="B32">
            <v>16.879166666666663</v>
          </cell>
          <cell r="C32">
            <v>27.2</v>
          </cell>
          <cell r="D32">
            <v>8</v>
          </cell>
          <cell r="E32">
            <v>59.958333333333336</v>
          </cell>
          <cell r="F32">
            <v>90</v>
          </cell>
          <cell r="G32">
            <v>24</v>
          </cell>
          <cell r="H32">
            <v>16.559999999999999</v>
          </cell>
          <cell r="I32" t="str">
            <v>NE</v>
          </cell>
          <cell r="J32">
            <v>30.6</v>
          </cell>
          <cell r="K32">
            <v>0</v>
          </cell>
        </row>
        <row r="33">
          <cell r="B33">
            <v>18.804166666666667</v>
          </cell>
          <cell r="C33">
            <v>29.6</v>
          </cell>
          <cell r="D33">
            <v>10.3</v>
          </cell>
          <cell r="E33">
            <v>54.25</v>
          </cell>
          <cell r="F33">
            <v>82</v>
          </cell>
          <cell r="G33">
            <v>20</v>
          </cell>
          <cell r="H33">
            <v>19.079999999999998</v>
          </cell>
          <cell r="I33" t="str">
            <v>NE</v>
          </cell>
          <cell r="J33">
            <v>25.56</v>
          </cell>
          <cell r="K33">
            <v>0</v>
          </cell>
        </row>
        <row r="34">
          <cell r="B34">
            <v>19.579166666666666</v>
          </cell>
          <cell r="C34">
            <v>29.2</v>
          </cell>
          <cell r="D34">
            <v>11.2</v>
          </cell>
          <cell r="E34">
            <v>56.583333333333336</v>
          </cell>
          <cell r="F34">
            <v>82</v>
          </cell>
          <cell r="G34">
            <v>24</v>
          </cell>
          <cell r="H34">
            <v>19.079999999999998</v>
          </cell>
          <cell r="I34" t="str">
            <v>NE</v>
          </cell>
          <cell r="J34">
            <v>27.36</v>
          </cell>
          <cell r="K34">
            <v>0</v>
          </cell>
        </row>
        <row r="35">
          <cell r="B35">
            <v>20.279166666666665</v>
          </cell>
          <cell r="C35">
            <v>29.4</v>
          </cell>
          <cell r="D35">
            <v>12.7</v>
          </cell>
          <cell r="E35">
            <v>54.958333333333336</v>
          </cell>
          <cell r="F35">
            <v>78</v>
          </cell>
          <cell r="G35">
            <v>30</v>
          </cell>
          <cell r="H35">
            <v>20.88</v>
          </cell>
          <cell r="I35" t="str">
            <v>NE</v>
          </cell>
          <cell r="J35">
            <v>24.12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24.170833333333331</v>
          </cell>
          <cell r="C5">
            <v>33.700000000000003</v>
          </cell>
          <cell r="D5">
            <v>17.3</v>
          </cell>
          <cell r="E5">
            <v>70.875</v>
          </cell>
          <cell r="F5">
            <v>96</v>
          </cell>
          <cell r="G5">
            <v>30</v>
          </cell>
          <cell r="H5">
            <v>4.6800000000000006</v>
          </cell>
          <cell r="I5" t="str">
            <v>L</v>
          </cell>
          <cell r="J5">
            <v>16.920000000000002</v>
          </cell>
          <cell r="K5">
            <v>0</v>
          </cell>
        </row>
        <row r="6">
          <cell r="B6">
            <v>23.575000000000003</v>
          </cell>
          <cell r="C6">
            <v>33.799999999999997</v>
          </cell>
          <cell r="D6">
            <v>16.7</v>
          </cell>
          <cell r="E6">
            <v>70.791666666666671</v>
          </cell>
          <cell r="F6">
            <v>96</v>
          </cell>
          <cell r="G6">
            <v>26</v>
          </cell>
          <cell r="H6">
            <v>5.7600000000000007</v>
          </cell>
          <cell r="I6" t="str">
            <v>L</v>
          </cell>
          <cell r="J6">
            <v>19.8</v>
          </cell>
          <cell r="K6">
            <v>0</v>
          </cell>
        </row>
        <row r="7">
          <cell r="B7">
            <v>23.079166666666666</v>
          </cell>
          <cell r="C7">
            <v>33.6</v>
          </cell>
          <cell r="D7">
            <v>16</v>
          </cell>
          <cell r="E7">
            <v>69.291666666666671</v>
          </cell>
          <cell r="F7">
            <v>96</v>
          </cell>
          <cell r="G7">
            <v>29</v>
          </cell>
          <cell r="H7">
            <v>6.48</v>
          </cell>
          <cell r="I7" t="str">
            <v>L</v>
          </cell>
          <cell r="J7">
            <v>17.28</v>
          </cell>
          <cell r="K7">
            <v>0</v>
          </cell>
        </row>
        <row r="8">
          <cell r="B8">
            <v>23.541666666666661</v>
          </cell>
          <cell r="C8">
            <v>33.9</v>
          </cell>
          <cell r="D8">
            <v>16.899999999999999</v>
          </cell>
          <cell r="E8">
            <v>68.708333333333329</v>
          </cell>
          <cell r="F8">
            <v>95</v>
          </cell>
          <cell r="G8">
            <v>25</v>
          </cell>
          <cell r="H8">
            <v>7.2</v>
          </cell>
          <cell r="I8" t="str">
            <v>SE</v>
          </cell>
          <cell r="J8">
            <v>21.6</v>
          </cell>
          <cell r="K8">
            <v>0</v>
          </cell>
        </row>
        <row r="9">
          <cell r="B9">
            <v>23.170833333333334</v>
          </cell>
          <cell r="C9">
            <v>34</v>
          </cell>
          <cell r="D9">
            <v>15.9</v>
          </cell>
          <cell r="E9">
            <v>70.583333333333329</v>
          </cell>
          <cell r="F9">
            <v>95</v>
          </cell>
          <cell r="G9">
            <v>31</v>
          </cell>
          <cell r="H9">
            <v>11.520000000000001</v>
          </cell>
          <cell r="I9" t="str">
            <v>NO</v>
          </cell>
          <cell r="J9">
            <v>25.92</v>
          </cell>
          <cell r="K9">
            <v>0</v>
          </cell>
        </row>
        <row r="10">
          <cell r="B10">
            <v>21.016666666666666</v>
          </cell>
          <cell r="C10">
            <v>23.7</v>
          </cell>
          <cell r="D10">
            <v>19.899999999999999</v>
          </cell>
          <cell r="E10">
            <v>90.666666666666671</v>
          </cell>
          <cell r="F10">
            <v>95</v>
          </cell>
          <cell r="G10">
            <v>75</v>
          </cell>
          <cell r="H10">
            <v>7.9200000000000008</v>
          </cell>
          <cell r="I10" t="str">
            <v>SE</v>
          </cell>
          <cell r="J10">
            <v>23.759999999999998</v>
          </cell>
          <cell r="K10">
            <v>1.9999999999999998</v>
          </cell>
        </row>
        <row r="11">
          <cell r="B11">
            <v>19.629166666666666</v>
          </cell>
          <cell r="C11">
            <v>25.4</v>
          </cell>
          <cell r="D11">
            <v>16.399999999999999</v>
          </cell>
          <cell r="E11">
            <v>72.208333333333329</v>
          </cell>
          <cell r="F11">
            <v>97</v>
          </cell>
          <cell r="G11">
            <v>48</v>
          </cell>
          <cell r="H11">
            <v>10.8</v>
          </cell>
          <cell r="I11" t="str">
            <v>S</v>
          </cell>
          <cell r="J11">
            <v>24.840000000000003</v>
          </cell>
          <cell r="K11">
            <v>1.2</v>
          </cell>
        </row>
        <row r="12">
          <cell r="B12">
            <v>17.408333333333335</v>
          </cell>
          <cell r="C12">
            <v>27.2</v>
          </cell>
          <cell r="D12">
            <v>9.4</v>
          </cell>
          <cell r="E12">
            <v>71</v>
          </cell>
          <cell r="F12">
            <v>96</v>
          </cell>
          <cell r="G12">
            <v>34</v>
          </cell>
          <cell r="H12">
            <v>10.08</v>
          </cell>
          <cell r="I12" t="str">
            <v>SE</v>
          </cell>
          <cell r="J12">
            <v>20.16</v>
          </cell>
          <cell r="K12">
            <v>0.2</v>
          </cell>
        </row>
        <row r="13">
          <cell r="B13">
            <v>19.379166666666666</v>
          </cell>
          <cell r="C13">
            <v>30.3</v>
          </cell>
          <cell r="D13">
            <v>11.8</v>
          </cell>
          <cell r="E13">
            <v>70.583333333333329</v>
          </cell>
          <cell r="F13">
            <v>95</v>
          </cell>
          <cell r="G13">
            <v>29</v>
          </cell>
          <cell r="H13">
            <v>6.84</v>
          </cell>
          <cell r="I13" t="str">
            <v>SE</v>
          </cell>
          <cell r="J13">
            <v>18.36</v>
          </cell>
          <cell r="K13">
            <v>0.2</v>
          </cell>
        </row>
        <row r="14">
          <cell r="B14">
            <v>21.329166666666666</v>
          </cell>
          <cell r="C14">
            <v>32.6</v>
          </cell>
          <cell r="D14">
            <v>13.5</v>
          </cell>
          <cell r="E14">
            <v>73.833333333333329</v>
          </cell>
          <cell r="F14">
            <v>96</v>
          </cell>
          <cell r="G14">
            <v>33</v>
          </cell>
          <cell r="H14">
            <v>7.5600000000000005</v>
          </cell>
          <cell r="I14" t="str">
            <v>SE</v>
          </cell>
          <cell r="J14">
            <v>19.440000000000001</v>
          </cell>
          <cell r="K14">
            <v>0</v>
          </cell>
        </row>
        <row r="15">
          <cell r="B15">
            <v>23.487499999999997</v>
          </cell>
          <cell r="C15">
            <v>32.9</v>
          </cell>
          <cell r="D15">
            <v>17.100000000000001</v>
          </cell>
          <cell r="E15">
            <v>78.333333333333329</v>
          </cell>
          <cell r="F15">
            <v>96</v>
          </cell>
          <cell r="G15">
            <v>43</v>
          </cell>
          <cell r="H15">
            <v>8.64</v>
          </cell>
          <cell r="I15" t="str">
            <v>SE</v>
          </cell>
          <cell r="J15">
            <v>23.759999999999998</v>
          </cell>
          <cell r="K15">
            <v>0</v>
          </cell>
        </row>
        <row r="16">
          <cell r="B16">
            <v>23.866666666666674</v>
          </cell>
          <cell r="C16">
            <v>29.8</v>
          </cell>
          <cell r="D16">
            <v>21</v>
          </cell>
          <cell r="E16">
            <v>86.25</v>
          </cell>
          <cell r="F16">
            <v>95</v>
          </cell>
          <cell r="G16">
            <v>62</v>
          </cell>
          <cell r="H16">
            <v>12.96</v>
          </cell>
          <cell r="I16" t="str">
            <v>L</v>
          </cell>
          <cell r="J16">
            <v>36.36</v>
          </cell>
          <cell r="K16">
            <v>0</v>
          </cell>
        </row>
        <row r="17">
          <cell r="B17">
            <v>21.45</v>
          </cell>
          <cell r="C17">
            <v>25.2</v>
          </cell>
          <cell r="D17">
            <v>20</v>
          </cell>
          <cell r="E17">
            <v>93.291666666666671</v>
          </cell>
          <cell r="F17">
            <v>97</v>
          </cell>
          <cell r="G17">
            <v>83</v>
          </cell>
          <cell r="H17">
            <v>9</v>
          </cell>
          <cell r="I17" t="str">
            <v>SE</v>
          </cell>
          <cell r="J17">
            <v>36</v>
          </cell>
          <cell r="K17">
            <v>0</v>
          </cell>
        </row>
        <row r="18">
          <cell r="B18">
            <v>21.016666666666662</v>
          </cell>
          <cell r="C18">
            <v>25.3</v>
          </cell>
          <cell r="D18">
            <v>19.600000000000001</v>
          </cell>
          <cell r="E18">
            <v>93.625</v>
          </cell>
          <cell r="F18">
            <v>97</v>
          </cell>
          <cell r="G18">
            <v>74</v>
          </cell>
          <cell r="H18">
            <v>7.9200000000000008</v>
          </cell>
          <cell r="I18" t="str">
            <v>SO</v>
          </cell>
          <cell r="J18">
            <v>21.96</v>
          </cell>
          <cell r="K18">
            <v>0.2</v>
          </cell>
        </row>
        <row r="19">
          <cell r="B19">
            <v>21.404166666666669</v>
          </cell>
          <cell r="C19">
            <v>25.9</v>
          </cell>
          <cell r="D19">
            <v>17.399999999999999</v>
          </cell>
          <cell r="E19">
            <v>81.166666666666671</v>
          </cell>
          <cell r="F19">
            <v>96</v>
          </cell>
          <cell r="G19">
            <v>59</v>
          </cell>
          <cell r="H19">
            <v>8.2799999999999994</v>
          </cell>
          <cell r="I19" t="str">
            <v>SE</v>
          </cell>
          <cell r="J19">
            <v>16.2</v>
          </cell>
          <cell r="K19">
            <v>1.5999999999999999</v>
          </cell>
        </row>
        <row r="20">
          <cell r="B20">
            <v>20.304166666666664</v>
          </cell>
          <cell r="C20">
            <v>27.7</v>
          </cell>
          <cell r="D20">
            <v>14.8</v>
          </cell>
          <cell r="E20">
            <v>80.458333333333329</v>
          </cell>
          <cell r="F20">
            <v>97</v>
          </cell>
          <cell r="G20">
            <v>43</v>
          </cell>
          <cell r="H20">
            <v>9.3600000000000012</v>
          </cell>
          <cell r="I20" t="str">
            <v>SE</v>
          </cell>
          <cell r="J20">
            <v>20.88</v>
          </cell>
          <cell r="K20">
            <v>1</v>
          </cell>
        </row>
        <row r="21">
          <cell r="B21">
            <v>20.004166666666666</v>
          </cell>
          <cell r="C21">
            <v>29.6</v>
          </cell>
          <cell r="D21">
            <v>13.7</v>
          </cell>
          <cell r="E21">
            <v>79.125</v>
          </cell>
          <cell r="F21">
            <v>97</v>
          </cell>
          <cell r="G21">
            <v>36</v>
          </cell>
          <cell r="H21">
            <v>10.44</v>
          </cell>
          <cell r="I21" t="str">
            <v>SE</v>
          </cell>
          <cell r="J21">
            <v>22.68</v>
          </cell>
          <cell r="K21">
            <v>0.2</v>
          </cell>
        </row>
        <row r="22">
          <cell r="B22">
            <v>20.304166666666667</v>
          </cell>
          <cell r="C22">
            <v>30.2</v>
          </cell>
          <cell r="D22">
            <v>13.4</v>
          </cell>
          <cell r="E22">
            <v>77.791666666666671</v>
          </cell>
          <cell r="F22">
            <v>97</v>
          </cell>
          <cell r="G22">
            <v>31</v>
          </cell>
          <cell r="H22">
            <v>6.84</v>
          </cell>
          <cell r="I22" t="str">
            <v>SE</v>
          </cell>
          <cell r="J22">
            <v>15.48</v>
          </cell>
          <cell r="K22">
            <v>0</v>
          </cell>
        </row>
        <row r="23">
          <cell r="B23">
            <v>20.570833333333336</v>
          </cell>
          <cell r="C23">
            <v>31.5</v>
          </cell>
          <cell r="D23">
            <v>13.3</v>
          </cell>
          <cell r="E23">
            <v>77.75</v>
          </cell>
          <cell r="F23">
            <v>97</v>
          </cell>
          <cell r="G23">
            <v>32</v>
          </cell>
          <cell r="H23">
            <v>8.64</v>
          </cell>
          <cell r="I23" t="str">
            <v>SE</v>
          </cell>
          <cell r="J23">
            <v>19.079999999999998</v>
          </cell>
          <cell r="K23">
            <v>0</v>
          </cell>
        </row>
        <row r="24">
          <cell r="B24">
            <v>22.474999999999998</v>
          </cell>
          <cell r="C24">
            <v>31.7</v>
          </cell>
          <cell r="D24">
            <v>16.5</v>
          </cell>
          <cell r="E24">
            <v>80.791666666666671</v>
          </cell>
          <cell r="F24">
            <v>96</v>
          </cell>
          <cell r="G24">
            <v>49</v>
          </cell>
          <cell r="H24">
            <v>7.9200000000000008</v>
          </cell>
          <cell r="I24" t="str">
            <v>L</v>
          </cell>
          <cell r="J24">
            <v>23.400000000000002</v>
          </cell>
          <cell r="K24">
            <v>0</v>
          </cell>
        </row>
        <row r="25">
          <cell r="B25">
            <v>24.454166666666669</v>
          </cell>
          <cell r="C25">
            <v>32.799999999999997</v>
          </cell>
          <cell r="D25">
            <v>18.899999999999999</v>
          </cell>
          <cell r="E25">
            <v>80.583333333333329</v>
          </cell>
          <cell r="F25">
            <v>96</v>
          </cell>
          <cell r="G25">
            <v>46</v>
          </cell>
          <cell r="H25">
            <v>7.5600000000000005</v>
          </cell>
          <cell r="I25" t="str">
            <v>L</v>
          </cell>
          <cell r="J25">
            <v>24.840000000000003</v>
          </cell>
          <cell r="K25">
            <v>0</v>
          </cell>
        </row>
        <row r="26">
          <cell r="B26">
            <v>24.741666666666664</v>
          </cell>
          <cell r="C26">
            <v>33</v>
          </cell>
          <cell r="D26">
            <v>19.8</v>
          </cell>
          <cell r="E26">
            <v>80.333333333333329</v>
          </cell>
          <cell r="F26">
            <v>96</v>
          </cell>
          <cell r="G26">
            <v>44</v>
          </cell>
          <cell r="H26">
            <v>15.120000000000001</v>
          </cell>
          <cell r="I26" t="str">
            <v>NO</v>
          </cell>
          <cell r="J26">
            <v>52.92</v>
          </cell>
          <cell r="K26">
            <v>0</v>
          </cell>
        </row>
        <row r="27">
          <cell r="B27">
            <v>15.887500000000001</v>
          </cell>
          <cell r="C27">
            <v>22</v>
          </cell>
          <cell r="D27">
            <v>13.2</v>
          </cell>
          <cell r="E27">
            <v>88.916666666666671</v>
          </cell>
          <cell r="F27">
            <v>94</v>
          </cell>
          <cell r="G27">
            <v>78</v>
          </cell>
          <cell r="H27">
            <v>16.920000000000002</v>
          </cell>
          <cell r="I27" t="str">
            <v>SO</v>
          </cell>
          <cell r="J27">
            <v>38.159999999999997</v>
          </cell>
          <cell r="K27">
            <v>0</v>
          </cell>
        </row>
        <row r="28">
          <cell r="B28">
            <v>15.20833333333333</v>
          </cell>
          <cell r="C28">
            <v>21.5</v>
          </cell>
          <cell r="D28">
            <v>10.5</v>
          </cell>
          <cell r="E28">
            <v>83.041666666666671</v>
          </cell>
          <cell r="F28">
            <v>97</v>
          </cell>
          <cell r="G28">
            <v>53</v>
          </cell>
          <cell r="H28">
            <v>9.7200000000000006</v>
          </cell>
          <cell r="I28" t="str">
            <v>SE</v>
          </cell>
          <cell r="J28">
            <v>20.16</v>
          </cell>
          <cell r="K28">
            <v>0</v>
          </cell>
        </row>
        <row r="29">
          <cell r="B29">
            <v>15.441666666666663</v>
          </cell>
          <cell r="C29">
            <v>25</v>
          </cell>
          <cell r="D29">
            <v>9.1999999999999993</v>
          </cell>
          <cell r="E29">
            <v>83.291666666666671</v>
          </cell>
          <cell r="F29">
            <v>98</v>
          </cell>
          <cell r="G29">
            <v>45</v>
          </cell>
          <cell r="H29">
            <v>8.2799999999999994</v>
          </cell>
          <cell r="I29" t="str">
            <v>SE</v>
          </cell>
          <cell r="J29">
            <v>15.48</v>
          </cell>
          <cell r="K29">
            <v>0</v>
          </cell>
        </row>
        <row r="30">
          <cell r="B30">
            <v>16.104166666666664</v>
          </cell>
          <cell r="C30">
            <v>25.7</v>
          </cell>
          <cell r="D30">
            <v>9</v>
          </cell>
          <cell r="E30">
            <v>76.708333333333329</v>
          </cell>
          <cell r="F30">
            <v>98</v>
          </cell>
          <cell r="G30">
            <v>32</v>
          </cell>
          <cell r="H30">
            <v>6.84</v>
          </cell>
          <cell r="I30" t="str">
            <v>SE</v>
          </cell>
          <cell r="J30">
            <v>18</v>
          </cell>
          <cell r="K30">
            <v>0</v>
          </cell>
        </row>
        <row r="31">
          <cell r="B31">
            <v>16.195833333333333</v>
          </cell>
          <cell r="C31">
            <v>26.3</v>
          </cell>
          <cell r="D31">
            <v>8.9</v>
          </cell>
          <cell r="E31">
            <v>76.625</v>
          </cell>
          <cell r="F31">
            <v>97</v>
          </cell>
          <cell r="G31">
            <v>33</v>
          </cell>
          <cell r="H31">
            <v>5.4</v>
          </cell>
          <cell r="I31" t="str">
            <v>SE</v>
          </cell>
          <cell r="J31">
            <v>19.440000000000001</v>
          </cell>
          <cell r="K31">
            <v>0</v>
          </cell>
        </row>
        <row r="32">
          <cell r="B32">
            <v>16.733333333333334</v>
          </cell>
          <cell r="C32">
            <v>27.8</v>
          </cell>
          <cell r="D32">
            <v>9.1</v>
          </cell>
          <cell r="E32">
            <v>78.916666666666671</v>
          </cell>
          <cell r="F32">
            <v>97</v>
          </cell>
          <cell r="G32">
            <v>35</v>
          </cell>
          <cell r="H32">
            <v>3.9600000000000004</v>
          </cell>
          <cell r="I32" t="str">
            <v>SE</v>
          </cell>
          <cell r="J32">
            <v>15.840000000000002</v>
          </cell>
          <cell r="K32">
            <v>0</v>
          </cell>
        </row>
        <row r="33">
          <cell r="B33">
            <v>17.750000000000004</v>
          </cell>
          <cell r="C33">
            <v>29.7</v>
          </cell>
          <cell r="D33">
            <v>9.6999999999999993</v>
          </cell>
          <cell r="E33">
            <v>76.75</v>
          </cell>
          <cell r="F33">
            <v>97</v>
          </cell>
          <cell r="G33">
            <v>30</v>
          </cell>
          <cell r="H33">
            <v>5.04</v>
          </cell>
          <cell r="I33" t="str">
            <v>L</v>
          </cell>
          <cell r="J33">
            <v>14.4</v>
          </cell>
          <cell r="K33">
            <v>0</v>
          </cell>
        </row>
        <row r="34">
          <cell r="B34">
            <v>18.979166666666668</v>
          </cell>
          <cell r="C34">
            <v>30.5</v>
          </cell>
          <cell r="D34">
            <v>11.5</v>
          </cell>
          <cell r="E34">
            <v>77.875</v>
          </cell>
          <cell r="F34">
            <v>97</v>
          </cell>
          <cell r="G34">
            <v>35</v>
          </cell>
          <cell r="H34">
            <v>5.7600000000000007</v>
          </cell>
          <cell r="I34" t="str">
            <v>SE</v>
          </cell>
          <cell r="J34">
            <v>12.96</v>
          </cell>
          <cell r="K34">
            <v>0</v>
          </cell>
        </row>
        <row r="35">
          <cell r="B35">
            <v>20.366666666666664</v>
          </cell>
          <cell r="C35">
            <v>31</v>
          </cell>
          <cell r="D35">
            <v>13.1</v>
          </cell>
          <cell r="E35">
            <v>77.916666666666671</v>
          </cell>
          <cell r="F35">
            <v>97</v>
          </cell>
          <cell r="G35">
            <v>34</v>
          </cell>
          <cell r="H35">
            <v>5.7600000000000007</v>
          </cell>
          <cell r="I35" t="str">
            <v>SE</v>
          </cell>
          <cell r="J35">
            <v>13.32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>
        <row r="5">
          <cell r="B5">
            <v>28.216666666666665</v>
          </cell>
          <cell r="C5">
            <v>31.4</v>
          </cell>
          <cell r="D5">
            <v>20.2</v>
          </cell>
          <cell r="E5">
            <v>42.916666666666664</v>
          </cell>
          <cell r="F5">
            <v>79</v>
          </cell>
          <cell r="G5">
            <v>33</v>
          </cell>
          <cell r="H5">
            <v>8.64</v>
          </cell>
          <cell r="I5" t="str">
            <v>O</v>
          </cell>
          <cell r="J5">
            <v>19.8</v>
          </cell>
          <cell r="K5">
            <v>0</v>
          </cell>
        </row>
        <row r="6">
          <cell r="B6">
            <v>25.966666666666669</v>
          </cell>
          <cell r="C6">
            <v>29.3</v>
          </cell>
          <cell r="D6">
            <v>18</v>
          </cell>
          <cell r="E6">
            <v>58.833333333333336</v>
          </cell>
          <cell r="F6">
            <v>92</v>
          </cell>
          <cell r="G6">
            <v>45</v>
          </cell>
          <cell r="H6">
            <v>9.7200000000000006</v>
          </cell>
          <cell r="I6" t="str">
            <v>N</v>
          </cell>
          <cell r="J6">
            <v>19.440000000000001</v>
          </cell>
          <cell r="K6">
            <v>0</v>
          </cell>
        </row>
        <row r="7">
          <cell r="B7">
            <v>26.383333333333336</v>
          </cell>
          <cell r="C7">
            <v>29.3</v>
          </cell>
          <cell r="D7">
            <v>18</v>
          </cell>
          <cell r="E7">
            <v>52.166666666666664</v>
          </cell>
          <cell r="F7">
            <v>76</v>
          </cell>
          <cell r="G7">
            <v>44</v>
          </cell>
          <cell r="H7">
            <v>6.84</v>
          </cell>
          <cell r="I7" t="str">
            <v>NO</v>
          </cell>
          <cell r="J7">
            <v>18.36</v>
          </cell>
          <cell r="K7">
            <v>0</v>
          </cell>
        </row>
        <row r="8">
          <cell r="B8">
            <v>26.849999999999998</v>
          </cell>
          <cell r="C8">
            <v>30.3</v>
          </cell>
          <cell r="D8">
            <v>19.899999999999999</v>
          </cell>
          <cell r="E8">
            <v>52.666666666666664</v>
          </cell>
          <cell r="F8">
            <v>75</v>
          </cell>
          <cell r="G8">
            <v>38</v>
          </cell>
          <cell r="H8">
            <v>15.120000000000001</v>
          </cell>
          <cell r="I8" t="str">
            <v>S</v>
          </cell>
          <cell r="J8">
            <v>26.64</v>
          </cell>
          <cell r="K8">
            <v>0</v>
          </cell>
        </row>
        <row r="9">
          <cell r="B9">
            <v>27.263636363636362</v>
          </cell>
          <cell r="C9">
            <v>30.4</v>
          </cell>
          <cell r="D9">
            <v>22.2</v>
          </cell>
          <cell r="E9">
            <v>47.272727272727273</v>
          </cell>
          <cell r="F9">
            <v>66</v>
          </cell>
          <cell r="G9">
            <v>33</v>
          </cell>
          <cell r="H9">
            <v>11.520000000000001</v>
          </cell>
          <cell r="I9" t="str">
            <v>SE</v>
          </cell>
          <cell r="J9">
            <v>23.040000000000003</v>
          </cell>
          <cell r="K9">
            <v>0</v>
          </cell>
        </row>
        <row r="10">
          <cell r="B10">
            <v>18.3125</v>
          </cell>
          <cell r="C10">
            <v>21.6</v>
          </cell>
          <cell r="D10">
            <v>16</v>
          </cell>
          <cell r="E10">
            <v>86.375</v>
          </cell>
          <cell r="F10">
            <v>98</v>
          </cell>
          <cell r="G10">
            <v>74</v>
          </cell>
          <cell r="H10">
            <v>20.52</v>
          </cell>
          <cell r="I10" t="str">
            <v>N</v>
          </cell>
          <cell r="J10">
            <v>41.4</v>
          </cell>
          <cell r="K10">
            <v>2</v>
          </cell>
        </row>
        <row r="11">
          <cell r="B11">
            <v>14.884615384615383</v>
          </cell>
          <cell r="C11">
            <v>19.2</v>
          </cell>
          <cell r="D11">
            <v>6.3</v>
          </cell>
          <cell r="E11">
            <v>58.153846153846153</v>
          </cell>
          <cell r="F11">
            <v>94</v>
          </cell>
          <cell r="G11">
            <v>38</v>
          </cell>
          <cell r="H11">
            <v>16.559999999999999</v>
          </cell>
          <cell r="I11" t="str">
            <v>N</v>
          </cell>
          <cell r="J11">
            <v>31.319999999999997</v>
          </cell>
          <cell r="K11">
            <v>0</v>
          </cell>
        </row>
        <row r="12">
          <cell r="B12">
            <v>17.84</v>
          </cell>
          <cell r="C12">
            <v>23.2</v>
          </cell>
          <cell r="D12">
            <v>8.9</v>
          </cell>
          <cell r="E12">
            <v>54.133333333333333</v>
          </cell>
          <cell r="F12">
            <v>81</v>
          </cell>
          <cell r="G12">
            <v>34</v>
          </cell>
          <cell r="H12">
            <v>14.04</v>
          </cell>
          <cell r="I12" t="str">
            <v>SO</v>
          </cell>
          <cell r="J12">
            <v>27.36</v>
          </cell>
          <cell r="K12">
            <v>0</v>
          </cell>
        </row>
        <row r="13">
          <cell r="B13">
            <v>21.771428571428569</v>
          </cell>
          <cell r="C13">
            <v>26.1</v>
          </cell>
          <cell r="D13">
            <v>14.4</v>
          </cell>
          <cell r="E13">
            <v>45</v>
          </cell>
          <cell r="F13">
            <v>66</v>
          </cell>
          <cell r="G13">
            <v>31</v>
          </cell>
          <cell r="H13">
            <v>13.68</v>
          </cell>
          <cell r="I13" t="str">
            <v>SO</v>
          </cell>
          <cell r="J13">
            <v>29.52</v>
          </cell>
          <cell r="K13">
            <v>0</v>
          </cell>
        </row>
        <row r="14">
          <cell r="B14">
            <v>24.771428571428572</v>
          </cell>
          <cell r="C14">
            <v>30.5</v>
          </cell>
          <cell r="D14">
            <v>15.6</v>
          </cell>
          <cell r="E14">
            <v>46</v>
          </cell>
          <cell r="F14">
            <v>77</v>
          </cell>
          <cell r="G14">
            <v>27</v>
          </cell>
          <cell r="H14">
            <v>14.76</v>
          </cell>
          <cell r="I14" t="str">
            <v>S</v>
          </cell>
          <cell r="J14">
            <v>40.32</v>
          </cell>
          <cell r="K14">
            <v>0</v>
          </cell>
        </row>
        <row r="15">
          <cell r="B15">
            <v>26.5</v>
          </cell>
          <cell r="C15">
            <v>31.8</v>
          </cell>
          <cell r="D15">
            <v>17.5</v>
          </cell>
          <cell r="E15">
            <v>54.46153846153846</v>
          </cell>
          <cell r="F15">
            <v>73</v>
          </cell>
          <cell r="G15">
            <v>44</v>
          </cell>
          <cell r="H15">
            <v>16.920000000000002</v>
          </cell>
          <cell r="I15" t="str">
            <v>S</v>
          </cell>
          <cell r="J15">
            <v>36.72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22.345833333333331</v>
          </cell>
          <cell r="C5">
            <v>32.299999999999997</v>
          </cell>
          <cell r="D5">
            <v>13.1</v>
          </cell>
          <cell r="E5">
            <v>65.875</v>
          </cell>
          <cell r="F5">
            <v>93</v>
          </cell>
          <cell r="G5">
            <v>27</v>
          </cell>
          <cell r="H5">
            <v>6.84</v>
          </cell>
          <cell r="I5" t="str">
            <v>SO</v>
          </cell>
          <cell r="J5">
            <v>18.720000000000002</v>
          </cell>
          <cell r="K5">
            <v>0</v>
          </cell>
        </row>
        <row r="6">
          <cell r="B6">
            <v>22.099999999999998</v>
          </cell>
          <cell r="C6">
            <v>30.1</v>
          </cell>
          <cell r="D6">
            <v>16.600000000000001</v>
          </cell>
          <cell r="E6">
            <v>72.375</v>
          </cell>
          <cell r="F6">
            <v>92</v>
          </cell>
          <cell r="G6">
            <v>36</v>
          </cell>
          <cell r="H6">
            <v>6.12</v>
          </cell>
          <cell r="I6" t="str">
            <v>SO</v>
          </cell>
          <cell r="J6">
            <v>25.56</v>
          </cell>
          <cell r="K6">
            <v>0</v>
          </cell>
        </row>
        <row r="7">
          <cell r="B7">
            <v>21.429166666666664</v>
          </cell>
          <cell r="C7">
            <v>30.6</v>
          </cell>
          <cell r="D7">
            <v>13.8</v>
          </cell>
          <cell r="E7">
            <v>61.333333333333336</v>
          </cell>
          <cell r="F7">
            <v>86</v>
          </cell>
          <cell r="G7">
            <v>35</v>
          </cell>
          <cell r="H7">
            <v>5.7600000000000007</v>
          </cell>
          <cell r="I7" t="str">
            <v>SO</v>
          </cell>
          <cell r="J7">
            <v>15.120000000000001</v>
          </cell>
          <cell r="K7">
            <v>0</v>
          </cell>
        </row>
        <row r="8">
          <cell r="B8">
            <v>22.204166666666669</v>
          </cell>
          <cell r="C8">
            <v>31.1</v>
          </cell>
          <cell r="D8">
            <v>15.7</v>
          </cell>
          <cell r="E8">
            <v>69.375</v>
          </cell>
          <cell r="F8">
            <v>99</v>
          </cell>
          <cell r="G8">
            <v>31</v>
          </cell>
          <cell r="H8">
            <v>12.6</v>
          </cell>
          <cell r="I8" t="str">
            <v>SO</v>
          </cell>
          <cell r="J8">
            <v>23.400000000000002</v>
          </cell>
          <cell r="K8">
            <v>0</v>
          </cell>
        </row>
        <row r="9">
          <cell r="B9">
            <v>20.966666666666665</v>
          </cell>
          <cell r="C9">
            <v>27</v>
          </cell>
          <cell r="D9">
            <v>15.5</v>
          </cell>
          <cell r="E9">
            <v>77.375</v>
          </cell>
          <cell r="F9">
            <v>99</v>
          </cell>
          <cell r="G9">
            <v>50</v>
          </cell>
          <cell r="H9">
            <v>7.5600000000000005</v>
          </cell>
          <cell r="I9" t="str">
            <v>SO</v>
          </cell>
          <cell r="J9">
            <v>13.32</v>
          </cell>
          <cell r="K9">
            <v>0</v>
          </cell>
        </row>
        <row r="10">
          <cell r="B10">
            <v>18.274999999999999</v>
          </cell>
          <cell r="C10">
            <v>23.1</v>
          </cell>
          <cell r="D10">
            <v>11.7</v>
          </cell>
          <cell r="E10">
            <v>82.958333333333329</v>
          </cell>
          <cell r="F10">
            <v>99</v>
          </cell>
          <cell r="G10">
            <v>50</v>
          </cell>
          <cell r="H10">
            <v>11.879999999999999</v>
          </cell>
          <cell r="I10" t="str">
            <v>SO</v>
          </cell>
          <cell r="J10">
            <v>30.96</v>
          </cell>
          <cell r="K10">
            <v>24.8</v>
          </cell>
        </row>
        <row r="11">
          <cell r="B11">
            <v>11.787500000000001</v>
          </cell>
          <cell r="C11">
            <v>20.399999999999999</v>
          </cell>
          <cell r="D11">
            <v>4.9000000000000004</v>
          </cell>
          <cell r="E11">
            <v>68.041666666666671</v>
          </cell>
          <cell r="F11">
            <v>93</v>
          </cell>
          <cell r="G11">
            <v>30</v>
          </cell>
          <cell r="H11">
            <v>7.2</v>
          </cell>
          <cell r="I11" t="str">
            <v>SO</v>
          </cell>
          <cell r="J11">
            <v>21.96</v>
          </cell>
          <cell r="K11">
            <v>0</v>
          </cell>
        </row>
        <row r="12">
          <cell r="B12">
            <v>12.029166666666669</v>
          </cell>
          <cell r="C12">
            <v>23.7</v>
          </cell>
          <cell r="D12">
            <v>3</v>
          </cell>
          <cell r="E12">
            <v>70.791666666666671</v>
          </cell>
          <cell r="F12">
            <v>94</v>
          </cell>
          <cell r="G12">
            <v>32</v>
          </cell>
          <cell r="H12">
            <v>11.520000000000001</v>
          </cell>
          <cell r="I12" t="str">
            <v>SO</v>
          </cell>
          <cell r="J12">
            <v>21.96</v>
          </cell>
          <cell r="K12">
            <v>0</v>
          </cell>
        </row>
        <row r="13">
          <cell r="B13">
            <v>15.187500000000002</v>
          </cell>
          <cell r="C13">
            <v>26.2</v>
          </cell>
          <cell r="D13">
            <v>6.4</v>
          </cell>
          <cell r="E13">
            <v>68.125</v>
          </cell>
          <cell r="F13">
            <v>99</v>
          </cell>
          <cell r="G13">
            <v>28</v>
          </cell>
          <cell r="H13">
            <v>13.68</v>
          </cell>
          <cell r="I13" t="str">
            <v>SO</v>
          </cell>
          <cell r="J13">
            <v>30.96</v>
          </cell>
          <cell r="K13">
            <v>0.2</v>
          </cell>
        </row>
        <row r="14">
          <cell r="B14">
            <v>18.683333333333334</v>
          </cell>
          <cell r="C14">
            <v>29.2</v>
          </cell>
          <cell r="D14">
            <v>9.4</v>
          </cell>
          <cell r="E14">
            <v>60.125</v>
          </cell>
          <cell r="F14">
            <v>87</v>
          </cell>
          <cell r="G14">
            <v>30</v>
          </cell>
          <cell r="H14">
            <v>14.76</v>
          </cell>
          <cell r="I14" t="str">
            <v>SO</v>
          </cell>
          <cell r="J14">
            <v>39.6</v>
          </cell>
          <cell r="K14">
            <v>0</v>
          </cell>
        </row>
        <row r="15">
          <cell r="B15">
            <v>21.516666666666666</v>
          </cell>
          <cell r="C15">
            <v>30.6</v>
          </cell>
          <cell r="D15">
            <v>13.8</v>
          </cell>
          <cell r="E15">
            <v>64.958333333333329</v>
          </cell>
          <cell r="F15">
            <v>87</v>
          </cell>
          <cell r="G15">
            <v>38</v>
          </cell>
          <cell r="H15">
            <v>14.4</v>
          </cell>
          <cell r="I15" t="str">
            <v>SO</v>
          </cell>
          <cell r="J15">
            <v>33.119999999999997</v>
          </cell>
          <cell r="K15">
            <v>0</v>
          </cell>
        </row>
        <row r="16">
          <cell r="B16">
            <v>20.570833333333333</v>
          </cell>
          <cell r="C16">
            <v>24.3</v>
          </cell>
          <cell r="D16">
            <v>18.8</v>
          </cell>
          <cell r="E16">
            <v>89.833333333333329</v>
          </cell>
          <cell r="F16">
            <v>100</v>
          </cell>
          <cell r="G16">
            <v>70</v>
          </cell>
          <cell r="H16">
            <v>15.840000000000002</v>
          </cell>
          <cell r="I16" t="str">
            <v>SO</v>
          </cell>
          <cell r="J16">
            <v>39.24</v>
          </cell>
          <cell r="K16">
            <v>61.8</v>
          </cell>
        </row>
        <row r="17">
          <cell r="B17">
            <v>21.895833333333332</v>
          </cell>
          <cell r="C17">
            <v>27.7</v>
          </cell>
          <cell r="D17">
            <v>19.8</v>
          </cell>
          <cell r="E17">
            <v>88.333333333333329</v>
          </cell>
          <cell r="F17">
            <v>99</v>
          </cell>
          <cell r="G17">
            <v>58</v>
          </cell>
          <cell r="H17">
            <v>9</v>
          </cell>
          <cell r="I17" t="str">
            <v>SO</v>
          </cell>
          <cell r="J17">
            <v>23.400000000000002</v>
          </cell>
          <cell r="K17">
            <v>9.7999999999999989</v>
          </cell>
        </row>
        <row r="18">
          <cell r="B18">
            <v>18.662499999999998</v>
          </cell>
          <cell r="C18">
            <v>23</v>
          </cell>
          <cell r="D18">
            <v>14.6</v>
          </cell>
          <cell r="E18">
            <v>82</v>
          </cell>
          <cell r="F18">
            <v>93</v>
          </cell>
          <cell r="G18">
            <v>54</v>
          </cell>
          <cell r="H18">
            <v>7.2</v>
          </cell>
          <cell r="I18" t="str">
            <v>SO</v>
          </cell>
          <cell r="J18">
            <v>25.2</v>
          </cell>
          <cell r="K18">
            <v>0</v>
          </cell>
        </row>
        <row r="19">
          <cell r="B19">
            <v>14.612500000000002</v>
          </cell>
          <cell r="C19">
            <v>24</v>
          </cell>
          <cell r="D19">
            <v>7</v>
          </cell>
          <cell r="E19">
            <v>70.916666666666671</v>
          </cell>
          <cell r="F19">
            <v>93</v>
          </cell>
          <cell r="G19">
            <v>24</v>
          </cell>
          <cell r="H19">
            <v>3.24</v>
          </cell>
          <cell r="I19" t="str">
            <v>SO</v>
          </cell>
          <cell r="J19">
            <v>14.04</v>
          </cell>
          <cell r="K19">
            <v>0.2</v>
          </cell>
        </row>
        <row r="20">
          <cell r="B20">
            <v>13.604166666666666</v>
          </cell>
          <cell r="C20">
            <v>24.3</v>
          </cell>
          <cell r="D20">
            <v>5.7</v>
          </cell>
          <cell r="E20">
            <v>70.166666666666671</v>
          </cell>
          <cell r="F20">
            <v>93</v>
          </cell>
          <cell r="G20">
            <v>28</v>
          </cell>
          <cell r="H20">
            <v>2.52</v>
          </cell>
          <cell r="I20" t="str">
            <v>SO</v>
          </cell>
          <cell r="J20">
            <v>10.44</v>
          </cell>
          <cell r="K20">
            <v>0</v>
          </cell>
        </row>
        <row r="21">
          <cell r="B21">
            <v>14.833333333333334</v>
          </cell>
          <cell r="C21">
            <v>26.2</v>
          </cell>
          <cell r="D21">
            <v>5.5</v>
          </cell>
          <cell r="E21">
            <v>73.958333333333329</v>
          </cell>
          <cell r="F21">
            <v>99</v>
          </cell>
          <cell r="G21">
            <v>36</v>
          </cell>
          <cell r="H21">
            <v>7.9200000000000008</v>
          </cell>
          <cell r="I21" t="str">
            <v>SO</v>
          </cell>
          <cell r="J21">
            <v>18.720000000000002</v>
          </cell>
          <cell r="K21">
            <v>0</v>
          </cell>
        </row>
        <row r="22">
          <cell r="B22">
            <v>17.508333333333329</v>
          </cell>
          <cell r="C22">
            <v>27.2</v>
          </cell>
          <cell r="D22">
            <v>9.9</v>
          </cell>
          <cell r="E22">
            <v>72.458333333333329</v>
          </cell>
          <cell r="F22">
            <v>97</v>
          </cell>
          <cell r="G22">
            <v>33</v>
          </cell>
          <cell r="H22">
            <v>14.4</v>
          </cell>
          <cell r="I22" t="str">
            <v>SO</v>
          </cell>
          <cell r="J22">
            <v>25.56</v>
          </cell>
          <cell r="K22">
            <v>0</v>
          </cell>
        </row>
        <row r="23">
          <cell r="B23">
            <v>18.225000000000001</v>
          </cell>
          <cell r="C23">
            <v>28.4</v>
          </cell>
          <cell r="D23">
            <v>10.1</v>
          </cell>
          <cell r="E23">
            <v>67.833333333333329</v>
          </cell>
          <cell r="F23">
            <v>94</v>
          </cell>
          <cell r="G23">
            <v>29</v>
          </cell>
          <cell r="H23">
            <v>14.76</v>
          </cell>
          <cell r="I23" t="str">
            <v>SO</v>
          </cell>
          <cell r="J23">
            <v>30.240000000000002</v>
          </cell>
          <cell r="K23">
            <v>0</v>
          </cell>
        </row>
        <row r="24">
          <cell r="B24">
            <v>19.816666666666666</v>
          </cell>
          <cell r="C24">
            <v>29.2</v>
          </cell>
          <cell r="D24">
            <v>12.3</v>
          </cell>
          <cell r="E24">
            <v>73.583333333333329</v>
          </cell>
          <cell r="F24">
            <v>99</v>
          </cell>
          <cell r="G24">
            <v>41</v>
          </cell>
          <cell r="H24">
            <v>14.76</v>
          </cell>
          <cell r="I24" t="str">
            <v>SO</v>
          </cell>
          <cell r="J24">
            <v>31.319999999999997</v>
          </cell>
          <cell r="K24">
            <v>0</v>
          </cell>
        </row>
        <row r="25">
          <cell r="B25">
            <v>22.2</v>
          </cell>
          <cell r="C25">
            <v>30.4</v>
          </cell>
          <cell r="D25">
            <v>15.7</v>
          </cell>
          <cell r="E25">
            <v>72.75</v>
          </cell>
          <cell r="F25">
            <v>90</v>
          </cell>
          <cell r="G25">
            <v>45</v>
          </cell>
          <cell r="H25">
            <v>15.48</v>
          </cell>
          <cell r="I25" t="str">
            <v>SO</v>
          </cell>
          <cell r="J25">
            <v>37.800000000000004</v>
          </cell>
          <cell r="K25">
            <v>0</v>
          </cell>
        </row>
        <row r="26">
          <cell r="B26">
            <v>20.637499999999999</v>
          </cell>
          <cell r="C26">
            <v>26.7</v>
          </cell>
          <cell r="D26">
            <v>13.5</v>
          </cell>
          <cell r="E26">
            <v>84.25</v>
          </cell>
          <cell r="F26">
            <v>99</v>
          </cell>
          <cell r="G26">
            <v>68</v>
          </cell>
          <cell r="H26">
            <v>20.16</v>
          </cell>
          <cell r="I26" t="str">
            <v>SO</v>
          </cell>
          <cell r="J26">
            <v>47.519999999999996</v>
          </cell>
          <cell r="K26">
            <v>33.4</v>
          </cell>
        </row>
        <row r="27">
          <cell r="B27">
            <v>12.354166666666664</v>
          </cell>
          <cell r="C27">
            <v>16.8</v>
          </cell>
          <cell r="D27">
            <v>9.5</v>
          </cell>
          <cell r="E27">
            <v>81</v>
          </cell>
          <cell r="F27">
            <v>92</v>
          </cell>
          <cell r="G27">
            <v>59</v>
          </cell>
          <cell r="H27">
            <v>14.76</v>
          </cell>
          <cell r="I27" t="str">
            <v>SO</v>
          </cell>
          <cell r="J27">
            <v>40.32</v>
          </cell>
          <cell r="K27">
            <v>0.2</v>
          </cell>
        </row>
        <row r="28">
          <cell r="B28">
            <v>11.6875</v>
          </cell>
          <cell r="C28">
            <v>19.600000000000001</v>
          </cell>
          <cell r="D28">
            <v>5.7</v>
          </cell>
          <cell r="E28">
            <v>77.25</v>
          </cell>
          <cell r="F28">
            <v>100</v>
          </cell>
          <cell r="G28">
            <v>32</v>
          </cell>
          <cell r="H28">
            <v>3.6</v>
          </cell>
          <cell r="I28" t="str">
            <v>SO</v>
          </cell>
          <cell r="J28">
            <v>13.68</v>
          </cell>
          <cell r="K28">
            <v>0</v>
          </cell>
        </row>
        <row r="29">
          <cell r="B29">
            <v>11.241666666666665</v>
          </cell>
          <cell r="C29">
            <v>22.9</v>
          </cell>
          <cell r="D29">
            <v>2.8</v>
          </cell>
          <cell r="E29">
            <v>70.666666666666671</v>
          </cell>
          <cell r="F29">
            <v>97</v>
          </cell>
          <cell r="G29">
            <v>23</v>
          </cell>
          <cell r="H29">
            <v>9.3600000000000012</v>
          </cell>
          <cell r="I29" t="str">
            <v>SO</v>
          </cell>
          <cell r="J29">
            <v>24.12</v>
          </cell>
          <cell r="K29">
            <v>0</v>
          </cell>
        </row>
        <row r="30">
          <cell r="B30">
            <v>12.625000000000002</v>
          </cell>
          <cell r="C30">
            <v>22.9</v>
          </cell>
          <cell r="D30">
            <v>4.9000000000000004</v>
          </cell>
          <cell r="E30">
            <v>67.958333333333329</v>
          </cell>
          <cell r="F30">
            <v>92</v>
          </cell>
          <cell r="G30">
            <v>23</v>
          </cell>
          <cell r="H30">
            <v>4.32</v>
          </cell>
          <cell r="I30" t="str">
            <v>SO</v>
          </cell>
          <cell r="J30">
            <v>16.2</v>
          </cell>
          <cell r="K30">
            <v>0.2</v>
          </cell>
        </row>
        <row r="31">
          <cell r="B31">
            <v>12.708333333333334</v>
          </cell>
          <cell r="C31">
            <v>23.4</v>
          </cell>
          <cell r="D31">
            <v>5</v>
          </cell>
          <cell r="E31">
            <v>72.916666666666671</v>
          </cell>
          <cell r="F31">
            <v>100</v>
          </cell>
          <cell r="G31">
            <v>30</v>
          </cell>
          <cell r="H31">
            <v>9.3600000000000012</v>
          </cell>
          <cell r="I31" t="str">
            <v>SO</v>
          </cell>
          <cell r="J31">
            <v>19.8</v>
          </cell>
          <cell r="K31">
            <v>0</v>
          </cell>
        </row>
        <row r="32">
          <cell r="B32">
            <v>14.216666666666667</v>
          </cell>
          <cell r="C32">
            <v>25.1</v>
          </cell>
          <cell r="D32">
            <v>4.9000000000000004</v>
          </cell>
          <cell r="E32">
            <v>70.041666666666671</v>
          </cell>
          <cell r="F32">
            <v>100</v>
          </cell>
          <cell r="G32">
            <v>25</v>
          </cell>
          <cell r="H32">
            <v>13.32</v>
          </cell>
          <cell r="I32" t="str">
            <v>SO</v>
          </cell>
          <cell r="J32">
            <v>29.880000000000003</v>
          </cell>
          <cell r="K32">
            <v>0</v>
          </cell>
        </row>
        <row r="33">
          <cell r="B33">
            <v>15.437500000000002</v>
          </cell>
          <cell r="C33">
            <v>26</v>
          </cell>
          <cell r="D33">
            <v>6.5</v>
          </cell>
          <cell r="E33">
            <v>68.75</v>
          </cell>
          <cell r="F33">
            <v>99</v>
          </cell>
          <cell r="G33">
            <v>30</v>
          </cell>
          <cell r="H33">
            <v>11.520000000000001</v>
          </cell>
          <cell r="I33" t="str">
            <v>SO</v>
          </cell>
          <cell r="J33">
            <v>23.759999999999998</v>
          </cell>
          <cell r="K33">
            <v>0</v>
          </cell>
        </row>
        <row r="34">
          <cell r="B34">
            <v>16.987499999999997</v>
          </cell>
          <cell r="C34">
            <v>27.8</v>
          </cell>
          <cell r="D34">
            <v>7.8</v>
          </cell>
          <cell r="E34">
            <v>69.333333333333329</v>
          </cell>
          <cell r="F34">
            <v>99</v>
          </cell>
          <cell r="G34">
            <v>29</v>
          </cell>
          <cell r="H34">
            <v>9.3600000000000012</v>
          </cell>
          <cell r="I34" t="str">
            <v>SO</v>
          </cell>
          <cell r="J34">
            <v>23.040000000000003</v>
          </cell>
          <cell r="K34">
            <v>0.2</v>
          </cell>
        </row>
        <row r="35">
          <cell r="B35">
            <v>19.004166666666663</v>
          </cell>
          <cell r="C35">
            <v>29.3</v>
          </cell>
          <cell r="D35">
            <v>12.7</v>
          </cell>
          <cell r="E35">
            <v>75.25</v>
          </cell>
          <cell r="F35">
            <v>94</v>
          </cell>
          <cell r="G35">
            <v>36</v>
          </cell>
          <cell r="H35">
            <v>10.44</v>
          </cell>
          <cell r="I35" t="str">
            <v>SO</v>
          </cell>
          <cell r="J35">
            <v>25.92</v>
          </cell>
          <cell r="K35">
            <v>0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22.670833333333334</v>
          </cell>
          <cell r="C5">
            <v>33.299999999999997</v>
          </cell>
          <cell r="D5">
            <v>13.2</v>
          </cell>
          <cell r="E5">
            <v>68.25</v>
          </cell>
          <cell r="F5">
            <v>97</v>
          </cell>
          <cell r="G5">
            <v>31</v>
          </cell>
          <cell r="H5">
            <v>15.120000000000001</v>
          </cell>
          <cell r="I5" t="str">
            <v>NE</v>
          </cell>
          <cell r="J5">
            <v>30.240000000000002</v>
          </cell>
          <cell r="K5">
            <v>0</v>
          </cell>
        </row>
        <row r="6">
          <cell r="B6">
            <v>21.799999999999997</v>
          </cell>
          <cell r="C6">
            <v>28.3</v>
          </cell>
          <cell r="D6">
            <v>15.8</v>
          </cell>
          <cell r="E6">
            <v>79.958333333333329</v>
          </cell>
          <cell r="F6">
            <v>98</v>
          </cell>
          <cell r="G6">
            <v>52</v>
          </cell>
          <cell r="H6">
            <v>12.6</v>
          </cell>
          <cell r="I6" t="str">
            <v>S</v>
          </cell>
          <cell r="J6">
            <v>23.400000000000002</v>
          </cell>
          <cell r="K6">
            <v>0</v>
          </cell>
        </row>
        <row r="7">
          <cell r="B7">
            <v>20.854166666666668</v>
          </cell>
          <cell r="C7">
            <v>30.8</v>
          </cell>
          <cell r="D7">
            <v>9.9</v>
          </cell>
          <cell r="E7">
            <v>63.833333333333336</v>
          </cell>
          <cell r="F7">
            <v>98</v>
          </cell>
          <cell r="G7">
            <v>35</v>
          </cell>
          <cell r="H7">
            <v>11.520000000000001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22.004166666666663</v>
          </cell>
          <cell r="C8">
            <v>30.7</v>
          </cell>
          <cell r="D8">
            <v>13.4</v>
          </cell>
          <cell r="E8">
            <v>66.708333333333329</v>
          </cell>
          <cell r="F8">
            <v>95</v>
          </cell>
          <cell r="G8">
            <v>44</v>
          </cell>
          <cell r="H8">
            <v>24.48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21.558333333333337</v>
          </cell>
          <cell r="C9">
            <v>28.8</v>
          </cell>
          <cell r="D9">
            <v>15.4</v>
          </cell>
          <cell r="E9">
            <v>72.166666666666671</v>
          </cell>
          <cell r="F9">
            <v>93</v>
          </cell>
          <cell r="G9">
            <v>48</v>
          </cell>
          <cell r="H9">
            <v>19.8</v>
          </cell>
          <cell r="I9" t="str">
            <v>N</v>
          </cell>
          <cell r="J9">
            <v>29.52</v>
          </cell>
          <cell r="K9">
            <v>0</v>
          </cell>
        </row>
        <row r="10">
          <cell r="B10">
            <v>18.475000000000001</v>
          </cell>
          <cell r="C10">
            <v>22.1</v>
          </cell>
          <cell r="D10">
            <v>13.2</v>
          </cell>
          <cell r="E10">
            <v>79.375</v>
          </cell>
          <cell r="F10">
            <v>96</v>
          </cell>
          <cell r="G10">
            <v>47</v>
          </cell>
          <cell r="H10">
            <v>23.759999999999998</v>
          </cell>
          <cell r="I10" t="str">
            <v>S</v>
          </cell>
          <cell r="J10">
            <v>46.440000000000005</v>
          </cell>
          <cell r="K10">
            <v>2.8</v>
          </cell>
        </row>
        <row r="11">
          <cell r="B11">
            <v>12.65</v>
          </cell>
          <cell r="C11">
            <v>21.2</v>
          </cell>
          <cell r="D11">
            <v>4.5</v>
          </cell>
          <cell r="E11">
            <v>68.208333333333329</v>
          </cell>
          <cell r="F11">
            <v>98</v>
          </cell>
          <cell r="G11">
            <v>34</v>
          </cell>
          <cell r="H11">
            <v>16.2</v>
          </cell>
          <cell r="I11" t="str">
            <v>S</v>
          </cell>
          <cell r="J11">
            <v>33.119999999999997</v>
          </cell>
          <cell r="K11">
            <v>0</v>
          </cell>
        </row>
        <row r="12">
          <cell r="B12">
            <v>12.445833333333333</v>
          </cell>
          <cell r="C12">
            <v>25.1</v>
          </cell>
          <cell r="D12">
            <v>1.1000000000000001</v>
          </cell>
          <cell r="E12">
            <v>71.083333333333329</v>
          </cell>
          <cell r="F12">
            <v>98</v>
          </cell>
          <cell r="G12">
            <v>34</v>
          </cell>
          <cell r="H12">
            <v>25.56</v>
          </cell>
          <cell r="I12" t="str">
            <v>NE</v>
          </cell>
          <cell r="J12">
            <v>38.880000000000003</v>
          </cell>
          <cell r="K12">
            <v>0</v>
          </cell>
        </row>
        <row r="13">
          <cell r="B13">
            <v>16.058333333333334</v>
          </cell>
          <cell r="C13">
            <v>27.9</v>
          </cell>
          <cell r="D13">
            <v>5.4</v>
          </cell>
          <cell r="E13">
            <v>64.458333333333329</v>
          </cell>
          <cell r="F13">
            <v>95</v>
          </cell>
          <cell r="G13">
            <v>30</v>
          </cell>
          <cell r="H13">
            <v>28.08</v>
          </cell>
          <cell r="I13" t="str">
            <v>NE</v>
          </cell>
          <cell r="J13">
            <v>44.64</v>
          </cell>
          <cell r="K13">
            <v>0</v>
          </cell>
        </row>
        <row r="14">
          <cell r="B14">
            <v>20.187499999999996</v>
          </cell>
          <cell r="C14">
            <v>31.6</v>
          </cell>
          <cell r="D14">
            <v>10.4</v>
          </cell>
          <cell r="E14">
            <v>63.583333333333336</v>
          </cell>
          <cell r="F14">
            <v>96</v>
          </cell>
          <cell r="G14">
            <v>32</v>
          </cell>
          <cell r="H14">
            <v>27</v>
          </cell>
          <cell r="I14" t="str">
            <v>NE</v>
          </cell>
          <cell r="J14">
            <v>55.800000000000004</v>
          </cell>
          <cell r="K14">
            <v>0</v>
          </cell>
        </row>
        <row r="15">
          <cell r="B15">
            <v>22.700000000000003</v>
          </cell>
          <cell r="C15">
            <v>32.6</v>
          </cell>
          <cell r="D15">
            <v>13.9</v>
          </cell>
          <cell r="E15">
            <v>63.041666666666664</v>
          </cell>
          <cell r="F15">
            <v>90</v>
          </cell>
          <cell r="G15">
            <v>37</v>
          </cell>
          <cell r="H15">
            <v>24.840000000000003</v>
          </cell>
          <cell r="I15" t="str">
            <v>NE</v>
          </cell>
          <cell r="J15">
            <v>39.24</v>
          </cell>
          <cell r="K15">
            <v>0</v>
          </cell>
        </row>
        <row r="16">
          <cell r="B16">
            <v>21.424999999999997</v>
          </cell>
          <cell r="C16">
            <v>25</v>
          </cell>
          <cell r="D16">
            <v>19.3</v>
          </cell>
          <cell r="E16">
            <v>79.75</v>
          </cell>
          <cell r="F16">
            <v>96</v>
          </cell>
          <cell r="G16">
            <v>51</v>
          </cell>
          <cell r="H16">
            <v>30.96</v>
          </cell>
          <cell r="I16" t="str">
            <v>N</v>
          </cell>
          <cell r="J16">
            <v>53.64</v>
          </cell>
          <cell r="K16">
            <v>16.8</v>
          </cell>
        </row>
        <row r="17">
          <cell r="B17">
            <v>21.633333333333326</v>
          </cell>
          <cell r="C17">
            <v>26.8</v>
          </cell>
          <cell r="D17">
            <v>19.600000000000001</v>
          </cell>
          <cell r="E17">
            <v>90.916666666666671</v>
          </cell>
          <cell r="F17">
            <v>97</v>
          </cell>
          <cell r="G17">
            <v>69</v>
          </cell>
          <cell r="H17">
            <v>19.440000000000001</v>
          </cell>
          <cell r="I17" t="str">
            <v>N</v>
          </cell>
          <cell r="J17">
            <v>34.200000000000003</v>
          </cell>
          <cell r="K17">
            <v>19.399999999999995</v>
          </cell>
        </row>
        <row r="18">
          <cell r="B18">
            <v>18.908333333333335</v>
          </cell>
          <cell r="C18">
            <v>23.1</v>
          </cell>
          <cell r="D18">
            <v>14.3</v>
          </cell>
          <cell r="E18">
            <v>84.166666666666671</v>
          </cell>
          <cell r="F18">
            <v>95</v>
          </cell>
          <cell r="G18">
            <v>56</v>
          </cell>
          <cell r="H18">
            <v>18.720000000000002</v>
          </cell>
          <cell r="I18" t="str">
            <v>S</v>
          </cell>
          <cell r="J18">
            <v>34.200000000000003</v>
          </cell>
          <cell r="K18">
            <v>0</v>
          </cell>
        </row>
        <row r="19">
          <cell r="B19">
            <v>15.0625</v>
          </cell>
          <cell r="C19">
            <v>24.5</v>
          </cell>
          <cell r="D19">
            <v>6.7</v>
          </cell>
          <cell r="E19">
            <v>73.291666666666671</v>
          </cell>
          <cell r="F19">
            <v>98</v>
          </cell>
          <cell r="G19">
            <v>30</v>
          </cell>
          <cell r="H19">
            <v>10.8</v>
          </cell>
          <cell r="I19" t="str">
            <v>SO</v>
          </cell>
          <cell r="J19">
            <v>19.079999999999998</v>
          </cell>
          <cell r="K19">
            <v>0</v>
          </cell>
        </row>
        <row r="20">
          <cell r="B20">
            <v>14.041666666666666</v>
          </cell>
          <cell r="C20">
            <v>24.7</v>
          </cell>
          <cell r="D20">
            <v>5.2</v>
          </cell>
          <cell r="E20">
            <v>73.375</v>
          </cell>
          <cell r="F20">
            <v>99</v>
          </cell>
          <cell r="G20">
            <v>28</v>
          </cell>
          <cell r="H20">
            <v>7.5600000000000005</v>
          </cell>
          <cell r="I20" t="str">
            <v>SE</v>
          </cell>
          <cell r="J20">
            <v>15.840000000000002</v>
          </cell>
          <cell r="K20">
            <v>0</v>
          </cell>
        </row>
        <row r="21">
          <cell r="B21">
            <v>15.55833333333333</v>
          </cell>
          <cell r="C21">
            <v>27.9</v>
          </cell>
          <cell r="D21">
            <v>5.2</v>
          </cell>
          <cell r="F21">
            <v>97</v>
          </cell>
          <cell r="G21">
            <v>38</v>
          </cell>
          <cell r="H21">
            <v>11.879999999999999</v>
          </cell>
          <cell r="I21" t="str">
            <v>NE</v>
          </cell>
          <cell r="J21">
            <v>24.12</v>
          </cell>
          <cell r="K21">
            <v>0</v>
          </cell>
        </row>
        <row r="22">
          <cell r="B22">
            <v>18.016666666666662</v>
          </cell>
          <cell r="C22">
            <v>28.8</v>
          </cell>
          <cell r="D22">
            <v>8.3000000000000007</v>
          </cell>
          <cell r="E22">
            <v>73</v>
          </cell>
          <cell r="F22">
            <v>99</v>
          </cell>
          <cell r="G22">
            <v>31</v>
          </cell>
          <cell r="H22">
            <v>18.36</v>
          </cell>
          <cell r="I22" t="str">
            <v>NE</v>
          </cell>
          <cell r="J22">
            <v>39.6</v>
          </cell>
          <cell r="K22">
            <v>0</v>
          </cell>
        </row>
        <row r="23">
          <cell r="B23">
            <v>19.349999999999998</v>
          </cell>
          <cell r="C23">
            <v>29.1</v>
          </cell>
          <cell r="D23">
            <v>10.5</v>
          </cell>
          <cell r="E23">
            <v>68.041666666666671</v>
          </cell>
          <cell r="F23">
            <v>95</v>
          </cell>
          <cell r="G23">
            <v>37</v>
          </cell>
          <cell r="H23">
            <v>26.64</v>
          </cell>
          <cell r="J23">
            <v>40.32</v>
          </cell>
          <cell r="K23">
            <v>0</v>
          </cell>
        </row>
        <row r="24">
          <cell r="B24">
            <v>22.354166666666668</v>
          </cell>
          <cell r="C24">
            <v>30.3</v>
          </cell>
          <cell r="D24">
            <v>13.6</v>
          </cell>
          <cell r="E24">
            <v>64.416666666666671</v>
          </cell>
          <cell r="F24">
            <v>92</v>
          </cell>
          <cell r="G24">
            <v>42</v>
          </cell>
          <cell r="H24">
            <v>28.8</v>
          </cell>
          <cell r="I24" t="str">
            <v>NE</v>
          </cell>
          <cell r="J24">
            <v>45</v>
          </cell>
          <cell r="K24">
            <v>0</v>
          </cell>
        </row>
        <row r="25">
          <cell r="B25">
            <v>24.604166666666668</v>
          </cell>
          <cell r="C25">
            <v>31.9</v>
          </cell>
          <cell r="D25">
            <v>18.7</v>
          </cell>
          <cell r="E25">
            <v>60.541666666666664</v>
          </cell>
          <cell r="F25">
            <v>79</v>
          </cell>
          <cell r="G25">
            <v>43</v>
          </cell>
          <cell r="H25">
            <v>39.24</v>
          </cell>
          <cell r="I25" t="str">
            <v>NE</v>
          </cell>
          <cell r="J25">
            <v>59.04</v>
          </cell>
          <cell r="K25">
            <v>0</v>
          </cell>
        </row>
        <row r="26">
          <cell r="B26">
            <v>21.795833333333334</v>
          </cell>
          <cell r="C26">
            <v>27.4</v>
          </cell>
          <cell r="D26">
            <v>14.8</v>
          </cell>
          <cell r="E26">
            <v>84.125</v>
          </cell>
          <cell r="F26">
            <v>98</v>
          </cell>
          <cell r="G26">
            <v>69</v>
          </cell>
          <cell r="H26">
            <v>29.52</v>
          </cell>
          <cell r="I26" t="str">
            <v>N</v>
          </cell>
          <cell r="J26">
            <v>66.600000000000009</v>
          </cell>
          <cell r="K26">
            <v>71.600000000000009</v>
          </cell>
        </row>
        <row r="27">
          <cell r="B27">
            <v>12.95833333333333</v>
          </cell>
          <cell r="C27">
            <v>16.3</v>
          </cell>
          <cell r="D27">
            <v>9.6999999999999993</v>
          </cell>
          <cell r="E27">
            <v>82.541666666666671</v>
          </cell>
          <cell r="F27">
            <v>95</v>
          </cell>
          <cell r="G27">
            <v>63</v>
          </cell>
          <cell r="H27">
            <v>23.759999999999998</v>
          </cell>
          <cell r="I27" t="str">
            <v>SO</v>
          </cell>
          <cell r="J27">
            <v>46.080000000000005</v>
          </cell>
          <cell r="K27">
            <v>0.2</v>
          </cell>
        </row>
        <row r="28">
          <cell r="B28">
            <v>13.658333333333333</v>
          </cell>
          <cell r="C28">
            <v>19.7</v>
          </cell>
          <cell r="D28">
            <v>9.1</v>
          </cell>
          <cell r="E28">
            <v>75.25</v>
          </cell>
          <cell r="F28">
            <v>93</v>
          </cell>
          <cell r="G28">
            <v>42</v>
          </cell>
          <cell r="H28">
            <v>11.520000000000001</v>
          </cell>
          <cell r="I28" t="str">
            <v>SO</v>
          </cell>
          <cell r="J28">
            <v>23.759999999999998</v>
          </cell>
          <cell r="K28">
            <v>0</v>
          </cell>
        </row>
        <row r="29">
          <cell r="B29">
            <v>12.225</v>
          </cell>
          <cell r="C29">
            <v>22.6</v>
          </cell>
          <cell r="D29">
            <v>3.9</v>
          </cell>
          <cell r="E29">
            <v>73.791666666666671</v>
          </cell>
          <cell r="F29">
            <v>98</v>
          </cell>
          <cell r="G29">
            <v>27</v>
          </cell>
          <cell r="H29">
            <v>13.32</v>
          </cell>
          <cell r="I29" t="str">
            <v>SO</v>
          </cell>
          <cell r="J29">
            <v>25.92</v>
          </cell>
          <cell r="K29">
            <v>0</v>
          </cell>
        </row>
        <row r="30">
          <cell r="B30">
            <v>13.054166666666665</v>
          </cell>
          <cell r="C30">
            <v>22.1</v>
          </cell>
          <cell r="D30">
            <v>6.1</v>
          </cell>
          <cell r="E30">
            <v>73.25</v>
          </cell>
          <cell r="F30">
            <v>98</v>
          </cell>
          <cell r="G30">
            <v>37</v>
          </cell>
          <cell r="H30">
            <v>11.16</v>
          </cell>
          <cell r="I30" t="str">
            <v>S</v>
          </cell>
          <cell r="J30">
            <v>21.240000000000002</v>
          </cell>
          <cell r="K30">
            <v>0</v>
          </cell>
        </row>
        <row r="31">
          <cell r="B31">
            <v>13.329166666666667</v>
          </cell>
          <cell r="C31">
            <v>25.1</v>
          </cell>
          <cell r="D31">
            <v>4.3</v>
          </cell>
          <cell r="E31">
            <v>76.041666666666671</v>
          </cell>
          <cell r="F31">
            <v>99</v>
          </cell>
          <cell r="G31">
            <v>38</v>
          </cell>
          <cell r="H31">
            <v>7.9200000000000008</v>
          </cell>
          <cell r="I31" t="str">
            <v>L</v>
          </cell>
          <cell r="J31">
            <v>21.6</v>
          </cell>
          <cell r="K31">
            <v>0</v>
          </cell>
        </row>
        <row r="32">
          <cell r="B32">
            <v>15.279166666666663</v>
          </cell>
          <cell r="C32">
            <v>26.3</v>
          </cell>
          <cell r="D32">
            <v>6</v>
          </cell>
          <cell r="E32">
            <v>70.041666666666671</v>
          </cell>
          <cell r="F32">
            <v>98</v>
          </cell>
          <cell r="G32">
            <v>33</v>
          </cell>
          <cell r="H32">
            <v>23.759999999999998</v>
          </cell>
          <cell r="I32" t="str">
            <v>NE</v>
          </cell>
          <cell r="J32">
            <v>35.28</v>
          </cell>
          <cell r="K32">
            <v>0</v>
          </cell>
        </row>
        <row r="33">
          <cell r="B33">
            <v>16.791666666666664</v>
          </cell>
          <cell r="C33">
            <v>26.6</v>
          </cell>
          <cell r="D33">
            <v>5.2</v>
          </cell>
          <cell r="E33">
            <v>61.958333333333336</v>
          </cell>
          <cell r="F33">
            <v>93</v>
          </cell>
          <cell r="G33">
            <v>36</v>
          </cell>
          <cell r="H33">
            <v>21.6</v>
          </cell>
          <cell r="I33" t="str">
            <v>NE</v>
          </cell>
          <cell r="J33">
            <v>34.200000000000003</v>
          </cell>
          <cell r="K33">
            <v>0</v>
          </cell>
        </row>
        <row r="34">
          <cell r="B34">
            <v>17.866666666666667</v>
          </cell>
          <cell r="C34">
            <v>28.9</v>
          </cell>
          <cell r="D34">
            <v>8.1999999999999993</v>
          </cell>
          <cell r="E34">
            <v>68.791666666666671</v>
          </cell>
          <cell r="F34">
            <v>97</v>
          </cell>
          <cell r="G34">
            <v>37</v>
          </cell>
          <cell r="H34">
            <v>19.440000000000001</v>
          </cell>
          <cell r="I34" t="str">
            <v>NE</v>
          </cell>
          <cell r="J34">
            <v>28.8</v>
          </cell>
          <cell r="K34">
            <v>0</v>
          </cell>
        </row>
        <row r="35">
          <cell r="B35">
            <v>20.533333333333331</v>
          </cell>
          <cell r="C35">
            <v>30.6</v>
          </cell>
          <cell r="D35">
            <v>12.8</v>
          </cell>
          <cell r="E35">
            <v>68.25</v>
          </cell>
          <cell r="F35">
            <v>94</v>
          </cell>
          <cell r="G35">
            <v>34</v>
          </cell>
          <cell r="H35">
            <v>24.840000000000003</v>
          </cell>
          <cell r="I35" t="str">
            <v>N</v>
          </cell>
          <cell r="J35">
            <v>42.12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24.858333333333334</v>
          </cell>
          <cell r="C5">
            <v>32.1</v>
          </cell>
          <cell r="D5">
            <v>16.3</v>
          </cell>
          <cell r="E5">
            <v>57.75</v>
          </cell>
          <cell r="F5">
            <v>88</v>
          </cell>
          <cell r="G5">
            <v>36</v>
          </cell>
          <cell r="H5">
            <v>9</v>
          </cell>
          <cell r="I5" t="str">
            <v>SE</v>
          </cell>
          <cell r="J5">
            <v>19.440000000000001</v>
          </cell>
          <cell r="K5">
            <v>0</v>
          </cell>
        </row>
        <row r="6">
          <cell r="B6">
            <v>24.595833333333331</v>
          </cell>
          <cell r="C6">
            <v>31.3</v>
          </cell>
          <cell r="D6">
            <v>18.3</v>
          </cell>
          <cell r="E6">
            <v>64.041666666666671</v>
          </cell>
          <cell r="F6">
            <v>93</v>
          </cell>
          <cell r="G6">
            <v>44</v>
          </cell>
          <cell r="H6">
            <v>14.76</v>
          </cell>
          <cell r="I6" t="str">
            <v>SE</v>
          </cell>
          <cell r="J6">
            <v>25.2</v>
          </cell>
          <cell r="K6">
            <v>0</v>
          </cell>
        </row>
        <row r="7">
          <cell r="B7">
            <v>23.862499999999997</v>
          </cell>
          <cell r="C7">
            <v>30.7</v>
          </cell>
          <cell r="D7">
            <v>16.3</v>
          </cell>
          <cell r="E7">
            <v>63.25</v>
          </cell>
          <cell r="F7">
            <v>84</v>
          </cell>
          <cell r="G7">
            <v>45</v>
          </cell>
          <cell r="H7">
            <v>15.120000000000001</v>
          </cell>
          <cell r="I7" t="str">
            <v>SE</v>
          </cell>
          <cell r="J7">
            <v>29.16</v>
          </cell>
          <cell r="K7">
            <v>0</v>
          </cell>
        </row>
        <row r="8">
          <cell r="B8">
            <v>23.741666666666674</v>
          </cell>
          <cell r="C8">
            <v>31.6</v>
          </cell>
          <cell r="D8">
            <v>17.600000000000001</v>
          </cell>
          <cell r="E8">
            <v>67.708333333333329</v>
          </cell>
          <cell r="F8">
            <v>87</v>
          </cell>
          <cell r="G8">
            <v>41</v>
          </cell>
          <cell r="H8">
            <v>12.6</v>
          </cell>
          <cell r="I8" t="str">
            <v>SE</v>
          </cell>
          <cell r="J8">
            <v>50.76</v>
          </cell>
          <cell r="K8">
            <v>0</v>
          </cell>
        </row>
        <row r="9">
          <cell r="B9">
            <v>24.549999999999997</v>
          </cell>
          <cell r="C9">
            <v>31.9</v>
          </cell>
          <cell r="D9">
            <v>19.100000000000001</v>
          </cell>
          <cell r="E9">
            <v>61.333333333333336</v>
          </cell>
          <cell r="F9">
            <v>80</v>
          </cell>
          <cell r="G9">
            <v>30</v>
          </cell>
          <cell r="H9">
            <v>9.3600000000000012</v>
          </cell>
          <cell r="I9" t="str">
            <v>L</v>
          </cell>
          <cell r="J9">
            <v>22.32</v>
          </cell>
          <cell r="K9">
            <v>0</v>
          </cell>
        </row>
        <row r="10">
          <cell r="B10">
            <v>20.441666666666666</v>
          </cell>
          <cell r="C10">
            <v>25.2</v>
          </cell>
          <cell r="D10">
            <v>15.3</v>
          </cell>
          <cell r="E10">
            <v>80.375</v>
          </cell>
          <cell r="F10">
            <v>97</v>
          </cell>
          <cell r="G10">
            <v>52</v>
          </cell>
          <cell r="H10">
            <v>20.88</v>
          </cell>
          <cell r="I10" t="str">
            <v>S</v>
          </cell>
          <cell r="J10">
            <v>39.96</v>
          </cell>
          <cell r="K10">
            <v>4.2</v>
          </cell>
        </row>
        <row r="11">
          <cell r="B11">
            <v>14.329166666666667</v>
          </cell>
          <cell r="C11">
            <v>21.1</v>
          </cell>
          <cell r="D11">
            <v>8.4</v>
          </cell>
          <cell r="E11">
            <v>61.041666666666664</v>
          </cell>
          <cell r="F11">
            <v>85</v>
          </cell>
          <cell r="G11">
            <v>37</v>
          </cell>
          <cell r="H11">
            <v>14.04</v>
          </cell>
          <cell r="I11" t="str">
            <v>S</v>
          </cell>
          <cell r="J11">
            <v>33.840000000000003</v>
          </cell>
          <cell r="K11">
            <v>0</v>
          </cell>
        </row>
        <row r="12">
          <cell r="B12">
            <v>16.062499999999996</v>
          </cell>
          <cell r="C12">
            <v>24.4</v>
          </cell>
          <cell r="D12">
            <v>5.8</v>
          </cell>
          <cell r="E12">
            <v>58.208333333333336</v>
          </cell>
          <cell r="F12">
            <v>91</v>
          </cell>
          <cell r="G12">
            <v>36</v>
          </cell>
          <cell r="H12">
            <v>16.559999999999999</v>
          </cell>
          <cell r="I12" t="str">
            <v>SE</v>
          </cell>
          <cell r="J12">
            <v>30.6</v>
          </cell>
          <cell r="K12">
            <v>0</v>
          </cell>
        </row>
        <row r="13">
          <cell r="B13">
            <v>17.649999999999999</v>
          </cell>
          <cell r="C13">
            <v>27.6</v>
          </cell>
          <cell r="D13">
            <v>7.9</v>
          </cell>
          <cell r="E13">
            <v>58.25</v>
          </cell>
          <cell r="F13">
            <v>88</v>
          </cell>
          <cell r="G13">
            <v>29</v>
          </cell>
          <cell r="H13">
            <v>12.6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21.254166666666666</v>
          </cell>
          <cell r="C14">
            <v>31.7</v>
          </cell>
          <cell r="D14">
            <v>12.1</v>
          </cell>
          <cell r="E14">
            <v>57.833333333333336</v>
          </cell>
          <cell r="F14">
            <v>89</v>
          </cell>
          <cell r="G14">
            <v>30</v>
          </cell>
          <cell r="H14">
            <v>18</v>
          </cell>
          <cell r="I14" t="str">
            <v>L</v>
          </cell>
          <cell r="J14">
            <v>37.800000000000004</v>
          </cell>
          <cell r="K14">
            <v>0</v>
          </cell>
        </row>
        <row r="15">
          <cell r="B15">
            <v>23.374999999999996</v>
          </cell>
          <cell r="C15">
            <v>33</v>
          </cell>
          <cell r="D15">
            <v>16.5</v>
          </cell>
          <cell r="E15">
            <v>63.208333333333336</v>
          </cell>
          <cell r="F15">
            <v>81</v>
          </cell>
          <cell r="G15">
            <v>44</v>
          </cell>
          <cell r="H15">
            <v>17.28</v>
          </cell>
          <cell r="I15" t="str">
            <v>L</v>
          </cell>
          <cell r="J15">
            <v>33.119999999999997</v>
          </cell>
          <cell r="K15">
            <v>0</v>
          </cell>
        </row>
        <row r="16">
          <cell r="B16">
            <v>21.604166666666668</v>
          </cell>
          <cell r="C16">
            <v>25.4</v>
          </cell>
          <cell r="D16">
            <v>19</v>
          </cell>
          <cell r="E16">
            <v>85.125</v>
          </cell>
          <cell r="F16">
            <v>97</v>
          </cell>
          <cell r="G16">
            <v>59</v>
          </cell>
          <cell r="H16">
            <v>12.96</v>
          </cell>
          <cell r="I16" t="str">
            <v>NE</v>
          </cell>
          <cell r="J16">
            <v>38.159999999999997</v>
          </cell>
          <cell r="K16">
            <v>28.4</v>
          </cell>
        </row>
        <row r="17">
          <cell r="B17">
            <v>21.787499999999994</v>
          </cell>
          <cell r="C17">
            <v>27.2</v>
          </cell>
          <cell r="D17">
            <v>20.100000000000001</v>
          </cell>
          <cell r="E17">
            <v>90.375</v>
          </cell>
          <cell r="F17">
            <v>98</v>
          </cell>
          <cell r="G17">
            <v>65</v>
          </cell>
          <cell r="H17">
            <v>11.879999999999999</v>
          </cell>
          <cell r="I17" t="str">
            <v>NE</v>
          </cell>
          <cell r="J17">
            <v>23.759999999999998</v>
          </cell>
          <cell r="K17">
            <v>49.000000000000007</v>
          </cell>
        </row>
        <row r="18">
          <cell r="B18">
            <v>20.062499999999996</v>
          </cell>
          <cell r="C18">
            <v>22</v>
          </cell>
          <cell r="D18">
            <v>17.3</v>
          </cell>
          <cell r="E18">
            <v>83.208333333333329</v>
          </cell>
          <cell r="F18">
            <v>96</v>
          </cell>
          <cell r="G18">
            <v>67</v>
          </cell>
          <cell r="H18">
            <v>14.4</v>
          </cell>
          <cell r="I18" t="str">
            <v>S</v>
          </cell>
          <cell r="J18">
            <v>28.8</v>
          </cell>
          <cell r="K18">
            <v>0.2</v>
          </cell>
        </row>
        <row r="19">
          <cell r="B19">
            <v>17.883333333333333</v>
          </cell>
          <cell r="C19">
            <v>25.1</v>
          </cell>
          <cell r="D19">
            <v>12</v>
          </cell>
          <cell r="E19">
            <v>70.291666666666671</v>
          </cell>
          <cell r="F19">
            <v>91</v>
          </cell>
          <cell r="G19">
            <v>49</v>
          </cell>
          <cell r="H19">
            <v>11.16</v>
          </cell>
          <cell r="I19" t="str">
            <v>S</v>
          </cell>
          <cell r="J19">
            <v>24.12</v>
          </cell>
          <cell r="K19">
            <v>0</v>
          </cell>
        </row>
        <row r="20">
          <cell r="B20">
            <v>17.912499999999998</v>
          </cell>
          <cell r="C20">
            <v>25.4</v>
          </cell>
          <cell r="D20">
            <v>9.1</v>
          </cell>
          <cell r="E20">
            <v>62.291666666666664</v>
          </cell>
          <cell r="F20">
            <v>94</v>
          </cell>
          <cell r="G20">
            <v>39</v>
          </cell>
          <cell r="H20">
            <v>11.16</v>
          </cell>
          <cell r="I20" t="str">
            <v>S</v>
          </cell>
          <cell r="J20">
            <v>25.92</v>
          </cell>
          <cell r="K20">
            <v>0</v>
          </cell>
        </row>
        <row r="21">
          <cell r="B21">
            <v>18.166666666666668</v>
          </cell>
          <cell r="C21">
            <v>27</v>
          </cell>
          <cell r="D21">
            <v>9.6999999999999993</v>
          </cell>
          <cell r="E21">
            <v>69.625</v>
          </cell>
          <cell r="F21">
            <v>94</v>
          </cell>
          <cell r="G21">
            <v>49</v>
          </cell>
          <cell r="H21">
            <v>9.3600000000000012</v>
          </cell>
          <cell r="I21" t="str">
            <v>NE</v>
          </cell>
          <cell r="J21">
            <v>22.32</v>
          </cell>
          <cell r="K21">
            <v>0</v>
          </cell>
        </row>
        <row r="22">
          <cell r="B22">
            <v>21.420833333333334</v>
          </cell>
          <cell r="C22">
            <v>28.5</v>
          </cell>
          <cell r="D22">
            <v>14.4</v>
          </cell>
          <cell r="E22">
            <v>63.291666666666664</v>
          </cell>
          <cell r="F22">
            <v>91</v>
          </cell>
          <cell r="G22">
            <v>39</v>
          </cell>
          <cell r="H22">
            <v>10.8</v>
          </cell>
          <cell r="I22" t="str">
            <v>SE</v>
          </cell>
          <cell r="J22">
            <v>23.040000000000003</v>
          </cell>
          <cell r="K22">
            <v>0</v>
          </cell>
        </row>
        <row r="23">
          <cell r="B23">
            <v>21.154166666666665</v>
          </cell>
          <cell r="C23">
            <v>29.8</v>
          </cell>
          <cell r="D23">
            <v>13.8</v>
          </cell>
          <cell r="E23">
            <v>63.541666666666664</v>
          </cell>
          <cell r="F23">
            <v>85</v>
          </cell>
          <cell r="G23">
            <v>39</v>
          </cell>
          <cell r="H23">
            <v>11.520000000000001</v>
          </cell>
          <cell r="I23" t="str">
            <v>SE</v>
          </cell>
          <cell r="J23">
            <v>27.36</v>
          </cell>
          <cell r="K23">
            <v>0</v>
          </cell>
        </row>
        <row r="24">
          <cell r="B24">
            <v>22.341666666666665</v>
          </cell>
          <cell r="C24">
            <v>31.1</v>
          </cell>
          <cell r="D24">
            <v>15.2</v>
          </cell>
          <cell r="E24">
            <v>68.166666666666671</v>
          </cell>
          <cell r="F24">
            <v>91</v>
          </cell>
          <cell r="G24">
            <v>47</v>
          </cell>
          <cell r="H24">
            <v>15.48</v>
          </cell>
          <cell r="I24" t="str">
            <v>L</v>
          </cell>
          <cell r="J24">
            <v>33.480000000000004</v>
          </cell>
          <cell r="K24">
            <v>0</v>
          </cell>
        </row>
        <row r="25">
          <cell r="B25">
            <v>23.80416666666666</v>
          </cell>
          <cell r="C25">
            <v>32.1</v>
          </cell>
          <cell r="D25">
            <v>17.600000000000001</v>
          </cell>
          <cell r="E25">
            <v>70</v>
          </cell>
          <cell r="F25">
            <v>85</v>
          </cell>
          <cell r="G25">
            <v>49</v>
          </cell>
          <cell r="H25">
            <v>27.36</v>
          </cell>
          <cell r="I25" t="str">
            <v>L</v>
          </cell>
          <cell r="J25">
            <v>44.64</v>
          </cell>
          <cell r="K25">
            <v>0</v>
          </cell>
        </row>
        <row r="26">
          <cell r="B26">
            <v>21.675000000000001</v>
          </cell>
          <cell r="C26">
            <v>30.2</v>
          </cell>
          <cell r="D26">
            <v>14.5</v>
          </cell>
          <cell r="E26">
            <v>85.625</v>
          </cell>
          <cell r="F26">
            <v>97</v>
          </cell>
          <cell r="G26">
            <v>63</v>
          </cell>
          <cell r="H26">
            <v>37.080000000000005</v>
          </cell>
          <cell r="I26" t="str">
            <v>N</v>
          </cell>
          <cell r="J26">
            <v>55.080000000000005</v>
          </cell>
          <cell r="K26">
            <v>17.600000000000001</v>
          </cell>
        </row>
        <row r="27">
          <cell r="B27">
            <v>14.525</v>
          </cell>
          <cell r="C27">
            <v>19.3</v>
          </cell>
          <cell r="D27">
            <v>10.7</v>
          </cell>
          <cell r="E27">
            <v>75.541666666666671</v>
          </cell>
          <cell r="F27">
            <v>92</v>
          </cell>
          <cell r="G27">
            <v>53</v>
          </cell>
          <cell r="H27">
            <v>22.32</v>
          </cell>
          <cell r="I27" t="str">
            <v>SO</v>
          </cell>
          <cell r="J27">
            <v>47.88</v>
          </cell>
          <cell r="K27">
            <v>1</v>
          </cell>
        </row>
        <row r="28">
          <cell r="B28">
            <v>13.920833333333329</v>
          </cell>
          <cell r="C28">
            <v>20.399999999999999</v>
          </cell>
          <cell r="D28">
            <v>7.8</v>
          </cell>
          <cell r="E28">
            <v>74.333333333333329</v>
          </cell>
          <cell r="F28">
            <v>97</v>
          </cell>
          <cell r="G28">
            <v>47</v>
          </cell>
          <cell r="H28">
            <v>7.5600000000000005</v>
          </cell>
          <cell r="I28" t="str">
            <v>S</v>
          </cell>
          <cell r="J28">
            <v>23.400000000000002</v>
          </cell>
          <cell r="K28">
            <v>0</v>
          </cell>
        </row>
        <row r="29">
          <cell r="B29">
            <v>14.033333333333333</v>
          </cell>
          <cell r="C29">
            <v>23.8</v>
          </cell>
          <cell r="D29">
            <v>5</v>
          </cell>
          <cell r="E29">
            <v>73.625</v>
          </cell>
          <cell r="F29">
            <v>99</v>
          </cell>
          <cell r="G29">
            <v>31</v>
          </cell>
          <cell r="H29">
            <v>14.4</v>
          </cell>
          <cell r="I29" t="str">
            <v>SO</v>
          </cell>
          <cell r="J29">
            <v>28.08</v>
          </cell>
          <cell r="K29">
            <v>0</v>
          </cell>
        </row>
        <row r="30">
          <cell r="B30">
            <v>16.016666666666669</v>
          </cell>
          <cell r="C30">
            <v>22.8</v>
          </cell>
          <cell r="D30">
            <v>6</v>
          </cell>
          <cell r="E30">
            <v>59.75</v>
          </cell>
          <cell r="F30">
            <v>96</v>
          </cell>
          <cell r="G30">
            <v>33</v>
          </cell>
          <cell r="H30">
            <v>11.520000000000001</v>
          </cell>
          <cell r="I30" t="str">
            <v>S</v>
          </cell>
          <cell r="J30">
            <v>22.68</v>
          </cell>
          <cell r="K30">
            <v>0</v>
          </cell>
        </row>
        <row r="31">
          <cell r="B31">
            <v>15.44166666666667</v>
          </cell>
          <cell r="C31">
            <v>24</v>
          </cell>
          <cell r="D31">
            <v>6.2</v>
          </cell>
          <cell r="E31">
            <v>64</v>
          </cell>
          <cell r="F31">
            <v>97</v>
          </cell>
          <cell r="G31">
            <v>34</v>
          </cell>
          <cell r="H31">
            <v>11.16</v>
          </cell>
          <cell r="I31" t="str">
            <v>SE</v>
          </cell>
          <cell r="J31">
            <v>21.240000000000002</v>
          </cell>
          <cell r="K31">
            <v>0</v>
          </cell>
        </row>
        <row r="32">
          <cell r="B32">
            <v>16.466666666666665</v>
          </cell>
          <cell r="C32">
            <v>26.3</v>
          </cell>
          <cell r="D32">
            <v>7.7</v>
          </cell>
          <cell r="E32">
            <v>64.291666666666671</v>
          </cell>
          <cell r="F32">
            <v>92</v>
          </cell>
          <cell r="G32">
            <v>34</v>
          </cell>
          <cell r="H32">
            <v>12.6</v>
          </cell>
          <cell r="I32" t="str">
            <v>SE</v>
          </cell>
          <cell r="J32">
            <v>26.64</v>
          </cell>
          <cell r="K32">
            <v>0</v>
          </cell>
        </row>
        <row r="33">
          <cell r="B33">
            <v>17.912500000000001</v>
          </cell>
          <cell r="C33">
            <v>26.6</v>
          </cell>
          <cell r="D33">
            <v>9.3000000000000007</v>
          </cell>
          <cell r="E33">
            <v>61.291666666666664</v>
          </cell>
          <cell r="F33">
            <v>85</v>
          </cell>
          <cell r="G33">
            <v>38</v>
          </cell>
          <cell r="H33">
            <v>8.2799999999999994</v>
          </cell>
          <cell r="I33" t="str">
            <v>SE</v>
          </cell>
          <cell r="J33">
            <v>20.52</v>
          </cell>
          <cell r="K33">
            <v>0</v>
          </cell>
        </row>
        <row r="34">
          <cell r="B34">
            <v>19.583333333333336</v>
          </cell>
          <cell r="C34">
            <v>28.7</v>
          </cell>
          <cell r="D34">
            <v>11.5</v>
          </cell>
          <cell r="E34">
            <v>63.458333333333336</v>
          </cell>
          <cell r="F34">
            <v>90</v>
          </cell>
          <cell r="G34">
            <v>36</v>
          </cell>
          <cell r="H34">
            <v>11.16</v>
          </cell>
          <cell r="I34" t="str">
            <v>SE</v>
          </cell>
          <cell r="J34">
            <v>20.52</v>
          </cell>
          <cell r="K34">
            <v>0</v>
          </cell>
        </row>
        <row r="35">
          <cell r="B35">
            <v>21.2</v>
          </cell>
          <cell r="C35">
            <v>29.1</v>
          </cell>
          <cell r="D35">
            <v>13.5</v>
          </cell>
          <cell r="E35">
            <v>64.666666666666671</v>
          </cell>
          <cell r="F35">
            <v>91</v>
          </cell>
          <cell r="G35">
            <v>44</v>
          </cell>
          <cell r="H35">
            <v>12.96</v>
          </cell>
          <cell r="I35" t="str">
            <v>SE</v>
          </cell>
          <cell r="J35">
            <v>21.6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23.466666666666658</v>
          </cell>
          <cell r="C5">
            <v>31.3</v>
          </cell>
          <cell r="D5">
            <v>15</v>
          </cell>
          <cell r="E5">
            <v>61.208333333333336</v>
          </cell>
          <cell r="F5">
            <v>94</v>
          </cell>
          <cell r="G5">
            <v>33</v>
          </cell>
          <cell r="H5">
            <v>5.7600000000000007</v>
          </cell>
          <cell r="I5" t="str">
            <v>SO</v>
          </cell>
          <cell r="J5">
            <v>19.8</v>
          </cell>
          <cell r="K5">
            <v>0</v>
          </cell>
        </row>
        <row r="6">
          <cell r="B6">
            <v>22.850000000000005</v>
          </cell>
          <cell r="C6">
            <v>29.3</v>
          </cell>
          <cell r="D6">
            <v>18</v>
          </cell>
          <cell r="E6">
            <v>75.375</v>
          </cell>
          <cell r="F6">
            <v>99</v>
          </cell>
          <cell r="G6">
            <v>50</v>
          </cell>
          <cell r="H6">
            <v>10.8</v>
          </cell>
          <cell r="I6" t="str">
            <v>O</v>
          </cell>
          <cell r="J6">
            <v>26.64</v>
          </cell>
          <cell r="K6">
            <v>0</v>
          </cell>
        </row>
        <row r="7">
          <cell r="B7">
            <v>21.220833333333335</v>
          </cell>
          <cell r="C7">
            <v>29.1</v>
          </cell>
          <cell r="D7">
            <v>13</v>
          </cell>
          <cell r="E7">
            <v>61.791666666666664</v>
          </cell>
          <cell r="F7">
            <v>88</v>
          </cell>
          <cell r="G7">
            <v>39</v>
          </cell>
          <cell r="H7">
            <v>12.24</v>
          </cell>
          <cell r="I7" t="str">
            <v>O</v>
          </cell>
          <cell r="J7">
            <v>23.759999999999998</v>
          </cell>
          <cell r="K7">
            <v>0</v>
          </cell>
        </row>
        <row r="8">
          <cell r="B8">
            <v>21.533333333333331</v>
          </cell>
          <cell r="C8">
            <v>29.3</v>
          </cell>
          <cell r="D8">
            <v>15.3</v>
          </cell>
          <cell r="E8">
            <v>69.083333333333329</v>
          </cell>
          <cell r="F8">
            <v>89</v>
          </cell>
          <cell r="G8">
            <v>47</v>
          </cell>
          <cell r="H8">
            <v>14.04</v>
          </cell>
          <cell r="I8" t="str">
            <v>SE</v>
          </cell>
          <cell r="J8">
            <v>30.96</v>
          </cell>
          <cell r="K8">
            <v>0</v>
          </cell>
        </row>
        <row r="9">
          <cell r="B9">
            <v>21.466666666666669</v>
          </cell>
          <cell r="C9">
            <v>27.5</v>
          </cell>
          <cell r="D9">
            <v>17.3</v>
          </cell>
          <cell r="E9">
            <v>72</v>
          </cell>
          <cell r="F9">
            <v>87</v>
          </cell>
          <cell r="G9">
            <v>52</v>
          </cell>
          <cell r="H9">
            <v>14.04</v>
          </cell>
          <cell r="I9" t="str">
            <v>SE</v>
          </cell>
          <cell r="J9">
            <v>24.12</v>
          </cell>
          <cell r="K9">
            <v>0</v>
          </cell>
        </row>
        <row r="10">
          <cell r="B10">
            <v>18.658333333333331</v>
          </cell>
          <cell r="C10">
            <v>21.4</v>
          </cell>
          <cell r="D10">
            <v>14.2</v>
          </cell>
          <cell r="E10">
            <v>78</v>
          </cell>
          <cell r="F10">
            <v>94</v>
          </cell>
          <cell r="G10">
            <v>42</v>
          </cell>
          <cell r="H10">
            <v>15.48</v>
          </cell>
          <cell r="I10" t="str">
            <v>NO</v>
          </cell>
          <cell r="J10">
            <v>38.159999999999997</v>
          </cell>
          <cell r="K10">
            <v>1</v>
          </cell>
        </row>
        <row r="11">
          <cell r="B11">
            <v>13.158333333333333</v>
          </cell>
          <cell r="C11">
            <v>20.9</v>
          </cell>
          <cell r="D11">
            <v>7.4</v>
          </cell>
          <cell r="E11">
            <v>64</v>
          </cell>
          <cell r="F11">
            <v>91</v>
          </cell>
          <cell r="G11">
            <v>31</v>
          </cell>
          <cell r="H11">
            <v>16.2</v>
          </cell>
          <cell r="I11" t="str">
            <v>O</v>
          </cell>
          <cell r="J11">
            <v>31.319999999999997</v>
          </cell>
          <cell r="K11">
            <v>0</v>
          </cell>
        </row>
        <row r="12">
          <cell r="B12">
            <v>14.491666666666667</v>
          </cell>
          <cell r="C12">
            <v>24.1</v>
          </cell>
          <cell r="D12">
            <v>5.5</v>
          </cell>
          <cell r="E12">
            <v>64.291666666666671</v>
          </cell>
          <cell r="F12">
            <v>97</v>
          </cell>
          <cell r="G12">
            <v>32</v>
          </cell>
          <cell r="H12">
            <v>12.24</v>
          </cell>
          <cell r="I12" t="str">
            <v>O</v>
          </cell>
          <cell r="J12">
            <v>29.52</v>
          </cell>
          <cell r="K12">
            <v>0</v>
          </cell>
        </row>
        <row r="13">
          <cell r="B13">
            <v>17.279166666666669</v>
          </cell>
          <cell r="C13">
            <v>26.3</v>
          </cell>
          <cell r="D13">
            <v>8.4</v>
          </cell>
          <cell r="E13">
            <v>61.041666666666664</v>
          </cell>
          <cell r="F13">
            <v>89</v>
          </cell>
          <cell r="G13">
            <v>34</v>
          </cell>
          <cell r="H13">
            <v>15.48</v>
          </cell>
          <cell r="I13" t="str">
            <v>SE</v>
          </cell>
          <cell r="J13">
            <v>32.76</v>
          </cell>
          <cell r="K13">
            <v>0</v>
          </cell>
        </row>
        <row r="14">
          <cell r="B14">
            <v>21.054166666666664</v>
          </cell>
          <cell r="C14">
            <v>30.8</v>
          </cell>
          <cell r="D14">
            <v>13.5</v>
          </cell>
          <cell r="E14">
            <v>61.583333333333336</v>
          </cell>
          <cell r="F14">
            <v>89</v>
          </cell>
          <cell r="G14">
            <v>30</v>
          </cell>
          <cell r="H14">
            <v>17.64</v>
          </cell>
          <cell r="I14" t="str">
            <v>SE</v>
          </cell>
          <cell r="J14">
            <v>36.72</v>
          </cell>
          <cell r="K14">
            <v>0</v>
          </cell>
        </row>
        <row r="15">
          <cell r="B15">
            <v>22.870833333333334</v>
          </cell>
          <cell r="C15">
            <v>31.4</v>
          </cell>
          <cell r="D15">
            <v>15.9</v>
          </cell>
          <cell r="E15">
            <v>61.916666666666664</v>
          </cell>
          <cell r="F15">
            <v>88</v>
          </cell>
          <cell r="G15">
            <v>37</v>
          </cell>
          <cell r="H15">
            <v>14.04</v>
          </cell>
          <cell r="I15" t="str">
            <v>SE</v>
          </cell>
          <cell r="J15">
            <v>27.36</v>
          </cell>
          <cell r="K15">
            <v>0</v>
          </cell>
        </row>
        <row r="16">
          <cell r="B16">
            <v>20.833333333333332</v>
          </cell>
          <cell r="C16">
            <v>24.3</v>
          </cell>
          <cell r="D16">
            <v>18.7</v>
          </cell>
          <cell r="E16">
            <v>81.045454545454547</v>
          </cell>
          <cell r="F16">
            <v>100</v>
          </cell>
          <cell r="G16">
            <v>54</v>
          </cell>
          <cell r="H16">
            <v>14.4</v>
          </cell>
          <cell r="I16" t="str">
            <v>SE</v>
          </cell>
          <cell r="J16">
            <v>33.840000000000003</v>
          </cell>
          <cell r="K16">
            <v>24.200000000000003</v>
          </cell>
        </row>
        <row r="17">
          <cell r="B17">
            <v>21.020833333333336</v>
          </cell>
          <cell r="C17">
            <v>25.3</v>
          </cell>
          <cell r="D17">
            <v>19.5</v>
          </cell>
          <cell r="E17">
            <v>91.111111111111114</v>
          </cell>
          <cell r="F17">
            <v>100</v>
          </cell>
          <cell r="G17">
            <v>73</v>
          </cell>
          <cell r="H17">
            <v>14.76</v>
          </cell>
          <cell r="I17" t="str">
            <v>L</v>
          </cell>
          <cell r="J17">
            <v>32.4</v>
          </cell>
          <cell r="K17">
            <v>27.8</v>
          </cell>
        </row>
        <row r="18">
          <cell r="B18">
            <v>19.433333333333326</v>
          </cell>
          <cell r="C18">
            <v>22.6</v>
          </cell>
          <cell r="D18">
            <v>17.2</v>
          </cell>
          <cell r="E18">
            <v>83.916666666666671</v>
          </cell>
          <cell r="F18">
            <v>97</v>
          </cell>
          <cell r="G18">
            <v>62</v>
          </cell>
          <cell r="H18">
            <v>15.840000000000002</v>
          </cell>
          <cell r="I18" t="str">
            <v>O</v>
          </cell>
          <cell r="J18">
            <v>32.76</v>
          </cell>
          <cell r="K18">
            <v>0</v>
          </cell>
        </row>
        <row r="19">
          <cell r="B19">
            <v>17.375</v>
          </cell>
          <cell r="C19">
            <v>24.8</v>
          </cell>
          <cell r="D19">
            <v>11.1</v>
          </cell>
          <cell r="E19">
            <v>67.958333333333329</v>
          </cell>
          <cell r="F19">
            <v>91</v>
          </cell>
          <cell r="G19">
            <v>45</v>
          </cell>
          <cell r="H19">
            <v>9.7200000000000006</v>
          </cell>
          <cell r="I19" t="str">
            <v>O</v>
          </cell>
          <cell r="J19">
            <v>24.12</v>
          </cell>
          <cell r="K19">
            <v>0</v>
          </cell>
        </row>
        <row r="20">
          <cell r="B20">
            <v>16.612500000000001</v>
          </cell>
          <cell r="C20">
            <v>25.6</v>
          </cell>
          <cell r="D20">
            <v>9</v>
          </cell>
          <cell r="E20">
            <v>65.625</v>
          </cell>
          <cell r="F20">
            <v>97</v>
          </cell>
          <cell r="G20">
            <v>29</v>
          </cell>
          <cell r="H20">
            <v>10.8</v>
          </cell>
          <cell r="I20" t="str">
            <v>O</v>
          </cell>
          <cell r="J20">
            <v>17.64</v>
          </cell>
          <cell r="K20">
            <v>0</v>
          </cell>
        </row>
        <row r="21">
          <cell r="B21">
            <v>17.204166666666669</v>
          </cell>
          <cell r="C21">
            <v>26.8</v>
          </cell>
          <cell r="D21">
            <v>8.4</v>
          </cell>
          <cell r="E21">
            <v>65.791666666666671</v>
          </cell>
          <cell r="F21">
            <v>96</v>
          </cell>
          <cell r="G21">
            <v>37</v>
          </cell>
          <cell r="H21">
            <v>7.9200000000000008</v>
          </cell>
          <cell r="I21" t="str">
            <v>S</v>
          </cell>
          <cell r="J21">
            <v>15.48</v>
          </cell>
          <cell r="K21">
            <v>0</v>
          </cell>
        </row>
        <row r="22">
          <cell r="B22">
            <v>20.137499999999999</v>
          </cell>
          <cell r="C22">
            <v>27.7</v>
          </cell>
          <cell r="D22">
            <v>12.2</v>
          </cell>
          <cell r="E22">
            <v>66.375</v>
          </cell>
          <cell r="F22">
            <v>100</v>
          </cell>
          <cell r="G22">
            <v>33</v>
          </cell>
          <cell r="H22">
            <v>11.520000000000001</v>
          </cell>
          <cell r="I22" t="str">
            <v>O</v>
          </cell>
          <cell r="J22">
            <v>29.16</v>
          </cell>
          <cell r="K22">
            <v>0</v>
          </cell>
        </row>
        <row r="23">
          <cell r="B23">
            <v>20.366666666666664</v>
          </cell>
          <cell r="C23">
            <v>28</v>
          </cell>
          <cell r="D23">
            <v>12.6</v>
          </cell>
          <cell r="E23">
            <v>64.541666666666671</v>
          </cell>
          <cell r="F23">
            <v>92</v>
          </cell>
          <cell r="G23">
            <v>42</v>
          </cell>
          <cell r="H23">
            <v>15.48</v>
          </cell>
          <cell r="I23" t="str">
            <v>S</v>
          </cell>
          <cell r="J23">
            <v>28.8</v>
          </cell>
          <cell r="K23">
            <v>0</v>
          </cell>
        </row>
        <row r="24">
          <cell r="B24">
            <v>21.912499999999998</v>
          </cell>
          <cell r="C24">
            <v>29.3</v>
          </cell>
          <cell r="D24">
            <v>15.8</v>
          </cell>
          <cell r="E24">
            <v>66.666666666666671</v>
          </cell>
          <cell r="F24">
            <v>84</v>
          </cell>
          <cell r="G24">
            <v>46</v>
          </cell>
          <cell r="H24">
            <v>16.559999999999999</v>
          </cell>
          <cell r="I24" t="str">
            <v>SE</v>
          </cell>
          <cell r="J24">
            <v>35.28</v>
          </cell>
          <cell r="K24">
            <v>0</v>
          </cell>
        </row>
        <row r="25">
          <cell r="B25">
            <v>23.491666666666671</v>
          </cell>
          <cell r="C25">
            <v>31.1</v>
          </cell>
          <cell r="D25">
            <v>17.399999999999999</v>
          </cell>
          <cell r="E25">
            <v>64.25</v>
          </cell>
          <cell r="F25">
            <v>82</v>
          </cell>
          <cell r="G25">
            <v>45</v>
          </cell>
          <cell r="H25">
            <v>20.52</v>
          </cell>
          <cell r="I25" t="str">
            <v>SE</v>
          </cell>
          <cell r="J25">
            <v>42.12</v>
          </cell>
          <cell r="K25">
            <v>0</v>
          </cell>
        </row>
        <row r="26">
          <cell r="B26">
            <v>21.533333333333335</v>
          </cell>
          <cell r="C26">
            <v>27</v>
          </cell>
          <cell r="D26">
            <v>15.1</v>
          </cell>
          <cell r="E26">
            <v>79.266666666666666</v>
          </cell>
          <cell r="F26">
            <v>100</v>
          </cell>
          <cell r="G26">
            <v>69</v>
          </cell>
          <cell r="H26">
            <v>18.720000000000002</v>
          </cell>
          <cell r="I26" t="str">
            <v>L</v>
          </cell>
          <cell r="J26">
            <v>45.36</v>
          </cell>
          <cell r="K26">
            <v>65</v>
          </cell>
        </row>
        <row r="27">
          <cell r="B27">
            <v>13.095833333333337</v>
          </cell>
          <cell r="C27">
            <v>15.6</v>
          </cell>
          <cell r="D27">
            <v>9.6999999999999993</v>
          </cell>
          <cell r="E27">
            <v>84.416666666666671</v>
          </cell>
          <cell r="F27">
            <v>100</v>
          </cell>
          <cell r="G27">
            <v>67</v>
          </cell>
          <cell r="H27">
            <v>16.920000000000002</v>
          </cell>
          <cell r="I27" t="str">
            <v>N</v>
          </cell>
          <cell r="J27">
            <v>44.64</v>
          </cell>
          <cell r="K27">
            <v>0</v>
          </cell>
        </row>
        <row r="28">
          <cell r="B28">
            <v>13.941666666666668</v>
          </cell>
          <cell r="C28">
            <v>19.2</v>
          </cell>
          <cell r="D28">
            <v>11.4</v>
          </cell>
          <cell r="E28">
            <v>74.958333333333329</v>
          </cell>
          <cell r="F28">
            <v>91</v>
          </cell>
          <cell r="G28">
            <v>44</v>
          </cell>
          <cell r="H28">
            <v>9.7200000000000006</v>
          </cell>
          <cell r="I28" t="str">
            <v>N</v>
          </cell>
          <cell r="J28">
            <v>24.48</v>
          </cell>
          <cell r="K28">
            <v>0</v>
          </cell>
        </row>
        <row r="29">
          <cell r="B29">
            <v>13.341666666666669</v>
          </cell>
          <cell r="C29">
            <v>22.3</v>
          </cell>
          <cell r="D29">
            <v>5.6</v>
          </cell>
          <cell r="E29">
            <v>66.684210526315795</v>
          </cell>
          <cell r="F29">
            <v>100</v>
          </cell>
          <cell r="G29">
            <v>26</v>
          </cell>
          <cell r="H29">
            <v>10.08</v>
          </cell>
          <cell r="I29" t="str">
            <v>N</v>
          </cell>
          <cell r="J29">
            <v>26.28</v>
          </cell>
          <cell r="K29">
            <v>0.2</v>
          </cell>
        </row>
        <row r="30">
          <cell r="B30">
            <v>14.762499999999998</v>
          </cell>
          <cell r="C30">
            <v>21.8</v>
          </cell>
          <cell r="D30">
            <v>8.8000000000000007</v>
          </cell>
          <cell r="E30">
            <v>66.25</v>
          </cell>
          <cell r="F30">
            <v>89</v>
          </cell>
          <cell r="G30">
            <v>36</v>
          </cell>
          <cell r="H30">
            <v>10.08</v>
          </cell>
          <cell r="I30" t="str">
            <v>NO</v>
          </cell>
          <cell r="J30">
            <v>21.240000000000002</v>
          </cell>
          <cell r="K30">
            <v>0</v>
          </cell>
        </row>
        <row r="31">
          <cell r="B31">
            <v>15.133333333333333</v>
          </cell>
          <cell r="C31">
            <v>23.4</v>
          </cell>
          <cell r="D31">
            <v>6.7</v>
          </cell>
          <cell r="E31">
            <v>71.541666666666671</v>
          </cell>
          <cell r="F31">
            <v>100</v>
          </cell>
          <cell r="G31">
            <v>36</v>
          </cell>
          <cell r="H31">
            <v>9.7200000000000006</v>
          </cell>
          <cell r="I31" t="str">
            <v>O</v>
          </cell>
          <cell r="J31">
            <v>17.64</v>
          </cell>
          <cell r="K31">
            <v>0</v>
          </cell>
        </row>
        <row r="32">
          <cell r="B32">
            <v>16.4375</v>
          </cell>
          <cell r="C32">
            <v>25.1</v>
          </cell>
          <cell r="D32">
            <v>8.3000000000000007</v>
          </cell>
          <cell r="E32">
            <v>66.791666666666671</v>
          </cell>
          <cell r="F32">
            <v>97</v>
          </cell>
          <cell r="G32">
            <v>30</v>
          </cell>
          <cell r="H32">
            <v>13.32</v>
          </cell>
          <cell r="I32" t="str">
            <v>SE</v>
          </cell>
          <cell r="J32">
            <v>26.64</v>
          </cell>
          <cell r="K32">
            <v>0</v>
          </cell>
        </row>
        <row r="33">
          <cell r="B33">
            <v>17.041666666666668</v>
          </cell>
          <cell r="C33">
            <v>25.2</v>
          </cell>
          <cell r="D33">
            <v>8.9</v>
          </cell>
          <cell r="E33">
            <v>62</v>
          </cell>
          <cell r="F33">
            <v>85</v>
          </cell>
          <cell r="G33">
            <v>39</v>
          </cell>
          <cell r="H33">
            <v>11.520000000000001</v>
          </cell>
          <cell r="I33" t="str">
            <v>SE</v>
          </cell>
          <cell r="J33">
            <v>21.96</v>
          </cell>
          <cell r="K33">
            <v>0</v>
          </cell>
        </row>
        <row r="34">
          <cell r="B34">
            <v>18.591666666666669</v>
          </cell>
          <cell r="C34">
            <v>27.7</v>
          </cell>
          <cell r="D34">
            <v>11.2</v>
          </cell>
          <cell r="E34">
            <v>67.125</v>
          </cell>
          <cell r="F34">
            <v>90</v>
          </cell>
          <cell r="G34">
            <v>39</v>
          </cell>
          <cell r="H34">
            <v>10.08</v>
          </cell>
          <cell r="I34" t="str">
            <v>SE</v>
          </cell>
          <cell r="J34">
            <v>20.88</v>
          </cell>
          <cell r="K34">
            <v>0</v>
          </cell>
        </row>
        <row r="35">
          <cell r="B35">
            <v>21.408333333333335</v>
          </cell>
          <cell r="C35">
            <v>29.3</v>
          </cell>
          <cell r="D35">
            <v>15</v>
          </cell>
          <cell r="E35">
            <v>61.125</v>
          </cell>
          <cell r="F35">
            <v>84</v>
          </cell>
          <cell r="G35">
            <v>33</v>
          </cell>
          <cell r="H35">
            <v>14.4</v>
          </cell>
          <cell r="I35" t="str">
            <v>L</v>
          </cell>
          <cell r="J35">
            <v>34.56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29.975000000000001</v>
          </cell>
          <cell r="C5">
            <v>32.1</v>
          </cell>
          <cell r="D5">
            <v>24.9</v>
          </cell>
          <cell r="E5">
            <v>36.75</v>
          </cell>
          <cell r="F5">
            <v>58</v>
          </cell>
          <cell r="G5">
            <v>29</v>
          </cell>
          <cell r="H5">
            <v>9</v>
          </cell>
          <cell r="I5" t="str">
            <v>NE</v>
          </cell>
          <cell r="J5">
            <v>19.079999999999998</v>
          </cell>
          <cell r="K5">
            <v>0</v>
          </cell>
        </row>
        <row r="6">
          <cell r="B6">
            <v>28.466666666666669</v>
          </cell>
          <cell r="C6">
            <v>30.5</v>
          </cell>
          <cell r="D6">
            <v>23</v>
          </cell>
          <cell r="E6">
            <v>49.666666666666664</v>
          </cell>
          <cell r="F6">
            <v>70</v>
          </cell>
          <cell r="G6">
            <v>37</v>
          </cell>
          <cell r="H6">
            <v>11.520000000000001</v>
          </cell>
          <cell r="I6" t="str">
            <v>S</v>
          </cell>
          <cell r="J6">
            <v>21.6</v>
          </cell>
          <cell r="K6">
            <v>0</v>
          </cell>
        </row>
        <row r="7">
          <cell r="B7">
            <v>27.5</v>
          </cell>
          <cell r="C7">
            <v>30.5</v>
          </cell>
          <cell r="D7">
            <v>21.7</v>
          </cell>
          <cell r="E7">
            <v>44</v>
          </cell>
          <cell r="F7">
            <v>61</v>
          </cell>
          <cell r="G7">
            <v>39</v>
          </cell>
          <cell r="H7">
            <v>9</v>
          </cell>
          <cell r="I7" t="str">
            <v>L</v>
          </cell>
          <cell r="J7">
            <v>19.8</v>
          </cell>
          <cell r="K7">
            <v>0</v>
          </cell>
        </row>
        <row r="8">
          <cell r="B8">
            <v>26.060000000000002</v>
          </cell>
          <cell r="C8">
            <v>29.3</v>
          </cell>
          <cell r="D8">
            <v>21</v>
          </cell>
          <cell r="E8">
            <v>49.4</v>
          </cell>
          <cell r="F8">
            <v>65</v>
          </cell>
          <cell r="G8">
            <v>41</v>
          </cell>
          <cell r="H8">
            <v>14.76</v>
          </cell>
          <cell r="I8" t="str">
            <v>NE</v>
          </cell>
          <cell r="J8">
            <v>31.319999999999997</v>
          </cell>
          <cell r="K8">
            <v>0</v>
          </cell>
        </row>
        <row r="9">
          <cell r="B9">
            <v>27.485714285714288</v>
          </cell>
          <cell r="C9">
            <v>31.9</v>
          </cell>
          <cell r="D9">
            <v>19.3</v>
          </cell>
          <cell r="E9">
            <v>45.142857142857146</v>
          </cell>
          <cell r="F9">
            <v>76</v>
          </cell>
          <cell r="G9">
            <v>29</v>
          </cell>
          <cell r="H9">
            <v>11.879999999999999</v>
          </cell>
          <cell r="I9" t="str">
            <v>NE</v>
          </cell>
          <cell r="J9">
            <v>25.56</v>
          </cell>
          <cell r="K9">
            <v>0</v>
          </cell>
        </row>
        <row r="10">
          <cell r="B10">
            <v>22.275000000000002</v>
          </cell>
          <cell r="C10">
            <v>23.6</v>
          </cell>
          <cell r="D10">
            <v>20.9</v>
          </cell>
          <cell r="E10">
            <v>73.75</v>
          </cell>
          <cell r="F10">
            <v>83</v>
          </cell>
          <cell r="G10">
            <v>70</v>
          </cell>
          <cell r="H10">
            <v>16.559999999999999</v>
          </cell>
          <cell r="I10" t="str">
            <v>SO</v>
          </cell>
          <cell r="J10">
            <v>33.840000000000003</v>
          </cell>
          <cell r="K10">
            <v>0</v>
          </cell>
        </row>
        <row r="11">
          <cell r="B11">
            <v>16.25</v>
          </cell>
          <cell r="C11">
            <v>21.8</v>
          </cell>
          <cell r="D11">
            <v>8.1999999999999993</v>
          </cell>
          <cell r="E11">
            <v>53.25</v>
          </cell>
          <cell r="F11">
            <v>85</v>
          </cell>
          <cell r="G11">
            <v>30</v>
          </cell>
          <cell r="H11">
            <v>17.64</v>
          </cell>
          <cell r="I11" t="str">
            <v>S</v>
          </cell>
          <cell r="J11">
            <v>29.880000000000003</v>
          </cell>
          <cell r="K11">
            <v>0</v>
          </cell>
        </row>
        <row r="12">
          <cell r="B12">
            <v>20</v>
          </cell>
          <cell r="C12">
            <v>25.1</v>
          </cell>
          <cell r="D12">
            <v>9.8000000000000007</v>
          </cell>
          <cell r="E12">
            <v>48.25</v>
          </cell>
          <cell r="F12">
            <v>76</v>
          </cell>
          <cell r="G12">
            <v>29</v>
          </cell>
          <cell r="H12">
            <v>14.76</v>
          </cell>
          <cell r="I12" t="str">
            <v>L</v>
          </cell>
          <cell r="J12">
            <v>27.720000000000002</v>
          </cell>
          <cell r="K12">
            <v>0</v>
          </cell>
        </row>
        <row r="13">
          <cell r="B13">
            <v>22.771428571428572</v>
          </cell>
          <cell r="C13">
            <v>27</v>
          </cell>
          <cell r="D13">
            <v>13.4</v>
          </cell>
          <cell r="E13">
            <v>46</v>
          </cell>
          <cell r="F13">
            <v>82</v>
          </cell>
          <cell r="G13">
            <v>28</v>
          </cell>
          <cell r="H13">
            <v>15.48</v>
          </cell>
          <cell r="I13" t="str">
            <v>NE</v>
          </cell>
          <cell r="J13">
            <v>35.64</v>
          </cell>
          <cell r="K13">
            <v>0</v>
          </cell>
        </row>
        <row r="14">
          <cell r="B14">
            <v>26.957142857142859</v>
          </cell>
          <cell r="C14">
            <v>30.8</v>
          </cell>
          <cell r="D14">
            <v>16.899999999999999</v>
          </cell>
          <cell r="E14">
            <v>42.428571428571431</v>
          </cell>
          <cell r="F14">
            <v>71</v>
          </cell>
          <cell r="G14">
            <v>30</v>
          </cell>
          <cell r="H14">
            <v>19.440000000000001</v>
          </cell>
          <cell r="I14" t="str">
            <v>N</v>
          </cell>
          <cell r="J14">
            <v>36.36</v>
          </cell>
          <cell r="K14">
            <v>0</v>
          </cell>
        </row>
        <row r="15">
          <cell r="B15">
            <v>27.766666666666666</v>
          </cell>
          <cell r="C15">
            <v>32.1</v>
          </cell>
          <cell r="D15">
            <v>18</v>
          </cell>
          <cell r="E15">
            <v>45</v>
          </cell>
          <cell r="F15">
            <v>75</v>
          </cell>
          <cell r="G15">
            <v>32</v>
          </cell>
          <cell r="H15">
            <v>13.68</v>
          </cell>
          <cell r="I15" t="str">
            <v>NE</v>
          </cell>
          <cell r="J15">
            <v>27.720000000000002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22.8</v>
          </cell>
          <cell r="C17">
            <v>26.1</v>
          </cell>
          <cell r="D17">
            <v>18.600000000000001</v>
          </cell>
          <cell r="E17">
            <v>79.375</v>
          </cell>
          <cell r="F17">
            <v>100</v>
          </cell>
          <cell r="G17">
            <v>68</v>
          </cell>
          <cell r="H17">
            <v>17.64</v>
          </cell>
          <cell r="I17" t="str">
            <v>NO</v>
          </cell>
          <cell r="J17">
            <v>30.240000000000002</v>
          </cell>
          <cell r="K17">
            <v>0</v>
          </cell>
        </row>
        <row r="18">
          <cell r="B18">
            <v>21.68888888888889</v>
          </cell>
          <cell r="C18">
            <v>24</v>
          </cell>
          <cell r="D18">
            <v>18</v>
          </cell>
          <cell r="E18">
            <v>72.222222222222229</v>
          </cell>
          <cell r="F18">
            <v>91</v>
          </cell>
          <cell r="G18">
            <v>62</v>
          </cell>
          <cell r="H18">
            <v>20.88</v>
          </cell>
          <cell r="I18" t="str">
            <v>S</v>
          </cell>
          <cell r="J18">
            <v>37.800000000000004</v>
          </cell>
          <cell r="K18">
            <v>0</v>
          </cell>
        </row>
        <row r="19">
          <cell r="B19">
            <v>20.329999999999998</v>
          </cell>
          <cell r="C19">
            <v>24.5</v>
          </cell>
          <cell r="D19">
            <v>13.5</v>
          </cell>
          <cell r="E19">
            <v>68.7</v>
          </cell>
          <cell r="F19">
            <v>81</v>
          </cell>
          <cell r="G19">
            <v>61</v>
          </cell>
          <cell r="H19">
            <v>12.6</v>
          </cell>
          <cell r="I19" t="str">
            <v>S</v>
          </cell>
          <cell r="J19">
            <v>23.400000000000002</v>
          </cell>
          <cell r="K19">
            <v>0</v>
          </cell>
        </row>
        <row r="20">
          <cell r="B20">
            <v>21.74</v>
          </cell>
          <cell r="C20">
            <v>26.3</v>
          </cell>
          <cell r="D20">
            <v>13.5</v>
          </cell>
          <cell r="E20">
            <v>49.9</v>
          </cell>
          <cell r="F20">
            <v>74</v>
          </cell>
          <cell r="G20">
            <v>35</v>
          </cell>
          <cell r="H20">
            <v>7.9200000000000008</v>
          </cell>
          <cell r="I20" t="str">
            <v>S</v>
          </cell>
          <cell r="J20">
            <v>24.840000000000003</v>
          </cell>
          <cell r="K20">
            <v>0</v>
          </cell>
        </row>
        <row r="21">
          <cell r="B21">
            <v>24.24</v>
          </cell>
          <cell r="C21">
            <v>28.4</v>
          </cell>
          <cell r="D21">
            <v>14.3</v>
          </cell>
          <cell r="E21">
            <v>50.2</v>
          </cell>
          <cell r="F21">
            <v>76</v>
          </cell>
          <cell r="G21">
            <v>35</v>
          </cell>
          <cell r="H21">
            <v>9</v>
          </cell>
          <cell r="I21" t="str">
            <v>NE</v>
          </cell>
          <cell r="J21">
            <v>20.16</v>
          </cell>
          <cell r="K21">
            <v>0</v>
          </cell>
        </row>
        <row r="22">
          <cell r="B22">
            <v>25.200000000000003</v>
          </cell>
          <cell r="C22">
            <v>28.8</v>
          </cell>
          <cell r="D22">
            <v>15.7</v>
          </cell>
          <cell r="E22">
            <v>47.555555555555557</v>
          </cell>
          <cell r="F22">
            <v>81</v>
          </cell>
          <cell r="G22">
            <v>29</v>
          </cell>
          <cell r="H22">
            <v>11.16</v>
          </cell>
          <cell r="I22" t="str">
            <v>L</v>
          </cell>
          <cell r="J22">
            <v>24.12</v>
          </cell>
          <cell r="K22">
            <v>0</v>
          </cell>
        </row>
        <row r="23">
          <cell r="B23">
            <v>24.966666666666665</v>
          </cell>
          <cell r="C23">
            <v>30.2</v>
          </cell>
          <cell r="D23">
            <v>16.399999999999999</v>
          </cell>
          <cell r="E23">
            <v>50.333333333333336</v>
          </cell>
          <cell r="F23">
            <v>76</v>
          </cell>
          <cell r="G23">
            <v>34</v>
          </cell>
          <cell r="H23">
            <v>15.48</v>
          </cell>
          <cell r="I23" t="str">
            <v>NE</v>
          </cell>
          <cell r="J23">
            <v>29.880000000000003</v>
          </cell>
          <cell r="K23">
            <v>0</v>
          </cell>
        </row>
        <row r="24">
          <cell r="B24">
            <v>26.044444444444448</v>
          </cell>
          <cell r="C24">
            <v>30.7</v>
          </cell>
          <cell r="D24">
            <v>17</v>
          </cell>
          <cell r="E24">
            <v>50.777777777777779</v>
          </cell>
          <cell r="F24">
            <v>78</v>
          </cell>
          <cell r="G24">
            <v>37</v>
          </cell>
          <cell r="H24">
            <v>15.120000000000001</v>
          </cell>
          <cell r="I24" t="str">
            <v>NE</v>
          </cell>
          <cell r="J24">
            <v>29.880000000000003</v>
          </cell>
          <cell r="K24">
            <v>0</v>
          </cell>
        </row>
        <row r="25">
          <cell r="B25">
            <v>27.133333333333336</v>
          </cell>
          <cell r="C25">
            <v>31.5</v>
          </cell>
          <cell r="D25">
            <v>18.5</v>
          </cell>
          <cell r="E25">
            <v>54.333333333333336</v>
          </cell>
          <cell r="F25">
            <v>74</v>
          </cell>
          <cell r="G25">
            <v>44</v>
          </cell>
          <cell r="H25">
            <v>19.440000000000001</v>
          </cell>
          <cell r="I25" t="str">
            <v>N</v>
          </cell>
          <cell r="J25">
            <v>42.84</v>
          </cell>
          <cell r="K25">
            <v>0</v>
          </cell>
        </row>
        <row r="26">
          <cell r="B26">
            <v>25.900000000000002</v>
          </cell>
          <cell r="C26">
            <v>29.8</v>
          </cell>
          <cell r="D26">
            <v>20</v>
          </cell>
          <cell r="E26">
            <v>71.5</v>
          </cell>
          <cell r="F26">
            <v>89</v>
          </cell>
          <cell r="G26">
            <v>58</v>
          </cell>
          <cell r="H26">
            <v>24.840000000000003</v>
          </cell>
          <cell r="I26" t="str">
            <v>N</v>
          </cell>
          <cell r="J26">
            <v>57.6</v>
          </cell>
          <cell r="K26">
            <v>0.2</v>
          </cell>
        </row>
        <row r="27">
          <cell r="B27">
            <v>15.424999999999999</v>
          </cell>
          <cell r="C27">
            <v>18.7</v>
          </cell>
          <cell r="D27">
            <v>11.4</v>
          </cell>
          <cell r="E27">
            <v>61.875</v>
          </cell>
          <cell r="F27">
            <v>80</v>
          </cell>
          <cell r="G27">
            <v>50</v>
          </cell>
          <cell r="H27">
            <v>15.120000000000001</v>
          </cell>
          <cell r="I27" t="str">
            <v>SO</v>
          </cell>
          <cell r="J27">
            <v>35.28</v>
          </cell>
          <cell r="K27">
            <v>0</v>
          </cell>
        </row>
        <row r="28">
          <cell r="B28">
            <v>15.0625</v>
          </cell>
          <cell r="C28">
            <v>18.100000000000001</v>
          </cell>
          <cell r="D28">
            <v>12.1</v>
          </cell>
          <cell r="E28">
            <v>66.75</v>
          </cell>
          <cell r="F28">
            <v>78</v>
          </cell>
          <cell r="G28">
            <v>54</v>
          </cell>
          <cell r="H28">
            <v>7.2</v>
          </cell>
          <cell r="I28" t="str">
            <v>O</v>
          </cell>
          <cell r="J28">
            <v>18.720000000000002</v>
          </cell>
          <cell r="K28">
            <v>0</v>
          </cell>
        </row>
        <row r="29">
          <cell r="B29">
            <v>17.990000000000002</v>
          </cell>
          <cell r="C29">
            <v>22.8</v>
          </cell>
          <cell r="D29">
            <v>8.6999999999999993</v>
          </cell>
          <cell r="E29">
            <v>55.6</v>
          </cell>
          <cell r="F29">
            <v>96</v>
          </cell>
          <cell r="G29">
            <v>25</v>
          </cell>
          <cell r="H29">
            <v>13.32</v>
          </cell>
          <cell r="I29" t="str">
            <v>SO</v>
          </cell>
          <cell r="J29">
            <v>29.52</v>
          </cell>
          <cell r="K29">
            <v>0</v>
          </cell>
        </row>
        <row r="30">
          <cell r="B30">
            <v>19.200000000000003</v>
          </cell>
          <cell r="C30">
            <v>22.7</v>
          </cell>
          <cell r="D30">
            <v>12.7</v>
          </cell>
          <cell r="E30">
            <v>43.81818181818182</v>
          </cell>
          <cell r="F30">
            <v>68</v>
          </cell>
          <cell r="G30">
            <v>27</v>
          </cell>
          <cell r="H30">
            <v>11.520000000000001</v>
          </cell>
          <cell r="I30" t="str">
            <v>S</v>
          </cell>
          <cell r="J30">
            <v>27</v>
          </cell>
          <cell r="K30">
            <v>0</v>
          </cell>
        </row>
        <row r="31">
          <cell r="B31">
            <v>19.781818181818181</v>
          </cell>
          <cell r="C31">
            <v>25.2</v>
          </cell>
          <cell r="D31">
            <v>9.4</v>
          </cell>
          <cell r="E31">
            <v>47.090909090909093</v>
          </cell>
          <cell r="F31">
            <v>88</v>
          </cell>
          <cell r="G31">
            <v>26</v>
          </cell>
          <cell r="H31">
            <v>7.5600000000000005</v>
          </cell>
          <cell r="I31" t="str">
            <v>N</v>
          </cell>
          <cell r="J31">
            <v>12.6</v>
          </cell>
          <cell r="K31">
            <v>0</v>
          </cell>
        </row>
        <row r="32">
          <cell r="B32">
            <v>22.28</v>
          </cell>
          <cell r="C32">
            <v>27.1</v>
          </cell>
          <cell r="D32">
            <v>11.3</v>
          </cell>
          <cell r="E32">
            <v>47.3</v>
          </cell>
          <cell r="F32">
            <v>91</v>
          </cell>
          <cell r="G32">
            <v>25</v>
          </cell>
          <cell r="H32">
            <v>13.32</v>
          </cell>
          <cell r="I32" t="str">
            <v>NE</v>
          </cell>
          <cell r="J32">
            <v>27</v>
          </cell>
          <cell r="K32">
            <v>0</v>
          </cell>
        </row>
        <row r="33">
          <cell r="B33">
            <v>22.24</v>
          </cell>
          <cell r="C33">
            <v>27.5</v>
          </cell>
          <cell r="D33">
            <v>11.2</v>
          </cell>
          <cell r="E33">
            <v>42.8</v>
          </cell>
          <cell r="F33">
            <v>79</v>
          </cell>
          <cell r="G33">
            <v>28</v>
          </cell>
          <cell r="H33">
            <v>8.2799999999999994</v>
          </cell>
          <cell r="I33" t="str">
            <v>NE</v>
          </cell>
          <cell r="J33">
            <v>19.440000000000001</v>
          </cell>
          <cell r="K33">
            <v>0</v>
          </cell>
        </row>
        <row r="34">
          <cell r="B34">
            <v>23.933333333333334</v>
          </cell>
          <cell r="C34">
            <v>29.2</v>
          </cell>
          <cell r="D34">
            <v>13.8</v>
          </cell>
          <cell r="E34">
            <v>44.888888888888886</v>
          </cell>
          <cell r="F34">
            <v>74</v>
          </cell>
          <cell r="G34">
            <v>29</v>
          </cell>
          <cell r="H34">
            <v>10.8</v>
          </cell>
          <cell r="I34" t="str">
            <v>N</v>
          </cell>
          <cell r="J34">
            <v>23.040000000000003</v>
          </cell>
          <cell r="K34">
            <v>0</v>
          </cell>
        </row>
        <row r="35">
          <cell r="B35">
            <v>25.23</v>
          </cell>
          <cell r="C35">
            <v>30.2</v>
          </cell>
          <cell r="D35">
            <v>17.2</v>
          </cell>
          <cell r="E35">
            <v>43.4</v>
          </cell>
          <cell r="F35">
            <v>69</v>
          </cell>
          <cell r="G35">
            <v>31</v>
          </cell>
          <cell r="H35">
            <v>14.76</v>
          </cell>
          <cell r="I35" t="str">
            <v>N</v>
          </cell>
          <cell r="J35">
            <v>25.92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25.758333333333329</v>
          </cell>
          <cell r="C5">
            <v>33.799999999999997</v>
          </cell>
          <cell r="D5">
            <v>18.2</v>
          </cell>
          <cell r="E5">
            <v>59.083333333333336</v>
          </cell>
          <cell r="F5">
            <v>82</v>
          </cell>
          <cell r="G5">
            <v>35</v>
          </cell>
          <cell r="H5">
            <v>6.84</v>
          </cell>
          <cell r="I5" t="str">
            <v>SE</v>
          </cell>
          <cell r="J5">
            <v>16.559999999999999</v>
          </cell>
          <cell r="K5">
            <v>0</v>
          </cell>
        </row>
        <row r="6">
          <cell r="B6">
            <v>25.112499999999997</v>
          </cell>
          <cell r="C6">
            <v>33.1</v>
          </cell>
          <cell r="D6">
            <v>19.100000000000001</v>
          </cell>
          <cell r="E6">
            <v>62.583333333333336</v>
          </cell>
          <cell r="F6">
            <v>81</v>
          </cell>
          <cell r="G6">
            <v>40</v>
          </cell>
          <cell r="H6">
            <v>7.2</v>
          </cell>
          <cell r="I6" t="str">
            <v>SE</v>
          </cell>
          <cell r="J6">
            <v>15.120000000000001</v>
          </cell>
          <cell r="K6">
            <v>0</v>
          </cell>
        </row>
        <row r="7">
          <cell r="B7">
            <v>26.041666666666668</v>
          </cell>
          <cell r="C7">
            <v>32.799999999999997</v>
          </cell>
          <cell r="D7">
            <v>20.399999999999999</v>
          </cell>
          <cell r="E7">
            <v>58.833333333333336</v>
          </cell>
          <cell r="F7">
            <v>73</v>
          </cell>
          <cell r="G7">
            <v>40</v>
          </cell>
          <cell r="H7">
            <v>6.12</v>
          </cell>
          <cell r="I7" t="str">
            <v>SE</v>
          </cell>
          <cell r="J7">
            <v>16.920000000000002</v>
          </cell>
          <cell r="K7">
            <v>0</v>
          </cell>
        </row>
        <row r="8">
          <cell r="B8">
            <v>25.779166666666669</v>
          </cell>
          <cell r="C8">
            <v>32.9</v>
          </cell>
          <cell r="D8">
            <v>19.3</v>
          </cell>
          <cell r="E8">
            <v>60.416666666666664</v>
          </cell>
          <cell r="F8">
            <v>80</v>
          </cell>
          <cell r="G8">
            <v>36</v>
          </cell>
          <cell r="H8">
            <v>13.68</v>
          </cell>
          <cell r="I8" t="str">
            <v>SE</v>
          </cell>
          <cell r="J8">
            <v>25.56</v>
          </cell>
          <cell r="K8">
            <v>0</v>
          </cell>
        </row>
        <row r="9">
          <cell r="B9">
            <v>25.066666666666666</v>
          </cell>
          <cell r="C9">
            <v>32.4</v>
          </cell>
          <cell r="D9">
            <v>18.7</v>
          </cell>
          <cell r="E9">
            <v>58.916666666666664</v>
          </cell>
          <cell r="F9">
            <v>78</v>
          </cell>
          <cell r="G9">
            <v>37</v>
          </cell>
          <cell r="H9">
            <v>9.7200000000000006</v>
          </cell>
          <cell r="I9" t="str">
            <v>SE</v>
          </cell>
          <cell r="J9">
            <v>19.079999999999998</v>
          </cell>
          <cell r="K9">
            <v>0</v>
          </cell>
        </row>
        <row r="10">
          <cell r="B10">
            <v>21.029166666666665</v>
          </cell>
          <cell r="C10">
            <v>26.2</v>
          </cell>
          <cell r="D10">
            <v>16.7</v>
          </cell>
          <cell r="E10">
            <v>76.291666666666671</v>
          </cell>
          <cell r="F10">
            <v>86</v>
          </cell>
          <cell r="G10">
            <v>48</v>
          </cell>
          <cell r="H10">
            <v>14.4</v>
          </cell>
          <cell r="I10" t="str">
            <v>S</v>
          </cell>
          <cell r="J10">
            <v>35.28</v>
          </cell>
          <cell r="K10">
            <v>41.2</v>
          </cell>
        </row>
        <row r="11">
          <cell r="B11">
            <v>15.195833333333335</v>
          </cell>
          <cell r="C11">
            <v>22</v>
          </cell>
          <cell r="D11">
            <v>8.9</v>
          </cell>
          <cell r="E11">
            <v>65.208333333333329</v>
          </cell>
          <cell r="F11">
            <v>82</v>
          </cell>
          <cell r="G11">
            <v>42</v>
          </cell>
          <cell r="H11">
            <v>8.64</v>
          </cell>
          <cell r="I11" t="str">
            <v>S</v>
          </cell>
          <cell r="J11">
            <v>23.400000000000002</v>
          </cell>
          <cell r="K11">
            <v>0</v>
          </cell>
        </row>
        <row r="12">
          <cell r="B12">
            <v>15.358333333333333</v>
          </cell>
          <cell r="C12">
            <v>25.9</v>
          </cell>
          <cell r="D12">
            <v>6.8</v>
          </cell>
          <cell r="E12">
            <v>60.166666666666664</v>
          </cell>
          <cell r="F12">
            <v>80</v>
          </cell>
          <cell r="G12">
            <v>37</v>
          </cell>
          <cell r="H12">
            <v>6.12</v>
          </cell>
          <cell r="I12" t="str">
            <v>S</v>
          </cell>
          <cell r="J12">
            <v>18</v>
          </cell>
          <cell r="K12">
            <v>0</v>
          </cell>
        </row>
        <row r="13">
          <cell r="B13">
            <v>18.662500000000001</v>
          </cell>
          <cell r="C13">
            <v>28.3</v>
          </cell>
          <cell r="D13">
            <v>9.8000000000000007</v>
          </cell>
          <cell r="E13">
            <v>56.541666666666664</v>
          </cell>
          <cell r="F13">
            <v>77</v>
          </cell>
          <cell r="G13">
            <v>32</v>
          </cell>
          <cell r="H13">
            <v>13.68</v>
          </cell>
          <cell r="I13" t="str">
            <v>N</v>
          </cell>
          <cell r="J13">
            <v>24.840000000000003</v>
          </cell>
          <cell r="K13">
            <v>0</v>
          </cell>
        </row>
        <row r="14">
          <cell r="B14">
            <v>21.079166666666669</v>
          </cell>
          <cell r="C14">
            <v>30.7</v>
          </cell>
          <cell r="D14">
            <v>12.4</v>
          </cell>
          <cell r="E14">
            <v>58.5</v>
          </cell>
          <cell r="F14">
            <v>80</v>
          </cell>
          <cell r="G14">
            <v>32</v>
          </cell>
          <cell r="H14">
            <v>15.840000000000002</v>
          </cell>
          <cell r="I14" t="str">
            <v>SE</v>
          </cell>
          <cell r="J14">
            <v>36.36</v>
          </cell>
          <cell r="K14">
            <v>0</v>
          </cell>
        </row>
        <row r="15">
          <cell r="B15">
            <v>24.787499999999994</v>
          </cell>
          <cell r="C15">
            <v>31.2</v>
          </cell>
          <cell r="D15">
            <v>18.3</v>
          </cell>
          <cell r="E15">
            <v>61.541666666666664</v>
          </cell>
          <cell r="F15">
            <v>75</v>
          </cell>
          <cell r="G15">
            <v>48</v>
          </cell>
          <cell r="H15">
            <v>18.36</v>
          </cell>
          <cell r="I15" t="str">
            <v>N</v>
          </cell>
          <cell r="J15">
            <v>42.84</v>
          </cell>
          <cell r="K15">
            <v>0</v>
          </cell>
        </row>
        <row r="16">
          <cell r="B16">
            <v>23.583333333333332</v>
          </cell>
          <cell r="C16">
            <v>27.5</v>
          </cell>
          <cell r="D16">
            <v>22.2</v>
          </cell>
          <cell r="E16">
            <v>81.833333333333329</v>
          </cell>
          <cell r="F16">
            <v>89</v>
          </cell>
          <cell r="G16">
            <v>62</v>
          </cell>
          <cell r="H16">
            <v>10.08</v>
          </cell>
          <cell r="I16" t="str">
            <v>NE</v>
          </cell>
          <cell r="J16">
            <v>27.720000000000002</v>
          </cell>
          <cell r="K16">
            <v>24.4</v>
          </cell>
        </row>
        <row r="17">
          <cell r="B17">
            <v>23.116666666666664</v>
          </cell>
          <cell r="C17">
            <v>26.2</v>
          </cell>
          <cell r="D17">
            <v>21.1</v>
          </cell>
          <cell r="E17">
            <v>89.416666666666671</v>
          </cell>
          <cell r="F17">
            <v>95</v>
          </cell>
          <cell r="G17">
            <v>79</v>
          </cell>
          <cell r="H17">
            <v>7.9200000000000008</v>
          </cell>
          <cell r="I17" t="str">
            <v>NE</v>
          </cell>
          <cell r="J17">
            <v>18.36</v>
          </cell>
          <cell r="K17">
            <v>65.8</v>
          </cell>
        </row>
        <row r="18">
          <cell r="B18">
            <v>21.504166666666666</v>
          </cell>
          <cell r="C18">
            <v>25.5</v>
          </cell>
          <cell r="D18">
            <v>18.899999999999999</v>
          </cell>
          <cell r="E18">
            <v>81.875</v>
          </cell>
          <cell r="F18">
            <v>90</v>
          </cell>
          <cell r="G18">
            <v>67</v>
          </cell>
          <cell r="H18">
            <v>5.7600000000000007</v>
          </cell>
          <cell r="I18" t="str">
            <v>S</v>
          </cell>
          <cell r="J18">
            <v>22.68</v>
          </cell>
          <cell r="K18">
            <v>0</v>
          </cell>
        </row>
        <row r="19">
          <cell r="B19">
            <v>18.574999999999996</v>
          </cell>
          <cell r="C19">
            <v>25.5</v>
          </cell>
          <cell r="D19">
            <v>12.6</v>
          </cell>
          <cell r="E19">
            <v>70.416666666666671</v>
          </cell>
          <cell r="F19">
            <v>87</v>
          </cell>
          <cell r="G19">
            <v>44</v>
          </cell>
          <cell r="H19">
            <v>7.5600000000000005</v>
          </cell>
          <cell r="I19" t="str">
            <v>S</v>
          </cell>
          <cell r="J19">
            <v>19.8</v>
          </cell>
          <cell r="K19">
            <v>0</v>
          </cell>
        </row>
        <row r="20">
          <cell r="B20">
            <v>17.241666666666667</v>
          </cell>
          <cell r="C20">
            <v>26.3</v>
          </cell>
          <cell r="D20">
            <v>9.1999999999999993</v>
          </cell>
          <cell r="E20">
            <v>63.583333333333336</v>
          </cell>
          <cell r="F20">
            <v>82</v>
          </cell>
          <cell r="G20">
            <v>40</v>
          </cell>
          <cell r="H20">
            <v>3.9600000000000004</v>
          </cell>
          <cell r="I20" t="str">
            <v>S</v>
          </cell>
          <cell r="J20">
            <v>11.520000000000001</v>
          </cell>
          <cell r="K20">
            <v>0</v>
          </cell>
        </row>
        <row r="21">
          <cell r="B21">
            <v>18.787500000000001</v>
          </cell>
          <cell r="C21">
            <v>28.4</v>
          </cell>
          <cell r="D21">
            <v>10.6</v>
          </cell>
          <cell r="E21">
            <v>66.916666666666671</v>
          </cell>
          <cell r="F21">
            <v>83</v>
          </cell>
          <cell r="G21">
            <v>46</v>
          </cell>
          <cell r="H21">
            <v>11.520000000000001</v>
          </cell>
          <cell r="I21" t="str">
            <v>S</v>
          </cell>
          <cell r="J21">
            <v>29.52</v>
          </cell>
          <cell r="K21">
            <v>0.2</v>
          </cell>
        </row>
        <row r="22">
          <cell r="B22">
            <v>21.225000000000001</v>
          </cell>
          <cell r="C22">
            <v>29.4</v>
          </cell>
          <cell r="D22">
            <v>13.8</v>
          </cell>
          <cell r="E22">
            <v>66.625</v>
          </cell>
          <cell r="F22">
            <v>84</v>
          </cell>
          <cell r="G22">
            <v>41</v>
          </cell>
          <cell r="H22">
            <v>11.879999999999999</v>
          </cell>
          <cell r="I22" t="str">
            <v>SE</v>
          </cell>
          <cell r="J22">
            <v>23.759999999999998</v>
          </cell>
          <cell r="K22">
            <v>0</v>
          </cell>
        </row>
        <row r="23">
          <cell r="B23">
            <v>21.720833333333331</v>
          </cell>
          <cell r="C23">
            <v>30.4</v>
          </cell>
          <cell r="D23">
            <v>13</v>
          </cell>
          <cell r="E23">
            <v>62.25</v>
          </cell>
          <cell r="F23">
            <v>83</v>
          </cell>
          <cell r="G23">
            <v>36</v>
          </cell>
          <cell r="H23">
            <v>15.48</v>
          </cell>
          <cell r="I23" t="str">
            <v>SE</v>
          </cell>
          <cell r="J23">
            <v>28.44</v>
          </cell>
          <cell r="K23">
            <v>0</v>
          </cell>
        </row>
        <row r="24">
          <cell r="B24">
            <v>22.837500000000006</v>
          </cell>
          <cell r="C24">
            <v>30.8</v>
          </cell>
          <cell r="D24">
            <v>16.100000000000001</v>
          </cell>
          <cell r="E24">
            <v>63.541666666666664</v>
          </cell>
          <cell r="F24">
            <v>78</v>
          </cell>
          <cell r="G24">
            <v>49</v>
          </cell>
          <cell r="H24">
            <v>17.28</v>
          </cell>
          <cell r="I24" t="str">
            <v>SE</v>
          </cell>
          <cell r="J24">
            <v>37.440000000000005</v>
          </cell>
          <cell r="K24">
            <v>0</v>
          </cell>
        </row>
        <row r="25">
          <cell r="B25">
            <v>25.620833333333337</v>
          </cell>
          <cell r="C25">
            <v>31.2</v>
          </cell>
          <cell r="D25">
            <v>20.7</v>
          </cell>
          <cell r="E25">
            <v>66.375</v>
          </cell>
          <cell r="F25">
            <v>77</v>
          </cell>
          <cell r="G25">
            <v>54</v>
          </cell>
          <cell r="H25">
            <v>16.2</v>
          </cell>
          <cell r="I25" t="str">
            <v>N</v>
          </cell>
          <cell r="J25">
            <v>38.519999999999996</v>
          </cell>
          <cell r="K25">
            <v>0</v>
          </cell>
        </row>
        <row r="26">
          <cell r="B26">
            <v>22.208333333333332</v>
          </cell>
          <cell r="C26">
            <v>29.2</v>
          </cell>
          <cell r="D26">
            <v>14.5</v>
          </cell>
          <cell r="E26">
            <v>77.916666666666671</v>
          </cell>
          <cell r="F26">
            <v>84</v>
          </cell>
          <cell r="G26">
            <v>67</v>
          </cell>
          <cell r="H26">
            <v>23.400000000000002</v>
          </cell>
          <cell r="I26" t="str">
            <v>N</v>
          </cell>
          <cell r="J26">
            <v>54.36</v>
          </cell>
          <cell r="K26">
            <v>2.2000000000000002</v>
          </cell>
        </row>
        <row r="27">
          <cell r="B27">
            <v>14.920833333333334</v>
          </cell>
          <cell r="C27">
            <v>19.8</v>
          </cell>
          <cell r="D27">
            <v>11.2</v>
          </cell>
          <cell r="E27">
            <v>72</v>
          </cell>
          <cell r="F27">
            <v>84</v>
          </cell>
          <cell r="G27">
            <v>54</v>
          </cell>
          <cell r="H27">
            <v>13.68</v>
          </cell>
          <cell r="I27" t="str">
            <v>SO</v>
          </cell>
          <cell r="J27">
            <v>37.800000000000004</v>
          </cell>
          <cell r="K27">
            <v>0</v>
          </cell>
        </row>
        <row r="28">
          <cell r="B28">
            <v>13.750000000000002</v>
          </cell>
          <cell r="C28">
            <v>22</v>
          </cell>
          <cell r="D28">
            <v>7.4</v>
          </cell>
          <cell r="E28">
            <v>69.791666666666671</v>
          </cell>
          <cell r="F28">
            <v>86</v>
          </cell>
          <cell r="G28">
            <v>48</v>
          </cell>
          <cell r="H28">
            <v>6.84</v>
          </cell>
          <cell r="I28" t="str">
            <v>S</v>
          </cell>
          <cell r="J28">
            <v>14.4</v>
          </cell>
          <cell r="K28">
            <v>0</v>
          </cell>
        </row>
        <row r="29">
          <cell r="B29">
            <v>14.549999999999997</v>
          </cell>
          <cell r="C29">
            <v>25.1</v>
          </cell>
          <cell r="D29">
            <v>6.1</v>
          </cell>
          <cell r="E29">
            <v>64.75</v>
          </cell>
          <cell r="F29">
            <v>83</v>
          </cell>
          <cell r="G29">
            <v>34</v>
          </cell>
          <cell r="H29">
            <v>8.64</v>
          </cell>
          <cell r="I29" t="str">
            <v>SE</v>
          </cell>
          <cell r="J29">
            <v>20.16</v>
          </cell>
          <cell r="K29">
            <v>0.2</v>
          </cell>
        </row>
        <row r="30">
          <cell r="B30">
            <v>15.9375</v>
          </cell>
          <cell r="C30">
            <v>25.5</v>
          </cell>
          <cell r="D30">
            <v>7.6</v>
          </cell>
          <cell r="E30">
            <v>61.125</v>
          </cell>
          <cell r="F30">
            <v>81</v>
          </cell>
          <cell r="G30">
            <v>35</v>
          </cell>
          <cell r="H30">
            <v>9.3600000000000012</v>
          </cell>
          <cell r="I30" t="str">
            <v>S</v>
          </cell>
          <cell r="J30">
            <v>21.240000000000002</v>
          </cell>
          <cell r="K30">
            <v>0</v>
          </cell>
        </row>
        <row r="31">
          <cell r="B31">
            <v>15.787500000000003</v>
          </cell>
          <cell r="C31">
            <v>26.8</v>
          </cell>
          <cell r="D31">
            <v>7.5</v>
          </cell>
          <cell r="E31">
            <v>60.416666666666664</v>
          </cell>
          <cell r="F31">
            <v>80</v>
          </cell>
          <cell r="G31">
            <v>33</v>
          </cell>
          <cell r="H31">
            <v>8.64</v>
          </cell>
          <cell r="I31" t="str">
            <v>S</v>
          </cell>
          <cell r="J31">
            <v>16.2</v>
          </cell>
          <cell r="K31">
            <v>0</v>
          </cell>
        </row>
        <row r="32">
          <cell r="B32">
            <v>17.245833333333334</v>
          </cell>
          <cell r="C32">
            <v>27.1</v>
          </cell>
          <cell r="D32">
            <v>8</v>
          </cell>
          <cell r="E32">
            <v>57.833333333333336</v>
          </cell>
          <cell r="F32">
            <v>80</v>
          </cell>
          <cell r="G32">
            <v>30</v>
          </cell>
          <cell r="H32">
            <v>14.4</v>
          </cell>
          <cell r="I32" t="str">
            <v>NE</v>
          </cell>
          <cell r="J32">
            <v>32.76</v>
          </cell>
          <cell r="K32">
            <v>0.2</v>
          </cell>
        </row>
        <row r="33">
          <cell r="B33">
            <v>18.229166666666664</v>
          </cell>
          <cell r="C33">
            <v>28.7</v>
          </cell>
          <cell r="D33">
            <v>8.6999999999999993</v>
          </cell>
          <cell r="E33">
            <v>59.875</v>
          </cell>
          <cell r="F33">
            <v>80</v>
          </cell>
          <cell r="G33">
            <v>35</v>
          </cell>
          <cell r="H33">
            <v>9.7200000000000006</v>
          </cell>
          <cell r="I33" t="str">
            <v>SE</v>
          </cell>
          <cell r="J33">
            <v>20.52</v>
          </cell>
          <cell r="K33">
            <v>0</v>
          </cell>
        </row>
        <row r="34">
          <cell r="B34">
            <v>20.137499999999999</v>
          </cell>
          <cell r="C34">
            <v>30.3</v>
          </cell>
          <cell r="D34">
            <v>11.7</v>
          </cell>
          <cell r="E34">
            <v>60.916666666666664</v>
          </cell>
          <cell r="F34">
            <v>81</v>
          </cell>
          <cell r="G34">
            <v>33</v>
          </cell>
          <cell r="H34">
            <v>9</v>
          </cell>
          <cell r="I34" t="str">
            <v>SE</v>
          </cell>
          <cell r="J34">
            <v>19.079999999999998</v>
          </cell>
          <cell r="K34">
            <v>0</v>
          </cell>
        </row>
        <row r="35">
          <cell r="B35">
            <v>21.408333333333331</v>
          </cell>
          <cell r="C35">
            <v>29.2</v>
          </cell>
          <cell r="D35">
            <v>15</v>
          </cell>
          <cell r="E35">
            <v>64.125</v>
          </cell>
          <cell r="F35">
            <v>80</v>
          </cell>
          <cell r="G35">
            <v>48</v>
          </cell>
          <cell r="H35">
            <v>12.96</v>
          </cell>
          <cell r="I35" t="str">
            <v>SE</v>
          </cell>
          <cell r="J35">
            <v>24.840000000000003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23.912500000000009</v>
          </cell>
          <cell r="C5">
            <v>31.7</v>
          </cell>
          <cell r="D5">
            <v>16.600000000000001</v>
          </cell>
          <cell r="E5">
            <v>62.041666666666664</v>
          </cell>
          <cell r="F5">
            <v>92</v>
          </cell>
          <cell r="G5">
            <v>27</v>
          </cell>
          <cell r="H5">
            <v>7.5600000000000005</v>
          </cell>
          <cell r="I5" t="str">
            <v>SE</v>
          </cell>
          <cell r="J5">
            <v>17.28</v>
          </cell>
          <cell r="K5">
            <v>0</v>
          </cell>
        </row>
        <row r="6">
          <cell r="B6">
            <v>23.058333333333334</v>
          </cell>
          <cell r="C6">
            <v>29.9</v>
          </cell>
          <cell r="D6">
            <v>17.3</v>
          </cell>
          <cell r="E6">
            <v>70.333333333333329</v>
          </cell>
          <cell r="F6">
            <v>97</v>
          </cell>
          <cell r="G6">
            <v>44</v>
          </cell>
          <cell r="H6">
            <v>10.8</v>
          </cell>
          <cell r="I6" t="str">
            <v>N</v>
          </cell>
          <cell r="J6">
            <v>19.8</v>
          </cell>
          <cell r="K6">
            <v>0</v>
          </cell>
        </row>
        <row r="7">
          <cell r="B7">
            <v>22.770833333333332</v>
          </cell>
          <cell r="C7">
            <v>30.3</v>
          </cell>
          <cell r="D7">
            <v>15.5</v>
          </cell>
          <cell r="E7">
            <v>62.333333333333336</v>
          </cell>
          <cell r="F7">
            <v>87</v>
          </cell>
          <cell r="G7">
            <v>40</v>
          </cell>
          <cell r="H7">
            <v>7.9200000000000008</v>
          </cell>
          <cell r="I7" t="str">
            <v>N</v>
          </cell>
          <cell r="J7">
            <v>17.64</v>
          </cell>
          <cell r="K7">
            <v>0</v>
          </cell>
        </row>
        <row r="8">
          <cell r="B8">
            <v>23.283333333333335</v>
          </cell>
          <cell r="C8">
            <v>30.7</v>
          </cell>
          <cell r="D8">
            <v>16.600000000000001</v>
          </cell>
          <cell r="E8">
            <v>64.875</v>
          </cell>
          <cell r="F8">
            <v>90</v>
          </cell>
          <cell r="G8">
            <v>35</v>
          </cell>
          <cell r="H8">
            <v>10.8</v>
          </cell>
          <cell r="I8" t="str">
            <v>O</v>
          </cell>
          <cell r="J8">
            <v>26.28</v>
          </cell>
          <cell r="K8">
            <v>0</v>
          </cell>
        </row>
        <row r="9">
          <cell r="B9">
            <v>23.425000000000001</v>
          </cell>
          <cell r="C9">
            <v>30</v>
          </cell>
          <cell r="D9">
            <v>17.8</v>
          </cell>
          <cell r="E9">
            <v>63.583333333333336</v>
          </cell>
          <cell r="F9">
            <v>83</v>
          </cell>
          <cell r="G9">
            <v>43</v>
          </cell>
          <cell r="H9">
            <v>11.16</v>
          </cell>
          <cell r="I9" t="str">
            <v>SO</v>
          </cell>
          <cell r="J9">
            <v>21.96</v>
          </cell>
          <cell r="K9">
            <v>0</v>
          </cell>
        </row>
        <row r="10">
          <cell r="B10">
            <v>19.270833333333332</v>
          </cell>
          <cell r="C10">
            <v>22.9</v>
          </cell>
          <cell r="D10">
            <v>14.4</v>
          </cell>
          <cell r="E10">
            <v>79.666666666666671</v>
          </cell>
          <cell r="F10">
            <v>98</v>
          </cell>
          <cell r="G10">
            <v>55</v>
          </cell>
          <cell r="H10">
            <v>14.04</v>
          </cell>
          <cell r="I10" t="str">
            <v>NE</v>
          </cell>
          <cell r="J10">
            <v>39.6</v>
          </cell>
          <cell r="K10">
            <v>0</v>
          </cell>
        </row>
        <row r="11">
          <cell r="B11">
            <v>13.179166666666665</v>
          </cell>
          <cell r="C11">
            <v>21.1</v>
          </cell>
          <cell r="D11">
            <v>6.3</v>
          </cell>
          <cell r="E11">
            <v>64.708333333333329</v>
          </cell>
          <cell r="F11">
            <v>94</v>
          </cell>
          <cell r="G11">
            <v>31</v>
          </cell>
          <cell r="H11">
            <v>9.3600000000000012</v>
          </cell>
          <cell r="I11" t="str">
            <v>NE</v>
          </cell>
          <cell r="J11">
            <v>29.880000000000003</v>
          </cell>
          <cell r="K11">
            <v>0</v>
          </cell>
        </row>
        <row r="12">
          <cell r="B12">
            <v>14.479166666666666</v>
          </cell>
          <cell r="C12">
            <v>24.7</v>
          </cell>
          <cell r="D12">
            <v>6.1</v>
          </cell>
          <cell r="E12">
            <v>64.125</v>
          </cell>
          <cell r="F12">
            <v>93</v>
          </cell>
          <cell r="G12">
            <v>30</v>
          </cell>
          <cell r="H12">
            <v>13.32</v>
          </cell>
          <cell r="I12" t="str">
            <v>NO</v>
          </cell>
          <cell r="J12">
            <v>27.36</v>
          </cell>
          <cell r="K12">
            <v>0</v>
          </cell>
        </row>
        <row r="13">
          <cell r="B13">
            <v>17.854166666666668</v>
          </cell>
          <cell r="C13">
            <v>27.2</v>
          </cell>
          <cell r="D13">
            <v>8.8000000000000007</v>
          </cell>
          <cell r="E13">
            <v>55.291666666666664</v>
          </cell>
          <cell r="F13">
            <v>89</v>
          </cell>
          <cell r="G13">
            <v>22</v>
          </cell>
          <cell r="H13">
            <v>17.28</v>
          </cell>
          <cell r="I13" t="str">
            <v>O</v>
          </cell>
          <cell r="J13">
            <v>33.119999999999997</v>
          </cell>
          <cell r="K13">
            <v>0</v>
          </cell>
        </row>
        <row r="14">
          <cell r="B14">
            <v>22.054166666666671</v>
          </cell>
          <cell r="C14">
            <v>30.4</v>
          </cell>
          <cell r="D14">
            <v>13.7</v>
          </cell>
          <cell r="E14">
            <v>53.041666666666664</v>
          </cell>
          <cell r="F14">
            <v>80</v>
          </cell>
          <cell r="G14">
            <v>32</v>
          </cell>
          <cell r="H14">
            <v>16.920000000000002</v>
          </cell>
          <cell r="I14" t="str">
            <v>O</v>
          </cell>
          <cell r="J14">
            <v>39.96</v>
          </cell>
          <cell r="K14">
            <v>0</v>
          </cell>
        </row>
        <row r="15">
          <cell r="B15">
            <v>24.012499999999992</v>
          </cell>
          <cell r="C15">
            <v>31.6</v>
          </cell>
          <cell r="D15">
            <v>16.100000000000001</v>
          </cell>
          <cell r="E15">
            <v>57.916666666666664</v>
          </cell>
          <cell r="F15">
            <v>82</v>
          </cell>
          <cell r="G15">
            <v>37</v>
          </cell>
          <cell r="H15">
            <v>15.48</v>
          </cell>
          <cell r="I15" t="str">
            <v>SO</v>
          </cell>
          <cell r="J15">
            <v>32.4</v>
          </cell>
          <cell r="K15">
            <v>0</v>
          </cell>
        </row>
        <row r="16">
          <cell r="B16">
            <v>21.137500000000003</v>
          </cell>
          <cell r="C16">
            <v>26.9</v>
          </cell>
          <cell r="D16">
            <v>19.2</v>
          </cell>
          <cell r="E16">
            <v>83.625</v>
          </cell>
          <cell r="F16">
            <v>98</v>
          </cell>
          <cell r="G16">
            <v>57</v>
          </cell>
          <cell r="H16">
            <v>17.64</v>
          </cell>
          <cell r="I16" t="str">
            <v>SO</v>
          </cell>
          <cell r="J16">
            <v>37.440000000000005</v>
          </cell>
          <cell r="K16">
            <v>0</v>
          </cell>
        </row>
        <row r="17">
          <cell r="B17">
            <v>21.816666666666666</v>
          </cell>
          <cell r="C17">
            <v>26.1</v>
          </cell>
          <cell r="D17">
            <v>20.100000000000001</v>
          </cell>
          <cell r="E17">
            <v>89.291666666666671</v>
          </cell>
          <cell r="F17">
            <v>98</v>
          </cell>
          <cell r="G17">
            <v>69</v>
          </cell>
          <cell r="H17">
            <v>14.4</v>
          </cell>
          <cell r="I17" t="str">
            <v>SO</v>
          </cell>
          <cell r="J17">
            <v>33.480000000000004</v>
          </cell>
          <cell r="K17">
            <v>0</v>
          </cell>
        </row>
        <row r="18">
          <cell r="B18">
            <v>19.320833333333336</v>
          </cell>
          <cell r="C18">
            <v>21.6</v>
          </cell>
          <cell r="D18">
            <v>16.7</v>
          </cell>
          <cell r="E18">
            <v>85.25</v>
          </cell>
          <cell r="F18">
            <v>94</v>
          </cell>
          <cell r="G18">
            <v>64</v>
          </cell>
          <cell r="H18">
            <v>9.3600000000000012</v>
          </cell>
          <cell r="I18" t="str">
            <v>NE</v>
          </cell>
          <cell r="J18">
            <v>23.759999999999998</v>
          </cell>
          <cell r="K18">
            <v>0</v>
          </cell>
        </row>
        <row r="19">
          <cell r="B19">
            <v>16.337500000000002</v>
          </cell>
          <cell r="C19">
            <v>24</v>
          </cell>
          <cell r="D19">
            <v>10.3</v>
          </cell>
          <cell r="E19">
            <v>74.333333333333329</v>
          </cell>
          <cell r="F19">
            <v>93</v>
          </cell>
          <cell r="G19">
            <v>43</v>
          </cell>
          <cell r="H19">
            <v>8.2799999999999994</v>
          </cell>
          <cell r="I19" t="str">
            <v>L</v>
          </cell>
          <cell r="J19">
            <v>16.559999999999999</v>
          </cell>
          <cell r="K19">
            <v>0</v>
          </cell>
        </row>
        <row r="20">
          <cell r="B20">
            <v>15.358333333333333</v>
          </cell>
          <cell r="C20">
            <v>24.5</v>
          </cell>
          <cell r="D20">
            <v>8.6999999999999993</v>
          </cell>
          <cell r="E20">
            <v>69.875</v>
          </cell>
          <cell r="F20">
            <v>95</v>
          </cell>
          <cell r="G20">
            <v>27</v>
          </cell>
          <cell r="H20">
            <v>4.6800000000000006</v>
          </cell>
          <cell r="I20" t="str">
            <v>SE</v>
          </cell>
          <cell r="J20">
            <v>15.840000000000002</v>
          </cell>
          <cell r="K20">
            <v>0</v>
          </cell>
        </row>
        <row r="21">
          <cell r="B21">
            <v>17.170833333333331</v>
          </cell>
          <cell r="C21">
            <v>27.7</v>
          </cell>
          <cell r="D21">
            <v>8.6</v>
          </cell>
          <cell r="E21">
            <v>71.083333333333329</v>
          </cell>
          <cell r="F21">
            <v>96</v>
          </cell>
          <cell r="G21">
            <v>40</v>
          </cell>
          <cell r="H21">
            <v>6.84</v>
          </cell>
          <cell r="I21" t="str">
            <v>SO</v>
          </cell>
          <cell r="J21">
            <v>21.6</v>
          </cell>
          <cell r="K21">
            <v>0</v>
          </cell>
        </row>
        <row r="22">
          <cell r="B22">
            <v>19.637499999999999</v>
          </cell>
          <cell r="C22">
            <v>28.3</v>
          </cell>
          <cell r="D22">
            <v>11.9</v>
          </cell>
          <cell r="E22">
            <v>70.166666666666671</v>
          </cell>
          <cell r="F22">
            <v>99</v>
          </cell>
          <cell r="G22">
            <v>29</v>
          </cell>
          <cell r="H22">
            <v>10.8</v>
          </cell>
          <cell r="I22" t="str">
            <v>O</v>
          </cell>
          <cell r="J22">
            <v>26.28</v>
          </cell>
          <cell r="K22">
            <v>0</v>
          </cell>
        </row>
        <row r="23">
          <cell r="B23">
            <v>21.520833333333332</v>
          </cell>
          <cell r="C23">
            <v>29.8</v>
          </cell>
          <cell r="D23">
            <v>12.6</v>
          </cell>
          <cell r="E23">
            <v>57.5</v>
          </cell>
          <cell r="F23">
            <v>91</v>
          </cell>
          <cell r="G23">
            <v>32</v>
          </cell>
          <cell r="H23">
            <v>16.2</v>
          </cell>
          <cell r="I23" t="str">
            <v>O</v>
          </cell>
          <cell r="J23">
            <v>32.4</v>
          </cell>
          <cell r="K23">
            <v>0</v>
          </cell>
        </row>
        <row r="24">
          <cell r="B24">
            <v>23.291666666666661</v>
          </cell>
          <cell r="C24">
            <v>30.1</v>
          </cell>
          <cell r="D24">
            <v>16.899999999999999</v>
          </cell>
          <cell r="E24">
            <v>61.083333333333336</v>
          </cell>
          <cell r="F24">
            <v>80</v>
          </cell>
          <cell r="G24">
            <v>38</v>
          </cell>
          <cell r="H24">
            <v>16.920000000000002</v>
          </cell>
          <cell r="I24" t="str">
            <v>O</v>
          </cell>
          <cell r="J24">
            <v>32.4</v>
          </cell>
          <cell r="K24">
            <v>0</v>
          </cell>
        </row>
        <row r="25">
          <cell r="B25">
            <v>24.249999999999996</v>
          </cell>
          <cell r="C25">
            <v>30.5</v>
          </cell>
          <cell r="D25">
            <v>18.100000000000001</v>
          </cell>
          <cell r="E25">
            <v>63.458333333333336</v>
          </cell>
          <cell r="F25">
            <v>76</v>
          </cell>
          <cell r="G25">
            <v>48</v>
          </cell>
          <cell r="H25">
            <v>20.16</v>
          </cell>
          <cell r="I25" t="str">
            <v>SO</v>
          </cell>
          <cell r="J25">
            <v>41.4</v>
          </cell>
          <cell r="K25">
            <v>0.2</v>
          </cell>
        </row>
        <row r="26">
          <cell r="B26">
            <v>22.033333333333331</v>
          </cell>
          <cell r="C26">
            <v>27.9</v>
          </cell>
          <cell r="D26">
            <v>14.5</v>
          </cell>
          <cell r="E26">
            <v>83.541666666666671</v>
          </cell>
          <cell r="F26">
            <v>99</v>
          </cell>
          <cell r="G26">
            <v>68</v>
          </cell>
          <cell r="H26">
            <v>20.52</v>
          </cell>
          <cell r="I26" t="str">
            <v>SO</v>
          </cell>
          <cell r="J26">
            <v>51.12</v>
          </cell>
          <cell r="K26">
            <v>0</v>
          </cell>
        </row>
        <row r="27">
          <cell r="B27">
            <v>13.524999999999999</v>
          </cell>
          <cell r="C27">
            <v>17.7</v>
          </cell>
          <cell r="D27">
            <v>10</v>
          </cell>
          <cell r="E27">
            <v>78.791666666666671</v>
          </cell>
          <cell r="F27">
            <v>95</v>
          </cell>
          <cell r="G27">
            <v>59</v>
          </cell>
          <cell r="H27">
            <v>23.400000000000002</v>
          </cell>
          <cell r="I27" t="str">
            <v>L</v>
          </cell>
          <cell r="J27">
            <v>45.72</v>
          </cell>
          <cell r="K27">
            <v>0</v>
          </cell>
        </row>
        <row r="28">
          <cell r="B28">
            <v>14.133333333333335</v>
          </cell>
          <cell r="C28">
            <v>19.5</v>
          </cell>
          <cell r="D28">
            <v>11.4</v>
          </cell>
          <cell r="E28">
            <v>72.458333333333329</v>
          </cell>
          <cell r="F28">
            <v>89</v>
          </cell>
          <cell r="G28">
            <v>40</v>
          </cell>
          <cell r="H28">
            <v>7.9200000000000008</v>
          </cell>
          <cell r="I28" t="str">
            <v>NE</v>
          </cell>
          <cell r="J28">
            <v>21.96</v>
          </cell>
          <cell r="K28">
            <v>0</v>
          </cell>
        </row>
        <row r="29">
          <cell r="B29">
            <v>13.575000000000001</v>
          </cell>
          <cell r="C29">
            <v>22.6</v>
          </cell>
          <cell r="D29">
            <v>6.2</v>
          </cell>
          <cell r="E29">
            <v>73.583333333333329</v>
          </cell>
          <cell r="F29">
            <v>99</v>
          </cell>
          <cell r="G29">
            <v>27</v>
          </cell>
          <cell r="H29">
            <v>11.879999999999999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14.533333333333333</v>
          </cell>
          <cell r="C30">
            <v>22.5</v>
          </cell>
          <cell r="D30">
            <v>8</v>
          </cell>
          <cell r="E30">
            <v>66.375</v>
          </cell>
          <cell r="F30">
            <v>93</v>
          </cell>
          <cell r="G30">
            <v>30</v>
          </cell>
          <cell r="H30">
            <v>6.84</v>
          </cell>
          <cell r="I30" t="str">
            <v>SE</v>
          </cell>
          <cell r="J30">
            <v>21.240000000000002</v>
          </cell>
          <cell r="K30">
            <v>0</v>
          </cell>
        </row>
        <row r="31">
          <cell r="B31">
            <v>14.279166666666663</v>
          </cell>
          <cell r="C31">
            <v>24.3</v>
          </cell>
          <cell r="D31">
            <v>6.5</v>
          </cell>
          <cell r="E31">
            <v>72.166666666666671</v>
          </cell>
          <cell r="F31">
            <v>97</v>
          </cell>
          <cell r="G31">
            <v>29</v>
          </cell>
          <cell r="H31">
            <v>7.5600000000000005</v>
          </cell>
          <cell r="I31" t="str">
            <v>SE</v>
          </cell>
          <cell r="J31">
            <v>19.079999999999998</v>
          </cell>
          <cell r="K31">
            <v>0</v>
          </cell>
        </row>
        <row r="32">
          <cell r="B32">
            <v>16.55</v>
          </cell>
          <cell r="C32">
            <v>26.7</v>
          </cell>
          <cell r="D32">
            <v>5.8</v>
          </cell>
          <cell r="E32">
            <v>64.083333333333329</v>
          </cell>
          <cell r="F32">
            <v>93</v>
          </cell>
          <cell r="G32">
            <v>27</v>
          </cell>
          <cell r="H32">
            <v>12.96</v>
          </cell>
          <cell r="I32" t="str">
            <v>O</v>
          </cell>
          <cell r="J32">
            <v>29.52</v>
          </cell>
          <cell r="K32">
            <v>0</v>
          </cell>
        </row>
        <row r="33">
          <cell r="B33">
            <v>18.991666666666664</v>
          </cell>
          <cell r="C33">
            <v>27.4</v>
          </cell>
          <cell r="D33">
            <v>12.1</v>
          </cell>
          <cell r="E33">
            <v>53.125</v>
          </cell>
          <cell r="F33">
            <v>75</v>
          </cell>
          <cell r="G33">
            <v>28</v>
          </cell>
          <cell r="H33">
            <v>13.32</v>
          </cell>
          <cell r="I33" t="str">
            <v>O</v>
          </cell>
          <cell r="J33">
            <v>23.759999999999998</v>
          </cell>
          <cell r="K33">
            <v>0</v>
          </cell>
        </row>
        <row r="34">
          <cell r="B34">
            <v>19.570833333333336</v>
          </cell>
          <cell r="C34">
            <v>28.5</v>
          </cell>
          <cell r="D34">
            <v>10</v>
          </cell>
          <cell r="E34">
            <v>60.333333333333336</v>
          </cell>
          <cell r="F34">
            <v>91</v>
          </cell>
          <cell r="G34">
            <v>32</v>
          </cell>
          <cell r="H34">
            <v>9.3600000000000012</v>
          </cell>
          <cell r="I34" t="str">
            <v>S</v>
          </cell>
          <cell r="J34">
            <v>21.6</v>
          </cell>
          <cell r="K34">
            <v>0.2</v>
          </cell>
        </row>
        <row r="35">
          <cell r="B35">
            <v>20.879166666666674</v>
          </cell>
          <cell r="C35">
            <v>29</v>
          </cell>
          <cell r="D35">
            <v>14.7</v>
          </cell>
          <cell r="E35">
            <v>64.5</v>
          </cell>
          <cell r="F35">
            <v>88</v>
          </cell>
          <cell r="G35">
            <v>33</v>
          </cell>
          <cell r="H35">
            <v>12.6</v>
          </cell>
          <cell r="I35" t="str">
            <v>SO</v>
          </cell>
          <cell r="J35">
            <v>31.680000000000003</v>
          </cell>
          <cell r="K35">
            <v>0</v>
          </cell>
        </row>
        <row r="36">
          <cell r="I36" t="str">
            <v>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25.982352941176472</v>
          </cell>
          <cell r="C5">
            <v>31.2</v>
          </cell>
          <cell r="D5">
            <v>16.7</v>
          </cell>
          <cell r="E5">
            <v>54.529411764705884</v>
          </cell>
          <cell r="F5">
            <v>85</v>
          </cell>
          <cell r="G5">
            <v>39</v>
          </cell>
          <cell r="H5">
            <v>10.8</v>
          </cell>
          <cell r="I5" t="str">
            <v>L</v>
          </cell>
          <cell r="J5">
            <v>23.400000000000002</v>
          </cell>
          <cell r="K5">
            <v>0</v>
          </cell>
        </row>
        <row r="6">
          <cell r="B6">
            <v>24.364705882352943</v>
          </cell>
          <cell r="C6">
            <v>29.2</v>
          </cell>
          <cell r="D6">
            <v>18</v>
          </cell>
          <cell r="E6">
            <v>65.941176470588232</v>
          </cell>
          <cell r="F6">
            <v>95</v>
          </cell>
          <cell r="G6">
            <v>48</v>
          </cell>
          <cell r="H6">
            <v>14.4</v>
          </cell>
          <cell r="I6" t="str">
            <v>SE</v>
          </cell>
          <cell r="J6">
            <v>30.240000000000002</v>
          </cell>
          <cell r="K6">
            <v>0</v>
          </cell>
        </row>
        <row r="7">
          <cell r="B7">
            <v>24.635294117647064</v>
          </cell>
          <cell r="C7">
            <v>30.2</v>
          </cell>
          <cell r="D7">
            <v>15.3</v>
          </cell>
          <cell r="E7">
            <v>59.941176470588232</v>
          </cell>
          <cell r="F7">
            <v>84</v>
          </cell>
          <cell r="G7">
            <v>45</v>
          </cell>
          <cell r="H7">
            <v>14.76</v>
          </cell>
          <cell r="I7" t="str">
            <v>L</v>
          </cell>
          <cell r="J7">
            <v>21.6</v>
          </cell>
          <cell r="K7">
            <v>0</v>
          </cell>
        </row>
        <row r="8">
          <cell r="B8">
            <v>24.723529411764709</v>
          </cell>
          <cell r="C8">
            <v>30.7</v>
          </cell>
          <cell r="D8">
            <v>17.2</v>
          </cell>
          <cell r="E8">
            <v>62.882352941176471</v>
          </cell>
          <cell r="F8">
            <v>87</v>
          </cell>
          <cell r="G8">
            <v>45</v>
          </cell>
          <cell r="H8">
            <v>21.96</v>
          </cell>
          <cell r="I8" t="str">
            <v>NE</v>
          </cell>
          <cell r="J8">
            <v>32.4</v>
          </cell>
          <cell r="K8">
            <v>0</v>
          </cell>
        </row>
        <row r="9">
          <cell r="B9">
            <v>24.423529411764708</v>
          </cell>
          <cell r="C9">
            <v>29.1</v>
          </cell>
          <cell r="D9">
            <v>17.399999999999999</v>
          </cell>
          <cell r="E9">
            <v>62</v>
          </cell>
          <cell r="F9">
            <v>88</v>
          </cell>
          <cell r="G9">
            <v>46</v>
          </cell>
          <cell r="H9">
            <v>14.04</v>
          </cell>
          <cell r="I9" t="str">
            <v>N</v>
          </cell>
          <cell r="J9">
            <v>23.759999999999998</v>
          </cell>
          <cell r="K9">
            <v>0</v>
          </cell>
        </row>
        <row r="10">
          <cell r="B10">
            <v>18.446666666666662</v>
          </cell>
          <cell r="C10">
            <v>22.8</v>
          </cell>
          <cell r="D10">
            <v>14.4</v>
          </cell>
          <cell r="E10">
            <v>84.066666666666663</v>
          </cell>
          <cell r="F10">
            <v>97</v>
          </cell>
          <cell r="G10">
            <v>65</v>
          </cell>
          <cell r="H10">
            <v>32.04</v>
          </cell>
          <cell r="I10" t="str">
            <v>S</v>
          </cell>
          <cell r="J10">
            <v>50.04</v>
          </cell>
          <cell r="K10">
            <v>2.4</v>
          </cell>
        </row>
        <row r="11">
          <cell r="B11">
            <v>14.561538461538465</v>
          </cell>
          <cell r="C11">
            <v>19.100000000000001</v>
          </cell>
          <cell r="D11">
            <v>6.9</v>
          </cell>
          <cell r="E11">
            <v>59.07692307692308</v>
          </cell>
          <cell r="F11">
            <v>91</v>
          </cell>
          <cell r="G11">
            <v>39</v>
          </cell>
          <cell r="H11">
            <v>23.400000000000002</v>
          </cell>
          <cell r="I11" t="str">
            <v>S</v>
          </cell>
          <cell r="J11">
            <v>39.24</v>
          </cell>
          <cell r="K11">
            <v>0</v>
          </cell>
        </row>
        <row r="12">
          <cell r="B12">
            <v>16.850000000000001</v>
          </cell>
          <cell r="C12">
            <v>23.3</v>
          </cell>
          <cell r="D12">
            <v>8.1</v>
          </cell>
          <cell r="E12">
            <v>60.9375</v>
          </cell>
          <cell r="F12">
            <v>84</v>
          </cell>
          <cell r="G12">
            <v>37</v>
          </cell>
          <cell r="H12">
            <v>18.720000000000002</v>
          </cell>
          <cell r="I12" t="str">
            <v>NE</v>
          </cell>
          <cell r="J12">
            <v>32.4</v>
          </cell>
          <cell r="K12">
            <v>0</v>
          </cell>
        </row>
        <row r="13">
          <cell r="B13">
            <v>19.637499999999999</v>
          </cell>
          <cell r="C13">
            <v>26.3</v>
          </cell>
          <cell r="D13">
            <v>9.3000000000000007</v>
          </cell>
          <cell r="E13">
            <v>55.125</v>
          </cell>
          <cell r="F13">
            <v>85</v>
          </cell>
          <cell r="G13">
            <v>33</v>
          </cell>
          <cell r="H13">
            <v>26.28</v>
          </cell>
          <cell r="I13" t="str">
            <v>NE</v>
          </cell>
          <cell r="J13">
            <v>46.440000000000005</v>
          </cell>
          <cell r="K13">
            <v>0</v>
          </cell>
        </row>
        <row r="14">
          <cell r="B14">
            <v>23.187499999999996</v>
          </cell>
          <cell r="C14">
            <v>29.7</v>
          </cell>
          <cell r="D14">
            <v>14.5</v>
          </cell>
          <cell r="E14">
            <v>51.1875</v>
          </cell>
          <cell r="F14">
            <v>82</v>
          </cell>
          <cell r="G14">
            <v>34</v>
          </cell>
          <cell r="H14">
            <v>33.119999999999997</v>
          </cell>
          <cell r="I14" t="str">
            <v>N</v>
          </cell>
          <cell r="J14">
            <v>52.56</v>
          </cell>
          <cell r="K14">
            <v>0</v>
          </cell>
        </row>
        <row r="15">
          <cell r="B15">
            <v>24.641176470588238</v>
          </cell>
          <cell r="C15">
            <v>31.2</v>
          </cell>
          <cell r="D15">
            <v>14.9</v>
          </cell>
          <cell r="E15">
            <v>61.117647058823529</v>
          </cell>
          <cell r="F15">
            <v>86</v>
          </cell>
          <cell r="G15">
            <v>46</v>
          </cell>
          <cell r="H15">
            <v>31.680000000000003</v>
          </cell>
          <cell r="I15" t="str">
            <v>N</v>
          </cell>
          <cell r="J15">
            <v>45.36</v>
          </cell>
          <cell r="K15">
            <v>0</v>
          </cell>
        </row>
        <row r="16">
          <cell r="B16">
            <v>21.141666666666666</v>
          </cell>
          <cell r="C16">
            <v>26.3</v>
          </cell>
          <cell r="D16">
            <v>18.7</v>
          </cell>
          <cell r="E16">
            <v>88.916666666666671</v>
          </cell>
          <cell r="F16">
            <v>98</v>
          </cell>
          <cell r="G16">
            <v>64</v>
          </cell>
          <cell r="H16">
            <v>23.400000000000002</v>
          </cell>
          <cell r="I16" t="str">
            <v>N</v>
          </cell>
          <cell r="J16">
            <v>38.519999999999996</v>
          </cell>
          <cell r="K16">
            <v>22.6</v>
          </cell>
        </row>
        <row r="17">
          <cell r="B17">
            <v>22.825000000000003</v>
          </cell>
          <cell r="C17">
            <v>26.1</v>
          </cell>
          <cell r="D17">
            <v>20</v>
          </cell>
          <cell r="E17">
            <v>85.75</v>
          </cell>
          <cell r="F17">
            <v>99</v>
          </cell>
          <cell r="G17">
            <v>71</v>
          </cell>
          <cell r="H17">
            <v>19.8</v>
          </cell>
          <cell r="I17" t="str">
            <v>N</v>
          </cell>
          <cell r="J17">
            <v>37.080000000000005</v>
          </cell>
          <cell r="K17">
            <v>0.4</v>
          </cell>
        </row>
        <row r="18">
          <cell r="B18">
            <v>18.580000000000002</v>
          </cell>
          <cell r="C18">
            <v>20.9</v>
          </cell>
          <cell r="D18">
            <v>14.5</v>
          </cell>
          <cell r="E18">
            <v>83.2</v>
          </cell>
          <cell r="F18">
            <v>93</v>
          </cell>
          <cell r="G18">
            <v>67</v>
          </cell>
          <cell r="H18">
            <v>22.68</v>
          </cell>
          <cell r="I18" t="str">
            <v>S</v>
          </cell>
          <cell r="J18">
            <v>36.72</v>
          </cell>
          <cell r="K18">
            <v>0</v>
          </cell>
        </row>
        <row r="19">
          <cell r="B19">
            <v>18.099999999999998</v>
          </cell>
          <cell r="C19">
            <v>24.1</v>
          </cell>
          <cell r="D19">
            <v>11.1</v>
          </cell>
          <cell r="E19">
            <v>62.6</v>
          </cell>
          <cell r="F19">
            <v>94</v>
          </cell>
          <cell r="G19">
            <v>38</v>
          </cell>
          <cell r="H19">
            <v>15.48</v>
          </cell>
          <cell r="I19" t="str">
            <v>S</v>
          </cell>
          <cell r="J19">
            <v>26.28</v>
          </cell>
          <cell r="K19">
            <v>0</v>
          </cell>
        </row>
        <row r="20">
          <cell r="B20">
            <v>17.705882352941181</v>
          </cell>
          <cell r="C20">
            <v>24.4</v>
          </cell>
          <cell r="D20">
            <v>10.5</v>
          </cell>
          <cell r="E20">
            <v>61.941176470588232</v>
          </cell>
          <cell r="F20">
            <v>88</v>
          </cell>
          <cell r="G20">
            <v>32</v>
          </cell>
          <cell r="H20">
            <v>11.520000000000001</v>
          </cell>
          <cell r="I20" t="str">
            <v>S</v>
          </cell>
          <cell r="J20">
            <v>19.440000000000001</v>
          </cell>
          <cell r="K20">
            <v>0</v>
          </cell>
        </row>
        <row r="21">
          <cell r="B21">
            <v>19.352941176470583</v>
          </cell>
          <cell r="C21">
            <v>25.7</v>
          </cell>
          <cell r="D21">
            <v>10.7</v>
          </cell>
          <cell r="E21">
            <v>66.235294117647058</v>
          </cell>
          <cell r="F21">
            <v>86</v>
          </cell>
          <cell r="G21">
            <v>48</v>
          </cell>
          <cell r="H21">
            <v>18.36</v>
          </cell>
          <cell r="I21" t="str">
            <v>NE</v>
          </cell>
          <cell r="J21">
            <v>29.16</v>
          </cell>
          <cell r="K21">
            <v>0</v>
          </cell>
        </row>
        <row r="22">
          <cell r="B22">
            <v>21.606250000000006</v>
          </cell>
          <cell r="C22">
            <v>27</v>
          </cell>
          <cell r="D22">
            <v>14</v>
          </cell>
          <cell r="E22">
            <v>63.625</v>
          </cell>
          <cell r="F22">
            <v>89</v>
          </cell>
          <cell r="G22">
            <v>39</v>
          </cell>
          <cell r="H22">
            <v>19.440000000000001</v>
          </cell>
          <cell r="I22" t="str">
            <v>L</v>
          </cell>
          <cell r="J22">
            <v>31.319999999999997</v>
          </cell>
          <cell r="K22">
            <v>0</v>
          </cell>
        </row>
        <row r="23">
          <cell r="B23">
            <v>21.700000000000003</v>
          </cell>
          <cell r="C23">
            <v>28.4</v>
          </cell>
          <cell r="D23">
            <v>13.5</v>
          </cell>
          <cell r="E23">
            <v>59.823529411764703</v>
          </cell>
          <cell r="F23">
            <v>86</v>
          </cell>
          <cell r="G23">
            <v>35</v>
          </cell>
          <cell r="H23">
            <v>28.44</v>
          </cell>
          <cell r="I23" t="str">
            <v>NE</v>
          </cell>
          <cell r="J23">
            <v>38.880000000000003</v>
          </cell>
          <cell r="K23">
            <v>0</v>
          </cell>
        </row>
        <row r="24">
          <cell r="B24">
            <v>22.994117647058825</v>
          </cell>
          <cell r="C24">
            <v>28.7</v>
          </cell>
          <cell r="D24">
            <v>14.7</v>
          </cell>
          <cell r="E24">
            <v>66.82352941176471</v>
          </cell>
          <cell r="F24">
            <v>89</v>
          </cell>
          <cell r="G24">
            <v>51</v>
          </cell>
          <cell r="H24">
            <v>28.44</v>
          </cell>
          <cell r="I24" t="str">
            <v>NE</v>
          </cell>
          <cell r="J24">
            <v>39.6</v>
          </cell>
          <cell r="K24">
            <v>0</v>
          </cell>
        </row>
        <row r="25">
          <cell r="B25">
            <v>24.787499999999994</v>
          </cell>
          <cell r="C25">
            <v>29.8</v>
          </cell>
          <cell r="D25">
            <v>16.8</v>
          </cell>
          <cell r="E25">
            <v>69.375</v>
          </cell>
          <cell r="F25">
            <v>85</v>
          </cell>
          <cell r="G25">
            <v>57</v>
          </cell>
          <cell r="H25">
            <v>28.8</v>
          </cell>
          <cell r="I25" t="str">
            <v>N</v>
          </cell>
          <cell r="J25">
            <v>45.36</v>
          </cell>
          <cell r="K25">
            <v>0</v>
          </cell>
        </row>
        <row r="26">
          <cell r="B26">
            <v>20.849999999999998</v>
          </cell>
          <cell r="C26">
            <v>27.5</v>
          </cell>
          <cell r="D26">
            <v>13.9</v>
          </cell>
          <cell r="E26">
            <v>88.428571428571431</v>
          </cell>
          <cell r="F26">
            <v>97</v>
          </cell>
          <cell r="G26">
            <v>71</v>
          </cell>
          <cell r="H26">
            <v>32.04</v>
          </cell>
          <cell r="I26" t="str">
            <v>N</v>
          </cell>
          <cell r="J26">
            <v>60.12</v>
          </cell>
          <cell r="K26">
            <v>14.6</v>
          </cell>
        </row>
        <row r="27">
          <cell r="B27">
            <v>13.541666666666666</v>
          </cell>
          <cell r="C27">
            <v>17.100000000000001</v>
          </cell>
          <cell r="D27">
            <v>9.4</v>
          </cell>
          <cell r="E27">
            <v>73.583333333333329</v>
          </cell>
          <cell r="F27">
            <v>87</v>
          </cell>
          <cell r="G27">
            <v>62</v>
          </cell>
          <cell r="H27">
            <v>32.4</v>
          </cell>
          <cell r="I27" t="str">
            <v>SO</v>
          </cell>
          <cell r="J27">
            <v>52.2</v>
          </cell>
          <cell r="K27">
            <v>0</v>
          </cell>
        </row>
        <row r="28">
          <cell r="B28">
            <v>14.52</v>
          </cell>
          <cell r="C28">
            <v>19.7</v>
          </cell>
          <cell r="D28">
            <v>8.9</v>
          </cell>
          <cell r="E28">
            <v>66.400000000000006</v>
          </cell>
          <cell r="F28">
            <v>93</v>
          </cell>
          <cell r="G28">
            <v>38</v>
          </cell>
          <cell r="H28">
            <v>9.3600000000000012</v>
          </cell>
          <cell r="I28" t="str">
            <v>O</v>
          </cell>
          <cell r="J28">
            <v>18.720000000000002</v>
          </cell>
          <cell r="K28">
            <v>0</v>
          </cell>
        </row>
        <row r="29">
          <cell r="B29">
            <v>15.49375</v>
          </cell>
          <cell r="C29">
            <v>22</v>
          </cell>
          <cell r="D29">
            <v>5.3</v>
          </cell>
          <cell r="E29">
            <v>62.5</v>
          </cell>
          <cell r="F29">
            <v>96</v>
          </cell>
          <cell r="G29">
            <v>31</v>
          </cell>
          <cell r="H29">
            <v>18.36</v>
          </cell>
          <cell r="I29" t="str">
            <v>SO</v>
          </cell>
          <cell r="J29">
            <v>30.6</v>
          </cell>
          <cell r="K29">
            <v>0</v>
          </cell>
        </row>
        <row r="30">
          <cell r="B30">
            <v>16.220000000000002</v>
          </cell>
          <cell r="C30">
            <v>21.3</v>
          </cell>
          <cell r="D30">
            <v>8.8000000000000007</v>
          </cell>
          <cell r="E30">
            <v>60.333333333333336</v>
          </cell>
          <cell r="F30">
            <v>86</v>
          </cell>
          <cell r="G30">
            <v>37</v>
          </cell>
          <cell r="H30">
            <v>15.48</v>
          </cell>
          <cell r="I30" t="str">
            <v>S</v>
          </cell>
          <cell r="J30">
            <v>23.759999999999998</v>
          </cell>
          <cell r="K30">
            <v>0</v>
          </cell>
        </row>
        <row r="31">
          <cell r="B31">
            <v>16.331250000000001</v>
          </cell>
          <cell r="C31">
            <v>23.7</v>
          </cell>
          <cell r="D31">
            <v>7</v>
          </cell>
          <cell r="E31">
            <v>64.75</v>
          </cell>
          <cell r="F31">
            <v>96</v>
          </cell>
          <cell r="G31">
            <v>38</v>
          </cell>
          <cell r="H31">
            <v>14.76</v>
          </cell>
          <cell r="I31" t="str">
            <v>L</v>
          </cell>
          <cell r="J31">
            <v>21.6</v>
          </cell>
          <cell r="K31">
            <v>0</v>
          </cell>
        </row>
        <row r="32">
          <cell r="B32">
            <v>17.78125</v>
          </cell>
          <cell r="C32">
            <v>24.7</v>
          </cell>
          <cell r="D32">
            <v>8.5</v>
          </cell>
          <cell r="E32">
            <v>61.9375</v>
          </cell>
          <cell r="F32">
            <v>87</v>
          </cell>
          <cell r="G32">
            <v>37</v>
          </cell>
          <cell r="H32">
            <v>23.759999999999998</v>
          </cell>
          <cell r="I32" t="str">
            <v>NE</v>
          </cell>
          <cell r="J32">
            <v>32.76</v>
          </cell>
          <cell r="K32">
            <v>0</v>
          </cell>
        </row>
        <row r="33">
          <cell r="B33">
            <v>19.279999999999998</v>
          </cell>
          <cell r="C33">
            <v>25.5</v>
          </cell>
          <cell r="D33">
            <v>11.5</v>
          </cell>
          <cell r="E33">
            <v>58.866666666666667</v>
          </cell>
          <cell r="F33">
            <v>82</v>
          </cell>
          <cell r="G33">
            <v>40</v>
          </cell>
          <cell r="H33">
            <v>21.96</v>
          </cell>
          <cell r="I33" t="str">
            <v>N</v>
          </cell>
          <cell r="J33">
            <v>32.76</v>
          </cell>
          <cell r="K33">
            <v>0</v>
          </cell>
        </row>
        <row r="34">
          <cell r="B34">
            <v>20.762500000000003</v>
          </cell>
          <cell r="C34">
            <v>27</v>
          </cell>
          <cell r="D34">
            <v>11.5</v>
          </cell>
          <cell r="E34">
            <v>61.5</v>
          </cell>
          <cell r="F34">
            <v>88</v>
          </cell>
          <cell r="G34">
            <v>41</v>
          </cell>
          <cell r="H34">
            <v>19.8</v>
          </cell>
          <cell r="I34" t="str">
            <v>NE</v>
          </cell>
          <cell r="J34">
            <v>29.16</v>
          </cell>
          <cell r="K34">
            <v>0</v>
          </cell>
        </row>
        <row r="35">
          <cell r="B35">
            <v>21.731250000000006</v>
          </cell>
          <cell r="C35">
            <v>27.5</v>
          </cell>
          <cell r="D35">
            <v>14.7</v>
          </cell>
          <cell r="E35">
            <v>67.5625</v>
          </cell>
          <cell r="F35">
            <v>87</v>
          </cell>
          <cell r="G35">
            <v>45</v>
          </cell>
          <cell r="H35">
            <v>18.720000000000002</v>
          </cell>
          <cell r="I35" t="str">
            <v>N</v>
          </cell>
          <cell r="J35">
            <v>28.44</v>
          </cell>
          <cell r="K35">
            <v>0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26.354166666666675</v>
          </cell>
          <cell r="C5">
            <v>34.6</v>
          </cell>
          <cell r="D5">
            <v>20.3</v>
          </cell>
          <cell r="E5">
            <v>64.333333333333329</v>
          </cell>
          <cell r="F5">
            <v>89</v>
          </cell>
          <cell r="G5">
            <v>31</v>
          </cell>
          <cell r="H5">
            <v>0</v>
          </cell>
          <cell r="I5" t="str">
            <v>S</v>
          </cell>
          <cell r="J5">
            <v>0</v>
          </cell>
          <cell r="K5">
            <v>0</v>
          </cell>
        </row>
        <row r="6">
          <cell r="B6">
            <v>25.591666666666665</v>
          </cell>
          <cell r="C6">
            <v>34.1</v>
          </cell>
          <cell r="D6">
            <v>19.100000000000001</v>
          </cell>
          <cell r="E6">
            <v>65.75</v>
          </cell>
          <cell r="F6">
            <v>92</v>
          </cell>
          <cell r="G6">
            <v>31</v>
          </cell>
          <cell r="H6">
            <v>0</v>
          </cell>
          <cell r="I6" t="str">
            <v>S</v>
          </cell>
          <cell r="J6">
            <v>0</v>
          </cell>
          <cell r="K6">
            <v>0</v>
          </cell>
        </row>
        <row r="7">
          <cell r="B7">
            <v>24.26</v>
          </cell>
          <cell r="C7">
            <v>28.4</v>
          </cell>
          <cell r="D7">
            <v>21.9</v>
          </cell>
          <cell r="E7">
            <v>73.099999999999994</v>
          </cell>
          <cell r="F7">
            <v>81</v>
          </cell>
          <cell r="G7">
            <v>53</v>
          </cell>
          <cell r="H7">
            <v>0</v>
          </cell>
          <cell r="I7" t="str">
            <v>S</v>
          </cell>
          <cell r="J7">
            <v>0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18.233333333333334</v>
          </cell>
          <cell r="C11">
            <v>22.1</v>
          </cell>
          <cell r="D11">
            <v>11.7</v>
          </cell>
          <cell r="E11">
            <v>47.75</v>
          </cell>
          <cell r="F11">
            <v>74</v>
          </cell>
          <cell r="G11">
            <v>31</v>
          </cell>
          <cell r="H11">
            <v>9.7200000000000006</v>
          </cell>
          <cell r="I11" t="str">
            <v>S</v>
          </cell>
          <cell r="J11">
            <v>23.759999999999998</v>
          </cell>
          <cell r="K11">
            <v>0</v>
          </cell>
        </row>
        <row r="12">
          <cell r="B12">
            <v>15.75</v>
          </cell>
          <cell r="C12">
            <v>25.5</v>
          </cell>
          <cell r="D12">
            <v>8.3000000000000007</v>
          </cell>
          <cell r="E12">
            <v>64.208333333333329</v>
          </cell>
          <cell r="F12">
            <v>92</v>
          </cell>
          <cell r="G12">
            <v>23</v>
          </cell>
          <cell r="H12">
            <v>0.72000000000000008</v>
          </cell>
          <cell r="I12" t="str">
            <v>S</v>
          </cell>
          <cell r="J12">
            <v>15.48</v>
          </cell>
          <cell r="K12">
            <v>0</v>
          </cell>
        </row>
        <row r="13">
          <cell r="B13">
            <v>18.537499999999998</v>
          </cell>
          <cell r="C13">
            <v>29</v>
          </cell>
          <cell r="D13">
            <v>11</v>
          </cell>
          <cell r="E13">
            <v>66.375</v>
          </cell>
          <cell r="F13">
            <v>92</v>
          </cell>
          <cell r="G13">
            <v>31</v>
          </cell>
          <cell r="H13">
            <v>7.9200000000000008</v>
          </cell>
          <cell r="I13" t="str">
            <v>S</v>
          </cell>
          <cell r="J13">
            <v>20.88</v>
          </cell>
          <cell r="K13">
            <v>0</v>
          </cell>
        </row>
        <row r="14">
          <cell r="B14">
            <v>20.920833333333338</v>
          </cell>
          <cell r="C14">
            <v>31.4</v>
          </cell>
          <cell r="D14">
            <v>12.3</v>
          </cell>
          <cell r="E14">
            <v>68.291666666666671</v>
          </cell>
          <cell r="F14">
            <v>93</v>
          </cell>
          <cell r="G14">
            <v>34</v>
          </cell>
          <cell r="H14">
            <v>5.7600000000000007</v>
          </cell>
          <cell r="I14" t="str">
            <v>N</v>
          </cell>
          <cell r="J14">
            <v>25.2</v>
          </cell>
          <cell r="K14">
            <v>0</v>
          </cell>
        </row>
        <row r="15">
          <cell r="B15">
            <v>24.512500000000003</v>
          </cell>
          <cell r="C15">
            <v>32.9</v>
          </cell>
          <cell r="D15">
            <v>17.2</v>
          </cell>
          <cell r="E15">
            <v>72.458333333333329</v>
          </cell>
          <cell r="F15">
            <v>93</v>
          </cell>
          <cell r="G15">
            <v>48</v>
          </cell>
          <cell r="H15">
            <v>1.08</v>
          </cell>
          <cell r="I15" t="str">
            <v>N</v>
          </cell>
          <cell r="J15">
            <v>32.04</v>
          </cell>
          <cell r="K15">
            <v>0</v>
          </cell>
        </row>
        <row r="16">
          <cell r="B16">
            <v>24.585714285714285</v>
          </cell>
          <cell r="C16">
            <v>27.2</v>
          </cell>
          <cell r="D16">
            <v>22.8</v>
          </cell>
          <cell r="E16">
            <v>83.285714285714292</v>
          </cell>
          <cell r="F16">
            <v>93</v>
          </cell>
          <cell r="G16">
            <v>69</v>
          </cell>
          <cell r="H16">
            <v>9.7200000000000006</v>
          </cell>
          <cell r="I16" t="str">
            <v>NE</v>
          </cell>
          <cell r="J16">
            <v>30.6</v>
          </cell>
          <cell r="K16">
            <v>31.2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21.8</v>
          </cell>
          <cell r="C19">
            <v>25.8</v>
          </cell>
          <cell r="D19">
            <v>15.6</v>
          </cell>
          <cell r="E19">
            <v>58.75</v>
          </cell>
          <cell r="F19">
            <v>89</v>
          </cell>
          <cell r="G19">
            <v>34</v>
          </cell>
          <cell r="H19">
            <v>7.9200000000000008</v>
          </cell>
          <cell r="I19" t="str">
            <v>SE</v>
          </cell>
          <cell r="J19">
            <v>16.559999999999999</v>
          </cell>
          <cell r="K19">
            <v>0</v>
          </cell>
        </row>
        <row r="20">
          <cell r="B20">
            <v>18.025000000000002</v>
          </cell>
          <cell r="C20">
            <v>26.7</v>
          </cell>
          <cell r="D20">
            <v>11</v>
          </cell>
          <cell r="E20">
            <v>70.125</v>
          </cell>
          <cell r="F20">
            <v>92</v>
          </cell>
          <cell r="G20">
            <v>33</v>
          </cell>
          <cell r="H20">
            <v>2.52</v>
          </cell>
          <cell r="I20" t="str">
            <v>S</v>
          </cell>
          <cell r="J20">
            <v>12.96</v>
          </cell>
          <cell r="K20">
            <v>0</v>
          </cell>
        </row>
        <row r="21">
          <cell r="B21">
            <v>19.662499999999998</v>
          </cell>
          <cell r="C21">
            <v>28.8</v>
          </cell>
          <cell r="D21">
            <v>13.6</v>
          </cell>
          <cell r="E21">
            <v>73.166666666666671</v>
          </cell>
          <cell r="F21">
            <v>93</v>
          </cell>
          <cell r="G21">
            <v>41</v>
          </cell>
          <cell r="H21">
            <v>2.8800000000000003</v>
          </cell>
          <cell r="I21" t="str">
            <v>O</v>
          </cell>
          <cell r="J21">
            <v>14.4</v>
          </cell>
          <cell r="K21">
            <v>0</v>
          </cell>
        </row>
        <row r="22">
          <cell r="B22">
            <v>21.604166666666668</v>
          </cell>
          <cell r="C22">
            <v>30.2</v>
          </cell>
          <cell r="D22">
            <v>15.9</v>
          </cell>
          <cell r="E22">
            <v>71.833333333333329</v>
          </cell>
          <cell r="F22">
            <v>93</v>
          </cell>
          <cell r="G22">
            <v>29</v>
          </cell>
          <cell r="H22">
            <v>0</v>
          </cell>
          <cell r="I22" t="str">
            <v>S</v>
          </cell>
          <cell r="J22">
            <v>0</v>
          </cell>
          <cell r="K22">
            <v>0</v>
          </cell>
        </row>
        <row r="23">
          <cell r="B23">
            <v>21.833333333333329</v>
          </cell>
          <cell r="C23">
            <v>30.8</v>
          </cell>
          <cell r="D23">
            <v>15.6</v>
          </cell>
          <cell r="E23">
            <v>71.291666666666671</v>
          </cell>
          <cell r="F23">
            <v>92</v>
          </cell>
          <cell r="G23">
            <v>38</v>
          </cell>
          <cell r="H23">
            <v>9</v>
          </cell>
          <cell r="I23" t="str">
            <v>S</v>
          </cell>
          <cell r="J23">
            <v>18</v>
          </cell>
          <cell r="K23">
            <v>0</v>
          </cell>
        </row>
        <row r="24">
          <cell r="B24">
            <v>23.791666666666661</v>
          </cell>
          <cell r="C24">
            <v>31.7</v>
          </cell>
          <cell r="D24">
            <v>17.100000000000001</v>
          </cell>
          <cell r="E24">
            <v>73.208333333333329</v>
          </cell>
          <cell r="F24">
            <v>90</v>
          </cell>
          <cell r="G24">
            <v>50</v>
          </cell>
          <cell r="H24">
            <v>0.72000000000000008</v>
          </cell>
          <cell r="I24" t="str">
            <v>NE</v>
          </cell>
          <cell r="J24">
            <v>23.400000000000002</v>
          </cell>
          <cell r="K24">
            <v>0</v>
          </cell>
        </row>
        <row r="25">
          <cell r="B25">
            <v>25.958333333333332</v>
          </cell>
          <cell r="C25">
            <v>32.299999999999997</v>
          </cell>
          <cell r="D25">
            <v>19.899999999999999</v>
          </cell>
          <cell r="E25">
            <v>74.333333333333329</v>
          </cell>
          <cell r="F25">
            <v>92</v>
          </cell>
          <cell r="G25">
            <v>53</v>
          </cell>
          <cell r="H25">
            <v>1.08</v>
          </cell>
          <cell r="I25" t="str">
            <v>N</v>
          </cell>
          <cell r="J25">
            <v>27.36</v>
          </cell>
          <cell r="K25">
            <v>0</v>
          </cell>
        </row>
        <row r="26">
          <cell r="B26">
            <v>23.4375</v>
          </cell>
          <cell r="C26">
            <v>31.4</v>
          </cell>
          <cell r="D26">
            <v>15.8</v>
          </cell>
          <cell r="E26">
            <v>82</v>
          </cell>
          <cell r="F26">
            <v>91</v>
          </cell>
          <cell r="G26">
            <v>61</v>
          </cell>
          <cell r="H26">
            <v>10.44</v>
          </cell>
          <cell r="I26" t="str">
            <v>N</v>
          </cell>
          <cell r="J26">
            <v>48.96</v>
          </cell>
          <cell r="K26">
            <v>11.2</v>
          </cell>
        </row>
        <row r="27">
          <cell r="B27">
            <v>15.637500000000003</v>
          </cell>
          <cell r="C27">
            <v>18.2</v>
          </cell>
          <cell r="D27">
            <v>13.9</v>
          </cell>
          <cell r="E27">
            <v>73.666666666666671</v>
          </cell>
          <cell r="F27">
            <v>91</v>
          </cell>
          <cell r="G27">
            <v>53</v>
          </cell>
          <cell r="H27">
            <v>8.2799999999999994</v>
          </cell>
          <cell r="I27" t="str">
            <v>S</v>
          </cell>
          <cell r="J27">
            <v>22.68</v>
          </cell>
          <cell r="K27">
            <v>0.8</v>
          </cell>
        </row>
        <row r="28">
          <cell r="B28">
            <v>14.333333333333334</v>
          </cell>
          <cell r="C28">
            <v>21.7</v>
          </cell>
          <cell r="D28">
            <v>8.5</v>
          </cell>
          <cell r="E28">
            <v>77.625</v>
          </cell>
          <cell r="F28">
            <v>95</v>
          </cell>
          <cell r="G28">
            <v>43</v>
          </cell>
          <cell r="H28">
            <v>0</v>
          </cell>
          <cell r="I28" t="str">
            <v>O</v>
          </cell>
          <cell r="J28">
            <v>9</v>
          </cell>
          <cell r="K28">
            <v>0</v>
          </cell>
        </row>
        <row r="29">
          <cell r="B29">
            <v>15.0375</v>
          </cell>
          <cell r="C29">
            <v>24.7</v>
          </cell>
          <cell r="D29">
            <v>8.1</v>
          </cell>
          <cell r="E29">
            <v>75.458333333333329</v>
          </cell>
          <cell r="F29">
            <v>95</v>
          </cell>
          <cell r="G29">
            <v>33</v>
          </cell>
          <cell r="H29">
            <v>0</v>
          </cell>
          <cell r="I29" t="str">
            <v>O</v>
          </cell>
          <cell r="J29">
            <v>0</v>
          </cell>
          <cell r="K29">
            <v>0.2</v>
          </cell>
        </row>
        <row r="30">
          <cell r="B30">
            <v>16.375</v>
          </cell>
          <cell r="C30">
            <v>26.2</v>
          </cell>
          <cell r="D30">
            <v>9</v>
          </cell>
          <cell r="E30">
            <v>72.25</v>
          </cell>
          <cell r="F30">
            <v>94</v>
          </cell>
          <cell r="G30">
            <v>31</v>
          </cell>
          <cell r="H30">
            <v>0</v>
          </cell>
          <cell r="I30" t="str">
            <v>S</v>
          </cell>
          <cell r="J30">
            <v>0</v>
          </cell>
          <cell r="K30">
            <v>0</v>
          </cell>
        </row>
        <row r="31">
          <cell r="B31">
            <v>16.745833333333334</v>
          </cell>
          <cell r="C31">
            <v>26.1</v>
          </cell>
          <cell r="D31">
            <v>10</v>
          </cell>
          <cell r="E31">
            <v>70.291666666666671</v>
          </cell>
          <cell r="F31">
            <v>92</v>
          </cell>
          <cell r="G31">
            <v>35</v>
          </cell>
          <cell r="H31">
            <v>0</v>
          </cell>
          <cell r="I31" t="str">
            <v>S</v>
          </cell>
          <cell r="J31">
            <v>8.64</v>
          </cell>
          <cell r="K31">
            <v>0</v>
          </cell>
        </row>
        <row r="32">
          <cell r="B32">
            <v>13.077777777777779</v>
          </cell>
          <cell r="C32">
            <v>16.100000000000001</v>
          </cell>
          <cell r="D32">
            <v>11.9</v>
          </cell>
          <cell r="E32">
            <v>86.333333333333329</v>
          </cell>
          <cell r="F32">
            <v>93</v>
          </cell>
          <cell r="G32">
            <v>78</v>
          </cell>
          <cell r="H32">
            <v>0</v>
          </cell>
          <cell r="I32" t="str">
            <v>O</v>
          </cell>
          <cell r="J32">
            <v>7.9200000000000008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25.045833333333338</v>
          </cell>
          <cell r="C5">
            <v>32.700000000000003</v>
          </cell>
          <cell r="D5">
            <v>17.899999999999999</v>
          </cell>
          <cell r="E5">
            <v>56</v>
          </cell>
          <cell r="F5">
            <v>84</v>
          </cell>
          <cell r="G5">
            <v>29</v>
          </cell>
          <cell r="H5">
            <v>7.2</v>
          </cell>
          <cell r="I5" t="str">
            <v>S</v>
          </cell>
          <cell r="J5">
            <v>19.8</v>
          </cell>
          <cell r="K5">
            <v>0</v>
          </cell>
        </row>
        <row r="6">
          <cell r="B6">
            <v>24.541666666666668</v>
          </cell>
          <cell r="C6">
            <v>31.9</v>
          </cell>
          <cell r="D6">
            <v>17.100000000000001</v>
          </cell>
          <cell r="E6">
            <v>59.083333333333336</v>
          </cell>
          <cell r="F6">
            <v>86</v>
          </cell>
          <cell r="G6">
            <v>38</v>
          </cell>
          <cell r="H6">
            <v>9</v>
          </cell>
          <cell r="I6" t="str">
            <v>S</v>
          </cell>
          <cell r="J6">
            <v>24.12</v>
          </cell>
          <cell r="K6">
            <v>0</v>
          </cell>
        </row>
        <row r="7">
          <cell r="B7">
            <v>24.125</v>
          </cell>
          <cell r="C7">
            <v>31</v>
          </cell>
          <cell r="D7">
            <v>17.2</v>
          </cell>
          <cell r="E7">
            <v>59.708333333333336</v>
          </cell>
          <cell r="F7">
            <v>79</v>
          </cell>
          <cell r="G7">
            <v>41</v>
          </cell>
          <cell r="H7">
            <v>12.6</v>
          </cell>
          <cell r="I7" t="str">
            <v>S</v>
          </cell>
          <cell r="J7">
            <v>26.28</v>
          </cell>
          <cell r="K7">
            <v>0</v>
          </cell>
        </row>
        <row r="8">
          <cell r="B8">
            <v>23.520833333333332</v>
          </cell>
          <cell r="C8">
            <v>30.9</v>
          </cell>
          <cell r="D8">
            <v>17.600000000000001</v>
          </cell>
          <cell r="E8">
            <v>61.291666666666664</v>
          </cell>
          <cell r="F8">
            <v>78</v>
          </cell>
          <cell r="G8">
            <v>39</v>
          </cell>
          <cell r="H8">
            <v>14.04</v>
          </cell>
          <cell r="I8" t="str">
            <v>SE</v>
          </cell>
          <cell r="J8">
            <v>27.720000000000002</v>
          </cell>
          <cell r="K8">
            <v>0</v>
          </cell>
        </row>
        <row r="9">
          <cell r="B9">
            <v>24.354166666666668</v>
          </cell>
          <cell r="C9">
            <v>33</v>
          </cell>
          <cell r="D9">
            <v>18.399999999999999</v>
          </cell>
          <cell r="E9">
            <v>57.041666666666664</v>
          </cell>
          <cell r="F9">
            <v>81</v>
          </cell>
          <cell r="G9">
            <v>29</v>
          </cell>
          <cell r="H9">
            <v>14.04</v>
          </cell>
          <cell r="I9" t="str">
            <v>NE</v>
          </cell>
          <cell r="J9">
            <v>23.759999999999998</v>
          </cell>
          <cell r="K9">
            <v>0</v>
          </cell>
        </row>
        <row r="10">
          <cell r="B10">
            <v>21.491666666666671</v>
          </cell>
          <cell r="C10">
            <v>25.7</v>
          </cell>
          <cell r="D10">
            <v>18.5</v>
          </cell>
          <cell r="E10">
            <v>72.875</v>
          </cell>
          <cell r="F10">
            <v>93</v>
          </cell>
          <cell r="G10">
            <v>49</v>
          </cell>
          <cell r="H10">
            <v>21.240000000000002</v>
          </cell>
          <cell r="I10" t="str">
            <v>SO</v>
          </cell>
          <cell r="J10">
            <v>45</v>
          </cell>
          <cell r="K10">
            <v>0.60000000000000009</v>
          </cell>
        </row>
        <row r="11">
          <cell r="B11">
            <v>15.49583333333333</v>
          </cell>
          <cell r="C11">
            <v>23.1</v>
          </cell>
          <cell r="D11">
            <v>9</v>
          </cell>
          <cell r="E11">
            <v>54.875</v>
          </cell>
          <cell r="F11">
            <v>81</v>
          </cell>
          <cell r="G11">
            <v>27</v>
          </cell>
          <cell r="H11">
            <v>17.28</v>
          </cell>
          <cell r="I11" t="str">
            <v>SO</v>
          </cell>
          <cell r="J11">
            <v>37.080000000000005</v>
          </cell>
          <cell r="K11">
            <v>0</v>
          </cell>
        </row>
        <row r="12">
          <cell r="B12">
            <v>16.629166666666666</v>
          </cell>
          <cell r="C12">
            <v>25.7</v>
          </cell>
          <cell r="D12">
            <v>8.6999999999999993</v>
          </cell>
          <cell r="E12">
            <v>53</v>
          </cell>
          <cell r="F12">
            <v>80</v>
          </cell>
          <cell r="G12">
            <v>28</v>
          </cell>
          <cell r="H12">
            <v>16.920000000000002</v>
          </cell>
          <cell r="I12" t="str">
            <v>SO</v>
          </cell>
          <cell r="J12">
            <v>32.4</v>
          </cell>
          <cell r="K12">
            <v>0</v>
          </cell>
        </row>
        <row r="13">
          <cell r="B13">
            <v>18.637499999999999</v>
          </cell>
          <cell r="C13">
            <v>27.6</v>
          </cell>
          <cell r="D13">
            <v>11.7</v>
          </cell>
          <cell r="E13">
            <v>54.75</v>
          </cell>
          <cell r="F13">
            <v>76</v>
          </cell>
          <cell r="G13">
            <v>29</v>
          </cell>
          <cell r="H13">
            <v>19.440000000000001</v>
          </cell>
          <cell r="I13" t="str">
            <v>NE</v>
          </cell>
          <cell r="J13">
            <v>39.96</v>
          </cell>
          <cell r="K13">
            <v>0</v>
          </cell>
        </row>
        <row r="14">
          <cell r="B14">
            <v>22.149999999999995</v>
          </cell>
          <cell r="C14">
            <v>31.6</v>
          </cell>
          <cell r="D14">
            <v>14.8</v>
          </cell>
          <cell r="E14">
            <v>55.208333333333336</v>
          </cell>
          <cell r="F14">
            <v>78</v>
          </cell>
          <cell r="G14">
            <v>31</v>
          </cell>
          <cell r="H14">
            <v>19.8</v>
          </cell>
          <cell r="I14" t="str">
            <v>NE</v>
          </cell>
          <cell r="J14">
            <v>39.24</v>
          </cell>
          <cell r="K14">
            <v>0</v>
          </cell>
        </row>
        <row r="15">
          <cell r="B15">
            <v>24.058333333333337</v>
          </cell>
          <cell r="C15">
            <v>33</v>
          </cell>
          <cell r="D15">
            <v>15.8</v>
          </cell>
          <cell r="E15">
            <v>56.833333333333336</v>
          </cell>
          <cell r="F15">
            <v>83</v>
          </cell>
          <cell r="G15">
            <v>35</v>
          </cell>
          <cell r="H15">
            <v>14.4</v>
          </cell>
          <cell r="I15" t="str">
            <v>NE</v>
          </cell>
          <cell r="J15">
            <v>32.04</v>
          </cell>
          <cell r="K15">
            <v>0</v>
          </cell>
        </row>
        <row r="16">
          <cell r="B16">
            <v>20.954166666666669</v>
          </cell>
          <cell r="C16">
            <v>25.4</v>
          </cell>
          <cell r="D16">
            <v>18.600000000000001</v>
          </cell>
          <cell r="E16">
            <v>79.208333333333329</v>
          </cell>
          <cell r="F16">
            <v>97</v>
          </cell>
          <cell r="G16">
            <v>52</v>
          </cell>
          <cell r="H16">
            <v>11.16</v>
          </cell>
          <cell r="I16" t="str">
            <v>NE</v>
          </cell>
          <cell r="J16">
            <v>25.92</v>
          </cell>
          <cell r="K16">
            <v>13</v>
          </cell>
        </row>
        <row r="17">
          <cell r="B17">
            <v>21.695833333333336</v>
          </cell>
          <cell r="C17">
            <v>26.4</v>
          </cell>
          <cell r="D17">
            <v>19.2</v>
          </cell>
          <cell r="E17">
            <v>87.875</v>
          </cell>
          <cell r="F17">
            <v>98</v>
          </cell>
          <cell r="G17">
            <v>69</v>
          </cell>
          <cell r="H17">
            <v>19.440000000000001</v>
          </cell>
          <cell r="I17" t="str">
            <v>NE</v>
          </cell>
          <cell r="J17">
            <v>32.76</v>
          </cell>
          <cell r="K17">
            <v>66.2</v>
          </cell>
        </row>
        <row r="18">
          <cell r="B18">
            <v>20.637500000000003</v>
          </cell>
          <cell r="C18">
            <v>24.6</v>
          </cell>
          <cell r="D18">
            <v>18.399999999999999</v>
          </cell>
          <cell r="E18">
            <v>82.583333333333329</v>
          </cell>
          <cell r="F18">
            <v>96</v>
          </cell>
          <cell r="G18">
            <v>63</v>
          </cell>
          <cell r="H18">
            <v>14.76</v>
          </cell>
          <cell r="I18" t="str">
            <v>SO</v>
          </cell>
          <cell r="J18">
            <v>36</v>
          </cell>
          <cell r="K18">
            <v>1</v>
          </cell>
        </row>
        <row r="19">
          <cell r="B19">
            <v>18.629166666666666</v>
          </cell>
          <cell r="C19">
            <v>24.5</v>
          </cell>
          <cell r="D19">
            <v>13.7</v>
          </cell>
          <cell r="E19">
            <v>74.708333333333329</v>
          </cell>
          <cell r="F19">
            <v>84</v>
          </cell>
          <cell r="G19">
            <v>62</v>
          </cell>
          <cell r="H19">
            <v>11.520000000000001</v>
          </cell>
          <cell r="I19" t="str">
            <v>S</v>
          </cell>
          <cell r="J19">
            <v>26.28</v>
          </cell>
          <cell r="K19">
            <v>0</v>
          </cell>
        </row>
        <row r="20">
          <cell r="B20">
            <v>19.258333333333336</v>
          </cell>
          <cell r="C20">
            <v>26.5</v>
          </cell>
          <cell r="D20">
            <v>13.6</v>
          </cell>
          <cell r="E20">
            <v>66.25</v>
          </cell>
          <cell r="F20">
            <v>93</v>
          </cell>
          <cell r="G20">
            <v>38</v>
          </cell>
          <cell r="H20">
            <v>7.9200000000000008</v>
          </cell>
          <cell r="I20" t="str">
            <v>SO</v>
          </cell>
          <cell r="J20">
            <v>18.720000000000002</v>
          </cell>
          <cell r="K20">
            <v>0</v>
          </cell>
        </row>
        <row r="21">
          <cell r="B21">
            <v>20.195833333333336</v>
          </cell>
          <cell r="C21">
            <v>28.4</v>
          </cell>
          <cell r="D21">
            <v>13.3</v>
          </cell>
          <cell r="E21">
            <v>65.541666666666671</v>
          </cell>
          <cell r="F21">
            <v>90</v>
          </cell>
          <cell r="G21">
            <v>37</v>
          </cell>
          <cell r="H21">
            <v>12.24</v>
          </cell>
          <cell r="I21" t="str">
            <v>S</v>
          </cell>
          <cell r="J21">
            <v>22.68</v>
          </cell>
          <cell r="K21">
            <v>0</v>
          </cell>
        </row>
        <row r="22">
          <cell r="B22">
            <v>21.462500000000002</v>
          </cell>
          <cell r="C22">
            <v>29</v>
          </cell>
          <cell r="D22">
            <v>14.2</v>
          </cell>
          <cell r="E22">
            <v>62.208333333333336</v>
          </cell>
          <cell r="F22">
            <v>93</v>
          </cell>
          <cell r="G22">
            <v>31</v>
          </cell>
          <cell r="H22">
            <v>12.24</v>
          </cell>
          <cell r="I22" t="str">
            <v>S</v>
          </cell>
          <cell r="J22">
            <v>26.64</v>
          </cell>
          <cell r="K22">
            <v>0</v>
          </cell>
        </row>
        <row r="23">
          <cell r="B23">
            <v>21.875000000000004</v>
          </cell>
          <cell r="C23">
            <v>30.2</v>
          </cell>
          <cell r="D23">
            <v>15.4</v>
          </cell>
          <cell r="E23">
            <v>58.708333333333336</v>
          </cell>
          <cell r="F23">
            <v>81</v>
          </cell>
          <cell r="G23">
            <v>37</v>
          </cell>
          <cell r="H23">
            <v>16.920000000000002</v>
          </cell>
          <cell r="I23" t="str">
            <v>SE</v>
          </cell>
          <cell r="J23">
            <v>31.680000000000003</v>
          </cell>
          <cell r="K23">
            <v>0</v>
          </cell>
        </row>
        <row r="24">
          <cell r="B24">
            <v>23.283333333333331</v>
          </cell>
          <cell r="C24">
            <v>30.9</v>
          </cell>
          <cell r="D24">
            <v>16.100000000000001</v>
          </cell>
          <cell r="E24">
            <v>60.75</v>
          </cell>
          <cell r="F24">
            <v>85</v>
          </cell>
          <cell r="G24">
            <v>39</v>
          </cell>
          <cell r="H24">
            <v>17.64</v>
          </cell>
          <cell r="I24" t="str">
            <v>L</v>
          </cell>
          <cell r="J24">
            <v>29.16</v>
          </cell>
          <cell r="K24">
            <v>0</v>
          </cell>
        </row>
        <row r="25">
          <cell r="B25">
            <v>24.429166666666674</v>
          </cell>
          <cell r="C25">
            <v>31.8</v>
          </cell>
          <cell r="D25">
            <v>18.100000000000001</v>
          </cell>
          <cell r="E25">
            <v>61.541666666666664</v>
          </cell>
          <cell r="F25">
            <v>77</v>
          </cell>
          <cell r="G25">
            <v>45</v>
          </cell>
          <cell r="H25">
            <v>19.079999999999998</v>
          </cell>
          <cell r="I25" t="str">
            <v>NE</v>
          </cell>
          <cell r="J25">
            <v>37.080000000000005</v>
          </cell>
          <cell r="K25">
            <v>0</v>
          </cell>
        </row>
        <row r="26">
          <cell r="B26">
            <v>22.912499999999998</v>
          </cell>
          <cell r="C26">
            <v>31.4</v>
          </cell>
          <cell r="D26">
            <v>15.4</v>
          </cell>
          <cell r="E26">
            <v>80.958333333333329</v>
          </cell>
          <cell r="F26">
            <v>97</v>
          </cell>
          <cell r="G26">
            <v>54</v>
          </cell>
          <cell r="H26">
            <v>28.08</v>
          </cell>
          <cell r="I26" t="str">
            <v>N</v>
          </cell>
          <cell r="J26">
            <v>68.400000000000006</v>
          </cell>
          <cell r="K26">
            <v>21</v>
          </cell>
        </row>
        <row r="27">
          <cell r="B27">
            <v>14.941666666666665</v>
          </cell>
          <cell r="C27">
            <v>18.100000000000001</v>
          </cell>
          <cell r="D27">
            <v>12.1</v>
          </cell>
          <cell r="E27">
            <v>75.958333333333329</v>
          </cell>
          <cell r="F27">
            <v>95</v>
          </cell>
          <cell r="G27">
            <v>55</v>
          </cell>
          <cell r="H27">
            <v>23.040000000000003</v>
          </cell>
          <cell r="I27" t="str">
            <v>SO</v>
          </cell>
          <cell r="J27">
            <v>45</v>
          </cell>
          <cell r="K27">
            <v>0.6</v>
          </cell>
        </row>
        <row r="28">
          <cell r="B28">
            <v>13.866666666666667</v>
          </cell>
          <cell r="C28">
            <v>18.100000000000001</v>
          </cell>
          <cell r="D28">
            <v>12.6</v>
          </cell>
          <cell r="E28">
            <v>73.166666666666671</v>
          </cell>
          <cell r="F28">
            <v>81</v>
          </cell>
          <cell r="G28">
            <v>56</v>
          </cell>
          <cell r="H28">
            <v>13.68</v>
          </cell>
          <cell r="I28" t="str">
            <v>S</v>
          </cell>
          <cell r="J28">
            <v>30.240000000000002</v>
          </cell>
          <cell r="K28">
            <v>0</v>
          </cell>
        </row>
        <row r="29">
          <cell r="B29">
            <v>14.35416666666667</v>
          </cell>
          <cell r="C29">
            <v>22.9</v>
          </cell>
          <cell r="D29">
            <v>8.1999999999999993</v>
          </cell>
          <cell r="E29">
            <v>72.416666666666671</v>
          </cell>
          <cell r="F29">
            <v>97</v>
          </cell>
          <cell r="G29">
            <v>30</v>
          </cell>
          <cell r="H29">
            <v>12.24</v>
          </cell>
          <cell r="I29" t="str">
            <v>O</v>
          </cell>
          <cell r="J29">
            <v>27.36</v>
          </cell>
          <cell r="K29">
            <v>0</v>
          </cell>
        </row>
        <row r="30">
          <cell r="B30">
            <v>16.283333333333335</v>
          </cell>
          <cell r="C30">
            <v>23.2</v>
          </cell>
          <cell r="D30">
            <v>7.9</v>
          </cell>
          <cell r="E30">
            <v>57.541666666666664</v>
          </cell>
          <cell r="F30">
            <v>92</v>
          </cell>
          <cell r="G30">
            <v>31</v>
          </cell>
          <cell r="H30">
            <v>9.3600000000000012</v>
          </cell>
          <cell r="I30" t="str">
            <v>SO</v>
          </cell>
          <cell r="J30">
            <v>23.040000000000003</v>
          </cell>
          <cell r="K30">
            <v>0</v>
          </cell>
        </row>
        <row r="31">
          <cell r="B31">
            <v>16.045833333333334</v>
          </cell>
          <cell r="C31">
            <v>25</v>
          </cell>
          <cell r="D31">
            <v>8.5</v>
          </cell>
          <cell r="E31">
            <v>61</v>
          </cell>
          <cell r="F31">
            <v>94</v>
          </cell>
          <cell r="G31">
            <v>26</v>
          </cell>
          <cell r="H31">
            <v>6.48</v>
          </cell>
          <cell r="I31" t="str">
            <v>S</v>
          </cell>
          <cell r="J31">
            <v>15.120000000000001</v>
          </cell>
          <cell r="K31">
            <v>0</v>
          </cell>
        </row>
        <row r="32">
          <cell r="B32">
            <v>17.791666666666668</v>
          </cell>
          <cell r="C32">
            <v>26.6</v>
          </cell>
          <cell r="D32">
            <v>10</v>
          </cell>
          <cell r="E32">
            <v>57.916666666666664</v>
          </cell>
          <cell r="F32">
            <v>85</v>
          </cell>
          <cell r="G32">
            <v>28</v>
          </cell>
          <cell r="H32">
            <v>14.04</v>
          </cell>
          <cell r="I32" t="str">
            <v>SE</v>
          </cell>
          <cell r="J32">
            <v>28.8</v>
          </cell>
          <cell r="K32">
            <v>0</v>
          </cell>
        </row>
        <row r="33">
          <cell r="B33">
            <v>18.533333333333335</v>
          </cell>
          <cell r="C33">
            <v>27.3</v>
          </cell>
          <cell r="D33">
            <v>10.8</v>
          </cell>
          <cell r="E33">
            <v>55.208333333333336</v>
          </cell>
          <cell r="F33">
            <v>82</v>
          </cell>
          <cell r="G33">
            <v>27</v>
          </cell>
          <cell r="H33">
            <v>10.44</v>
          </cell>
          <cell r="I33" t="str">
            <v>NE</v>
          </cell>
          <cell r="J33">
            <v>19.440000000000001</v>
          </cell>
          <cell r="K33">
            <v>0</v>
          </cell>
        </row>
        <row r="34">
          <cell r="B34">
            <v>19.945833333333333</v>
          </cell>
          <cell r="C34">
            <v>29.5</v>
          </cell>
          <cell r="D34">
            <v>11.5</v>
          </cell>
          <cell r="E34">
            <v>58.958333333333336</v>
          </cell>
          <cell r="F34">
            <v>87</v>
          </cell>
          <cell r="G34">
            <v>30</v>
          </cell>
          <cell r="H34">
            <v>12.6</v>
          </cell>
          <cell r="I34" t="str">
            <v>SE</v>
          </cell>
          <cell r="J34">
            <v>23.400000000000002</v>
          </cell>
          <cell r="K34">
            <v>0</v>
          </cell>
        </row>
        <row r="35">
          <cell r="B35">
            <v>21.766666666666669</v>
          </cell>
          <cell r="C35">
            <v>30.2</v>
          </cell>
          <cell r="D35">
            <v>15</v>
          </cell>
          <cell r="E35">
            <v>57.625</v>
          </cell>
          <cell r="F35">
            <v>81</v>
          </cell>
          <cell r="G35">
            <v>34</v>
          </cell>
          <cell r="H35">
            <v>12.24</v>
          </cell>
          <cell r="I35" t="str">
            <v>NE</v>
          </cell>
          <cell r="J35">
            <v>24.12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30.362499999999997</v>
          </cell>
          <cell r="C5">
            <v>35.5</v>
          </cell>
          <cell r="D5">
            <v>21.3</v>
          </cell>
          <cell r="E5">
            <v>50.375</v>
          </cell>
          <cell r="F5">
            <v>91</v>
          </cell>
          <cell r="G5">
            <v>30</v>
          </cell>
          <cell r="H5">
            <v>0.36000000000000004</v>
          </cell>
          <cell r="I5" t="str">
            <v>L</v>
          </cell>
          <cell r="J5">
            <v>15.48</v>
          </cell>
          <cell r="K5">
            <v>0</v>
          </cell>
        </row>
        <row r="6">
          <cell r="B6">
            <v>29.400000000000002</v>
          </cell>
          <cell r="C6">
            <v>35</v>
          </cell>
          <cell r="D6">
            <v>20.399999999999999</v>
          </cell>
          <cell r="E6">
            <v>54</v>
          </cell>
          <cell r="F6">
            <v>92</v>
          </cell>
          <cell r="G6">
            <v>32</v>
          </cell>
          <cell r="H6">
            <v>0</v>
          </cell>
          <cell r="I6" t="str">
            <v>S</v>
          </cell>
          <cell r="J6">
            <v>3.6</v>
          </cell>
          <cell r="K6">
            <v>0</v>
          </cell>
        </row>
        <row r="7">
          <cell r="B7">
            <v>29.266666666666669</v>
          </cell>
          <cell r="C7">
            <v>34.9</v>
          </cell>
          <cell r="D7">
            <v>24.3</v>
          </cell>
          <cell r="E7">
            <v>53</v>
          </cell>
          <cell r="F7">
            <v>77</v>
          </cell>
          <cell r="G7">
            <v>29</v>
          </cell>
          <cell r="H7">
            <v>0.36000000000000004</v>
          </cell>
          <cell r="I7" t="str">
            <v>NE</v>
          </cell>
          <cell r="J7">
            <v>14.4</v>
          </cell>
          <cell r="K7">
            <v>0</v>
          </cell>
        </row>
        <row r="8">
          <cell r="B8">
            <v>31.116666666666664</v>
          </cell>
          <cell r="C8">
            <v>35.200000000000003</v>
          </cell>
          <cell r="D8">
            <v>20.399999999999999</v>
          </cell>
          <cell r="E8">
            <v>44.833333333333336</v>
          </cell>
          <cell r="F8">
            <v>90</v>
          </cell>
          <cell r="G8">
            <v>29</v>
          </cell>
          <cell r="H8">
            <v>0.36000000000000004</v>
          </cell>
          <cell r="I8" t="str">
            <v>NE</v>
          </cell>
          <cell r="J8">
            <v>9.3600000000000012</v>
          </cell>
          <cell r="K8">
            <v>0</v>
          </cell>
        </row>
        <row r="9">
          <cell r="B9">
            <v>30.066666666666674</v>
          </cell>
          <cell r="C9">
            <v>34</v>
          </cell>
          <cell r="D9">
            <v>19.5</v>
          </cell>
          <cell r="E9">
            <v>49</v>
          </cell>
          <cell r="F9">
            <v>91</v>
          </cell>
          <cell r="G9">
            <v>33</v>
          </cell>
          <cell r="H9">
            <v>1.08</v>
          </cell>
          <cell r="I9" t="str">
            <v>NE</v>
          </cell>
          <cell r="J9">
            <v>14.4</v>
          </cell>
          <cell r="K9">
            <v>0</v>
          </cell>
        </row>
        <row r="10">
          <cell r="B10">
            <v>21.933333333333334</v>
          </cell>
          <cell r="C10">
            <v>22.8</v>
          </cell>
          <cell r="D10">
            <v>21.1</v>
          </cell>
          <cell r="E10">
            <v>93.333333333333329</v>
          </cell>
          <cell r="F10">
            <v>95</v>
          </cell>
          <cell r="G10">
            <v>92</v>
          </cell>
          <cell r="H10">
            <v>0</v>
          </cell>
          <cell r="I10" t="str">
            <v>L</v>
          </cell>
          <cell r="J10">
            <v>1.8</v>
          </cell>
          <cell r="K10">
            <v>10.399999999999999</v>
          </cell>
        </row>
        <row r="11">
          <cell r="B11">
            <v>18.15454545454546</v>
          </cell>
          <cell r="C11">
            <v>21.5</v>
          </cell>
          <cell r="D11">
            <v>13.8</v>
          </cell>
          <cell r="E11">
            <v>57.727272727272727</v>
          </cell>
          <cell r="F11">
            <v>78</v>
          </cell>
          <cell r="G11">
            <v>45</v>
          </cell>
          <cell r="H11">
            <v>15.120000000000001</v>
          </cell>
          <cell r="I11" t="str">
            <v>S</v>
          </cell>
          <cell r="J11">
            <v>31.319999999999997</v>
          </cell>
          <cell r="K11">
            <v>0</v>
          </cell>
        </row>
        <row r="12">
          <cell r="B12">
            <v>22.145454545454545</v>
          </cell>
          <cell r="C12">
            <v>27.3</v>
          </cell>
          <cell r="D12">
            <v>8.1</v>
          </cell>
          <cell r="E12">
            <v>47.545454545454547</v>
          </cell>
          <cell r="F12">
            <v>95</v>
          </cell>
          <cell r="G12">
            <v>28</v>
          </cell>
          <cell r="H12">
            <v>0.36000000000000004</v>
          </cell>
          <cell r="I12" t="str">
            <v>SE</v>
          </cell>
          <cell r="J12">
            <v>12.24</v>
          </cell>
          <cell r="K12">
            <v>0</v>
          </cell>
        </row>
        <row r="13">
          <cell r="B13">
            <v>25.545454545454547</v>
          </cell>
          <cell r="C13">
            <v>30.5</v>
          </cell>
          <cell r="D13">
            <v>9.1999999999999993</v>
          </cell>
          <cell r="E13">
            <v>52</v>
          </cell>
          <cell r="F13">
            <v>97</v>
          </cell>
          <cell r="G13">
            <v>33</v>
          </cell>
          <cell r="H13">
            <v>0.36000000000000004</v>
          </cell>
          <cell r="I13" t="str">
            <v>N</v>
          </cell>
          <cell r="J13">
            <v>8.2799999999999994</v>
          </cell>
          <cell r="K13">
            <v>0</v>
          </cell>
        </row>
        <row r="14">
          <cell r="B14">
            <v>26.6</v>
          </cell>
          <cell r="C14">
            <v>32.6</v>
          </cell>
          <cell r="D14">
            <v>13.5</v>
          </cell>
          <cell r="E14">
            <v>56.428571428571431</v>
          </cell>
          <cell r="F14">
            <v>95</v>
          </cell>
          <cell r="G14">
            <v>39</v>
          </cell>
          <cell r="H14">
            <v>0.36000000000000004</v>
          </cell>
          <cell r="I14" t="str">
            <v>NE</v>
          </cell>
          <cell r="J14">
            <v>21.6</v>
          </cell>
          <cell r="K14">
            <v>0.2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24.362499999999997</v>
          </cell>
          <cell r="C5">
            <v>32.5</v>
          </cell>
          <cell r="D5">
            <v>17.3</v>
          </cell>
          <cell r="E5">
            <v>57.041666666666664</v>
          </cell>
          <cell r="F5">
            <v>74</v>
          </cell>
          <cell r="G5">
            <v>42</v>
          </cell>
          <cell r="H5">
            <v>9.3600000000000012</v>
          </cell>
          <cell r="I5" t="str">
            <v>NE</v>
          </cell>
          <cell r="J5">
            <v>22.32</v>
          </cell>
          <cell r="K5">
            <v>0</v>
          </cell>
        </row>
        <row r="6">
          <cell r="B6">
            <v>22.754166666666666</v>
          </cell>
          <cell r="C6">
            <v>31.7</v>
          </cell>
          <cell r="D6">
            <v>15.4</v>
          </cell>
          <cell r="E6">
            <v>64.125</v>
          </cell>
          <cell r="F6">
            <v>82</v>
          </cell>
          <cell r="G6">
            <v>46</v>
          </cell>
          <cell r="H6">
            <v>9.3600000000000012</v>
          </cell>
          <cell r="I6" t="str">
            <v>S</v>
          </cell>
          <cell r="J6">
            <v>20.16</v>
          </cell>
          <cell r="K6">
            <v>0</v>
          </cell>
        </row>
        <row r="7">
          <cell r="B7">
            <v>23.620833333333337</v>
          </cell>
          <cell r="C7">
            <v>32.1</v>
          </cell>
          <cell r="D7">
            <v>16.399999999999999</v>
          </cell>
          <cell r="E7">
            <v>66.583333333333329</v>
          </cell>
          <cell r="F7">
            <v>84</v>
          </cell>
          <cell r="G7">
            <v>49</v>
          </cell>
          <cell r="H7">
            <v>8.2799999999999994</v>
          </cell>
          <cell r="I7" t="str">
            <v>L</v>
          </cell>
          <cell r="J7">
            <v>18</v>
          </cell>
          <cell r="K7">
            <v>0</v>
          </cell>
        </row>
        <row r="8">
          <cell r="B8">
            <v>24.429166666666671</v>
          </cell>
          <cell r="C8">
            <v>32.6</v>
          </cell>
          <cell r="D8">
            <v>18.399999999999999</v>
          </cell>
          <cell r="E8">
            <v>61.75</v>
          </cell>
          <cell r="F8">
            <v>78</v>
          </cell>
          <cell r="G8">
            <v>39</v>
          </cell>
          <cell r="H8">
            <v>13.68</v>
          </cell>
          <cell r="I8" t="str">
            <v>NE</v>
          </cell>
          <cell r="J8">
            <v>30.96</v>
          </cell>
          <cell r="K8">
            <v>0</v>
          </cell>
        </row>
        <row r="9">
          <cell r="B9">
            <v>24.504166666666659</v>
          </cell>
          <cell r="C9">
            <v>32.299999999999997</v>
          </cell>
          <cell r="D9">
            <v>19.7</v>
          </cell>
          <cell r="E9">
            <v>55.458333333333336</v>
          </cell>
          <cell r="F9">
            <v>68</v>
          </cell>
          <cell r="G9">
            <v>41</v>
          </cell>
          <cell r="H9">
            <v>15.48</v>
          </cell>
          <cell r="I9" t="str">
            <v>NE</v>
          </cell>
          <cell r="J9">
            <v>30.240000000000002</v>
          </cell>
          <cell r="K9">
            <v>0</v>
          </cell>
        </row>
        <row r="10">
          <cell r="B10">
            <v>20.9</v>
          </cell>
          <cell r="C10">
            <v>25.6</v>
          </cell>
          <cell r="D10">
            <v>17.2</v>
          </cell>
          <cell r="E10">
            <v>74.25</v>
          </cell>
          <cell r="F10">
            <v>83</v>
          </cell>
          <cell r="G10">
            <v>58</v>
          </cell>
          <cell r="H10">
            <v>17.28</v>
          </cell>
          <cell r="I10" t="str">
            <v>SO</v>
          </cell>
          <cell r="J10">
            <v>39.96</v>
          </cell>
          <cell r="K10">
            <v>3.0000000000000004</v>
          </cell>
        </row>
        <row r="11">
          <cell r="B11">
            <v>13.80833333333333</v>
          </cell>
          <cell r="C11">
            <v>21.8</v>
          </cell>
          <cell r="D11">
            <v>6.5</v>
          </cell>
          <cell r="E11">
            <v>71.791666666666671</v>
          </cell>
          <cell r="F11">
            <v>83</v>
          </cell>
          <cell r="G11">
            <v>51</v>
          </cell>
          <cell r="H11">
            <v>12.96</v>
          </cell>
          <cell r="I11" t="str">
            <v>S</v>
          </cell>
          <cell r="J11">
            <v>25.2</v>
          </cell>
          <cell r="K11">
            <v>0.2</v>
          </cell>
        </row>
        <row r="12">
          <cell r="B12">
            <v>14.025</v>
          </cell>
          <cell r="C12">
            <v>25.8</v>
          </cell>
          <cell r="D12">
            <v>5.0999999999999996</v>
          </cell>
          <cell r="E12">
            <v>67.5</v>
          </cell>
          <cell r="F12">
            <v>85</v>
          </cell>
          <cell r="G12">
            <v>46</v>
          </cell>
          <cell r="H12">
            <v>11.879999999999999</v>
          </cell>
          <cell r="I12" t="str">
            <v>L</v>
          </cell>
          <cell r="J12">
            <v>24.840000000000003</v>
          </cell>
          <cell r="K12">
            <v>0</v>
          </cell>
        </row>
        <row r="13">
          <cell r="B13">
            <v>18.024999999999999</v>
          </cell>
          <cell r="C13">
            <v>28.2</v>
          </cell>
          <cell r="D13">
            <v>8.3000000000000007</v>
          </cell>
          <cell r="E13">
            <v>54.708333333333336</v>
          </cell>
          <cell r="F13">
            <v>70</v>
          </cell>
          <cell r="G13">
            <v>37</v>
          </cell>
          <cell r="H13">
            <v>12.6</v>
          </cell>
          <cell r="I13" t="str">
            <v>NE</v>
          </cell>
          <cell r="J13">
            <v>29.52</v>
          </cell>
          <cell r="K13">
            <v>0</v>
          </cell>
        </row>
        <row r="14">
          <cell r="B14">
            <v>20.354166666666668</v>
          </cell>
          <cell r="C14">
            <v>31.3</v>
          </cell>
          <cell r="D14">
            <v>12.1</v>
          </cell>
          <cell r="E14">
            <v>58.458333333333336</v>
          </cell>
          <cell r="F14">
            <v>76</v>
          </cell>
          <cell r="G14">
            <v>41</v>
          </cell>
          <cell r="H14">
            <v>17.28</v>
          </cell>
          <cell r="I14" t="str">
            <v>NE</v>
          </cell>
          <cell r="J14">
            <v>38.519999999999996</v>
          </cell>
          <cell r="K14">
            <v>0</v>
          </cell>
        </row>
        <row r="15">
          <cell r="B15">
            <v>24</v>
          </cell>
          <cell r="C15">
            <v>33.4</v>
          </cell>
          <cell r="D15">
            <v>16</v>
          </cell>
          <cell r="E15">
            <v>58.75</v>
          </cell>
          <cell r="F15">
            <v>69</v>
          </cell>
          <cell r="G15">
            <v>44</v>
          </cell>
          <cell r="H15">
            <v>16.920000000000002</v>
          </cell>
          <cell r="I15" t="str">
            <v>NE</v>
          </cell>
          <cell r="J15">
            <v>34.92</v>
          </cell>
          <cell r="K15">
            <v>0</v>
          </cell>
        </row>
        <row r="16">
          <cell r="B16">
            <v>21.8125</v>
          </cell>
          <cell r="C16">
            <v>25.3</v>
          </cell>
          <cell r="D16">
            <v>19.7</v>
          </cell>
          <cell r="E16">
            <v>72.583333333333329</v>
          </cell>
          <cell r="F16">
            <v>84</v>
          </cell>
          <cell r="G16">
            <v>56</v>
          </cell>
          <cell r="H16">
            <v>17.64</v>
          </cell>
          <cell r="I16" t="str">
            <v>NE</v>
          </cell>
          <cell r="J16">
            <v>40.32</v>
          </cell>
          <cell r="K16">
            <v>31.000000000000004</v>
          </cell>
        </row>
        <row r="17">
          <cell r="B17">
            <v>22.295833333333334</v>
          </cell>
          <cell r="C17">
            <v>26.7</v>
          </cell>
          <cell r="D17">
            <v>19.899999999999999</v>
          </cell>
          <cell r="E17">
            <v>84.5</v>
          </cell>
          <cell r="F17">
            <v>88</v>
          </cell>
          <cell r="G17">
            <v>78</v>
          </cell>
          <cell r="H17">
            <v>20.88</v>
          </cell>
          <cell r="I17" t="str">
            <v>N</v>
          </cell>
          <cell r="J17">
            <v>37.800000000000004</v>
          </cell>
          <cell r="K17">
            <v>9.4000000000000021</v>
          </cell>
        </row>
        <row r="18">
          <cell r="B18">
            <v>20.424999999999997</v>
          </cell>
          <cell r="C18">
            <v>23.6</v>
          </cell>
          <cell r="D18">
            <v>18</v>
          </cell>
          <cell r="E18">
            <v>84.083333333333329</v>
          </cell>
          <cell r="F18">
            <v>89</v>
          </cell>
          <cell r="G18">
            <v>76</v>
          </cell>
          <cell r="H18">
            <v>12.6</v>
          </cell>
          <cell r="I18" t="str">
            <v>S</v>
          </cell>
          <cell r="J18">
            <v>26.64</v>
          </cell>
          <cell r="K18">
            <v>2</v>
          </cell>
        </row>
        <row r="19">
          <cell r="B19">
            <v>18.287499999999998</v>
          </cell>
          <cell r="C19">
            <v>25.8</v>
          </cell>
          <cell r="D19">
            <v>13.6</v>
          </cell>
          <cell r="E19">
            <v>78.625</v>
          </cell>
          <cell r="F19">
            <v>87</v>
          </cell>
          <cell r="G19">
            <v>65</v>
          </cell>
          <cell r="H19">
            <v>9.7200000000000006</v>
          </cell>
          <cell r="I19" t="str">
            <v>SO</v>
          </cell>
          <cell r="J19">
            <v>20.88</v>
          </cell>
          <cell r="K19">
            <v>0</v>
          </cell>
        </row>
        <row r="20">
          <cell r="B20">
            <v>17.470833333333331</v>
          </cell>
          <cell r="C20">
            <v>26.1</v>
          </cell>
          <cell r="D20">
            <v>10.5</v>
          </cell>
          <cell r="E20">
            <v>76.416666666666671</v>
          </cell>
          <cell r="F20">
            <v>88</v>
          </cell>
          <cell r="G20">
            <v>59</v>
          </cell>
          <cell r="H20">
            <v>6.12</v>
          </cell>
          <cell r="I20" t="str">
            <v>S</v>
          </cell>
          <cell r="J20">
            <v>19.440000000000001</v>
          </cell>
          <cell r="K20">
            <v>0</v>
          </cell>
        </row>
        <row r="21">
          <cell r="B21">
            <v>18.400000000000002</v>
          </cell>
          <cell r="C21">
            <v>28</v>
          </cell>
          <cell r="D21">
            <v>11</v>
          </cell>
          <cell r="E21">
            <v>73.958333333333329</v>
          </cell>
          <cell r="F21">
            <v>87</v>
          </cell>
          <cell r="G21">
            <v>55</v>
          </cell>
          <cell r="H21">
            <v>10.44</v>
          </cell>
          <cell r="I21" t="str">
            <v>NE</v>
          </cell>
          <cell r="J21">
            <v>25.56</v>
          </cell>
          <cell r="K21">
            <v>0.2</v>
          </cell>
        </row>
        <row r="22">
          <cell r="B22">
            <v>20.05</v>
          </cell>
          <cell r="C22">
            <v>28.7</v>
          </cell>
          <cell r="D22">
            <v>12</v>
          </cell>
          <cell r="E22">
            <v>67.708333333333329</v>
          </cell>
          <cell r="F22">
            <v>84</v>
          </cell>
          <cell r="G22">
            <v>47</v>
          </cell>
          <cell r="H22">
            <v>12.96</v>
          </cell>
          <cell r="I22" t="str">
            <v>NE</v>
          </cell>
          <cell r="J22">
            <v>25.92</v>
          </cell>
          <cell r="K22">
            <v>0</v>
          </cell>
        </row>
        <row r="23">
          <cell r="B23">
            <v>21.308333333333334</v>
          </cell>
          <cell r="C23">
            <v>30.6</v>
          </cell>
          <cell r="D23">
            <v>14.5</v>
          </cell>
          <cell r="E23">
            <v>61.125</v>
          </cell>
          <cell r="F23">
            <v>75</v>
          </cell>
          <cell r="G23">
            <v>41</v>
          </cell>
          <cell r="H23">
            <v>12.6</v>
          </cell>
          <cell r="I23" t="str">
            <v>NE</v>
          </cell>
          <cell r="J23">
            <v>27</v>
          </cell>
          <cell r="K23">
            <v>0</v>
          </cell>
        </row>
        <row r="24">
          <cell r="B24">
            <v>23.441666666666674</v>
          </cell>
          <cell r="C24">
            <v>31.4</v>
          </cell>
          <cell r="D24">
            <v>17.3</v>
          </cell>
          <cell r="E24">
            <v>58.125</v>
          </cell>
          <cell r="F24">
            <v>70</v>
          </cell>
          <cell r="G24">
            <v>46</v>
          </cell>
          <cell r="H24">
            <v>17.64</v>
          </cell>
          <cell r="I24" t="str">
            <v>NE</v>
          </cell>
          <cell r="J24">
            <v>33.119999999999997</v>
          </cell>
          <cell r="K24">
            <v>0</v>
          </cell>
        </row>
        <row r="25">
          <cell r="B25">
            <v>24.137499999999999</v>
          </cell>
          <cell r="C25">
            <v>31.9</v>
          </cell>
          <cell r="D25">
            <v>18.7</v>
          </cell>
          <cell r="E25">
            <v>64.916666666666671</v>
          </cell>
          <cell r="F25">
            <v>73</v>
          </cell>
          <cell r="G25">
            <v>51</v>
          </cell>
          <cell r="H25">
            <v>23.759999999999998</v>
          </cell>
          <cell r="I25" t="str">
            <v>NE</v>
          </cell>
          <cell r="J25">
            <v>39.96</v>
          </cell>
          <cell r="K25">
            <v>0</v>
          </cell>
        </row>
        <row r="26">
          <cell r="B26">
            <v>23.933333333333334</v>
          </cell>
          <cell r="C26">
            <v>30.4</v>
          </cell>
          <cell r="D26">
            <v>16.3</v>
          </cell>
          <cell r="E26">
            <v>72.791666666666671</v>
          </cell>
          <cell r="F26">
            <v>79</v>
          </cell>
          <cell r="G26">
            <v>61</v>
          </cell>
          <cell r="H26">
            <v>31.319999999999997</v>
          </cell>
          <cell r="I26" t="str">
            <v>N</v>
          </cell>
          <cell r="J26">
            <v>62.28</v>
          </cell>
          <cell r="K26">
            <v>22.6</v>
          </cell>
        </row>
        <row r="27">
          <cell r="B27">
            <v>14.575000000000003</v>
          </cell>
          <cell r="C27">
            <v>17.600000000000001</v>
          </cell>
          <cell r="D27">
            <v>11.9</v>
          </cell>
          <cell r="E27">
            <v>78.208333333333329</v>
          </cell>
          <cell r="F27">
            <v>83</v>
          </cell>
          <cell r="G27">
            <v>69</v>
          </cell>
          <cell r="H27">
            <v>17.64</v>
          </cell>
          <cell r="I27" t="str">
            <v>SO</v>
          </cell>
          <cell r="J27">
            <v>34.56</v>
          </cell>
          <cell r="K27">
            <v>0.2</v>
          </cell>
        </row>
        <row r="28">
          <cell r="B28">
            <v>14.195833333333333</v>
          </cell>
          <cell r="C28">
            <v>19.600000000000001</v>
          </cell>
          <cell r="D28">
            <v>12.1</v>
          </cell>
          <cell r="E28">
            <v>76.208333333333329</v>
          </cell>
          <cell r="F28">
            <v>82</v>
          </cell>
          <cell r="G28">
            <v>65</v>
          </cell>
          <cell r="H28">
            <v>7.2</v>
          </cell>
          <cell r="I28" t="str">
            <v>S</v>
          </cell>
          <cell r="J28">
            <v>17.28</v>
          </cell>
          <cell r="K28">
            <v>0</v>
          </cell>
        </row>
        <row r="29">
          <cell r="B29">
            <v>14.258333333333331</v>
          </cell>
          <cell r="C29">
            <v>23.2</v>
          </cell>
          <cell r="D29">
            <v>8.1</v>
          </cell>
          <cell r="E29">
            <v>73.833333333333329</v>
          </cell>
          <cell r="F29">
            <v>86</v>
          </cell>
          <cell r="G29">
            <v>52</v>
          </cell>
          <cell r="H29">
            <v>9.7200000000000006</v>
          </cell>
          <cell r="I29" t="str">
            <v>NE</v>
          </cell>
          <cell r="J29">
            <v>20.88</v>
          </cell>
          <cell r="K29">
            <v>0.2</v>
          </cell>
        </row>
        <row r="30">
          <cell r="B30">
            <v>14.137500000000003</v>
          </cell>
          <cell r="C30">
            <v>23.5</v>
          </cell>
          <cell r="D30">
            <v>7.4</v>
          </cell>
          <cell r="E30">
            <v>70.5</v>
          </cell>
          <cell r="F30">
            <v>85</v>
          </cell>
          <cell r="G30">
            <v>52</v>
          </cell>
          <cell r="H30">
            <v>9.3600000000000012</v>
          </cell>
          <cell r="I30" t="str">
            <v>NE</v>
          </cell>
          <cell r="J30">
            <v>23.040000000000003</v>
          </cell>
          <cell r="K30">
            <v>0</v>
          </cell>
        </row>
        <row r="31">
          <cell r="B31">
            <v>14.487499999999999</v>
          </cell>
          <cell r="C31">
            <v>26.3</v>
          </cell>
          <cell r="D31">
            <v>6.4</v>
          </cell>
          <cell r="E31">
            <v>67.833333333333329</v>
          </cell>
          <cell r="F31">
            <v>84</v>
          </cell>
          <cell r="G31">
            <v>44</v>
          </cell>
          <cell r="H31">
            <v>6.84</v>
          </cell>
          <cell r="I31" t="str">
            <v>NE</v>
          </cell>
          <cell r="J31">
            <v>16.2</v>
          </cell>
          <cell r="K31">
            <v>0.2</v>
          </cell>
        </row>
        <row r="32">
          <cell r="B32">
            <v>16</v>
          </cell>
          <cell r="C32">
            <v>27</v>
          </cell>
          <cell r="D32">
            <v>7.7</v>
          </cell>
          <cell r="E32">
            <v>63.208333333333336</v>
          </cell>
          <cell r="F32">
            <v>78</v>
          </cell>
          <cell r="G32">
            <v>42</v>
          </cell>
          <cell r="H32">
            <v>13.68</v>
          </cell>
          <cell r="I32" t="str">
            <v>NE</v>
          </cell>
          <cell r="J32">
            <v>30.96</v>
          </cell>
          <cell r="K32">
            <v>0</v>
          </cell>
        </row>
        <row r="33">
          <cell r="B33">
            <v>17.6875</v>
          </cell>
          <cell r="C33">
            <v>30.1</v>
          </cell>
          <cell r="D33">
            <v>9.6999999999999993</v>
          </cell>
          <cell r="E33">
            <v>60.625</v>
          </cell>
          <cell r="F33">
            <v>74</v>
          </cell>
          <cell r="G33">
            <v>41</v>
          </cell>
          <cell r="H33">
            <v>12.96</v>
          </cell>
          <cell r="I33" t="str">
            <v>NE</v>
          </cell>
          <cell r="J33">
            <v>26.28</v>
          </cell>
          <cell r="K33">
            <v>0</v>
          </cell>
        </row>
        <row r="34">
          <cell r="B34">
            <v>19.987500000000001</v>
          </cell>
          <cell r="C34">
            <v>30.8</v>
          </cell>
          <cell r="D34">
            <v>11.9</v>
          </cell>
          <cell r="E34">
            <v>58.541666666666664</v>
          </cell>
          <cell r="F34">
            <v>74</v>
          </cell>
          <cell r="G34">
            <v>39</v>
          </cell>
          <cell r="H34">
            <v>15.120000000000001</v>
          </cell>
          <cell r="I34" t="str">
            <v>NE</v>
          </cell>
          <cell r="J34">
            <v>28.44</v>
          </cell>
          <cell r="K34">
            <v>0</v>
          </cell>
        </row>
        <row r="35">
          <cell r="B35">
            <v>22.7</v>
          </cell>
          <cell r="C35">
            <v>31.4</v>
          </cell>
          <cell r="D35">
            <v>16.899999999999999</v>
          </cell>
          <cell r="E35">
            <v>52.375</v>
          </cell>
          <cell r="F35">
            <v>62</v>
          </cell>
          <cell r="G35">
            <v>39</v>
          </cell>
          <cell r="H35">
            <v>15.120000000000001</v>
          </cell>
          <cell r="I35" t="str">
            <v>NE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20.5</v>
          </cell>
          <cell r="C5">
            <v>26.2</v>
          </cell>
          <cell r="D5">
            <v>17.2</v>
          </cell>
          <cell r="E5">
            <v>84.266666666666666</v>
          </cell>
          <cell r="F5">
            <v>92</v>
          </cell>
          <cell r="G5">
            <v>64</v>
          </cell>
          <cell r="H5">
            <v>5.7600000000000007</v>
          </cell>
          <cell r="I5" t="str">
            <v>S</v>
          </cell>
          <cell r="J5">
            <v>10.08</v>
          </cell>
          <cell r="K5">
            <v>0</v>
          </cell>
        </row>
        <row r="6">
          <cell r="B6">
            <v>19.912499999999998</v>
          </cell>
          <cell r="C6">
            <v>30.5</v>
          </cell>
          <cell r="D6">
            <v>16.3</v>
          </cell>
          <cell r="E6">
            <v>82.375</v>
          </cell>
          <cell r="F6">
            <v>92</v>
          </cell>
          <cell r="G6">
            <v>49</v>
          </cell>
          <cell r="H6">
            <v>4.32</v>
          </cell>
          <cell r="I6" t="str">
            <v>N</v>
          </cell>
          <cell r="J6">
            <v>8.2799999999999994</v>
          </cell>
          <cell r="K6">
            <v>0</v>
          </cell>
        </row>
        <row r="7">
          <cell r="B7">
            <v>19.647058823529409</v>
          </cell>
          <cell r="C7">
            <v>30.8</v>
          </cell>
          <cell r="D7">
            <v>15.3</v>
          </cell>
          <cell r="E7">
            <v>80.411764705882348</v>
          </cell>
          <cell r="F7">
            <v>91</v>
          </cell>
          <cell r="G7">
            <v>49</v>
          </cell>
          <cell r="H7">
            <v>6.48</v>
          </cell>
          <cell r="I7" t="str">
            <v>SE</v>
          </cell>
          <cell r="J7">
            <v>12.6</v>
          </cell>
          <cell r="K7">
            <v>0</v>
          </cell>
        </row>
        <row r="8">
          <cell r="B8">
            <v>20.941176470588236</v>
          </cell>
          <cell r="C8">
            <v>28.8</v>
          </cell>
          <cell r="D8">
            <v>17.100000000000001</v>
          </cell>
          <cell r="E8">
            <v>80.235294117647058</v>
          </cell>
          <cell r="F8">
            <v>91</v>
          </cell>
          <cell r="G8">
            <v>49</v>
          </cell>
          <cell r="H8">
            <v>5.7600000000000007</v>
          </cell>
          <cell r="I8" t="str">
            <v>N</v>
          </cell>
          <cell r="J8">
            <v>12.6</v>
          </cell>
          <cell r="K8">
            <v>0</v>
          </cell>
        </row>
        <row r="9">
          <cell r="B9">
            <v>20.131249999999998</v>
          </cell>
          <cell r="C9">
            <v>28.6</v>
          </cell>
          <cell r="D9">
            <v>17.3</v>
          </cell>
          <cell r="E9">
            <v>82.875</v>
          </cell>
          <cell r="F9">
            <v>91</v>
          </cell>
          <cell r="G9">
            <v>61</v>
          </cell>
          <cell r="H9">
            <v>7.2</v>
          </cell>
          <cell r="I9" t="str">
            <v>SE</v>
          </cell>
          <cell r="J9">
            <v>18.720000000000002</v>
          </cell>
          <cell r="K9">
            <v>0</v>
          </cell>
        </row>
        <row r="10">
          <cell r="B10">
            <v>21.608333333333331</v>
          </cell>
          <cell r="C10">
            <v>24.3</v>
          </cell>
          <cell r="D10">
            <v>20.2</v>
          </cell>
          <cell r="E10">
            <v>87.291666666666671</v>
          </cell>
          <cell r="F10">
            <v>92</v>
          </cell>
          <cell r="G10">
            <v>76</v>
          </cell>
          <cell r="H10">
            <v>16.2</v>
          </cell>
          <cell r="I10" t="str">
            <v>S</v>
          </cell>
          <cell r="J10">
            <v>30.240000000000002</v>
          </cell>
          <cell r="K10">
            <v>8</v>
          </cell>
        </row>
        <row r="11">
          <cell r="B11">
            <v>20.221739130434784</v>
          </cell>
          <cell r="C11">
            <v>25.7</v>
          </cell>
          <cell r="D11">
            <v>16.399999999999999</v>
          </cell>
          <cell r="E11">
            <v>78.130434782608702</v>
          </cell>
          <cell r="F11">
            <v>93</v>
          </cell>
          <cell r="G11">
            <v>55</v>
          </cell>
          <cell r="H11">
            <v>14.4</v>
          </cell>
          <cell r="I11" t="str">
            <v>S</v>
          </cell>
          <cell r="J11">
            <v>38.159999999999997</v>
          </cell>
          <cell r="K11">
            <v>0.2</v>
          </cell>
        </row>
        <row r="12">
          <cell r="B12">
            <v>17.309999999999999</v>
          </cell>
          <cell r="C12">
            <v>29.5</v>
          </cell>
          <cell r="D12">
            <v>12</v>
          </cell>
          <cell r="E12">
            <v>73.7</v>
          </cell>
          <cell r="F12">
            <v>87</v>
          </cell>
          <cell r="G12">
            <v>43</v>
          </cell>
          <cell r="H12">
            <v>9.7200000000000006</v>
          </cell>
          <cell r="I12" t="str">
            <v>S</v>
          </cell>
          <cell r="J12">
            <v>23.759999999999998</v>
          </cell>
          <cell r="K12">
            <v>0</v>
          </cell>
        </row>
        <row r="13">
          <cell r="B13">
            <v>17.222222222222225</v>
          </cell>
          <cell r="C13">
            <v>27.9</v>
          </cell>
          <cell r="D13">
            <v>11.4</v>
          </cell>
          <cell r="E13">
            <v>76.888888888888886</v>
          </cell>
          <cell r="F13">
            <v>92</v>
          </cell>
          <cell r="G13">
            <v>51</v>
          </cell>
          <cell r="H13">
            <v>7.5600000000000005</v>
          </cell>
          <cell r="I13" t="str">
            <v>S</v>
          </cell>
          <cell r="J13">
            <v>20.88</v>
          </cell>
          <cell r="K13">
            <v>0</v>
          </cell>
        </row>
        <row r="14">
          <cell r="B14">
            <v>18.941176470588239</v>
          </cell>
          <cell r="C14">
            <v>30.2</v>
          </cell>
          <cell r="D14">
            <v>14.2</v>
          </cell>
          <cell r="E14">
            <v>82.058823529411768</v>
          </cell>
          <cell r="F14">
            <v>93</v>
          </cell>
          <cell r="G14">
            <v>50</v>
          </cell>
          <cell r="H14">
            <v>4.6800000000000006</v>
          </cell>
          <cell r="I14" t="str">
            <v>SE</v>
          </cell>
          <cell r="J14">
            <v>11.879999999999999</v>
          </cell>
          <cell r="K14">
            <v>0</v>
          </cell>
        </row>
        <row r="15">
          <cell r="B15">
            <v>20.560000000000002</v>
          </cell>
          <cell r="C15">
            <v>27.7</v>
          </cell>
          <cell r="D15">
            <v>17.399999999999999</v>
          </cell>
          <cell r="E15">
            <v>84.6</v>
          </cell>
          <cell r="F15">
            <v>92</v>
          </cell>
          <cell r="G15">
            <v>71</v>
          </cell>
          <cell r="H15">
            <v>4.32</v>
          </cell>
          <cell r="I15" t="str">
            <v>SE</v>
          </cell>
          <cell r="J15">
            <v>9.3600000000000012</v>
          </cell>
          <cell r="K15">
            <v>0</v>
          </cell>
        </row>
        <row r="16">
          <cell r="B16">
            <v>23.427777777777781</v>
          </cell>
          <cell r="C16">
            <v>28.5</v>
          </cell>
          <cell r="D16">
            <v>21.4</v>
          </cell>
          <cell r="E16">
            <v>85.666666666666671</v>
          </cell>
          <cell r="F16">
            <v>90</v>
          </cell>
          <cell r="G16">
            <v>70</v>
          </cell>
          <cell r="H16">
            <v>7.9200000000000008</v>
          </cell>
          <cell r="I16" t="str">
            <v>SE</v>
          </cell>
          <cell r="J16">
            <v>18</v>
          </cell>
          <cell r="K16">
            <v>0.2</v>
          </cell>
        </row>
        <row r="17">
          <cell r="B17">
            <v>22.125</v>
          </cell>
          <cell r="C17">
            <v>26.3</v>
          </cell>
          <cell r="D17">
            <v>20.6</v>
          </cell>
          <cell r="E17">
            <v>89.708333333333329</v>
          </cell>
          <cell r="F17">
            <v>94</v>
          </cell>
          <cell r="G17">
            <v>78</v>
          </cell>
          <cell r="H17">
            <v>23.040000000000003</v>
          </cell>
          <cell r="I17" t="str">
            <v>SE</v>
          </cell>
          <cell r="J17">
            <v>44.64</v>
          </cell>
          <cell r="K17">
            <v>75.400000000000006</v>
          </cell>
        </row>
        <row r="18">
          <cell r="B18">
            <v>21.591666666666669</v>
          </cell>
          <cell r="C18">
            <v>24.4</v>
          </cell>
          <cell r="D18">
            <v>20.399999999999999</v>
          </cell>
          <cell r="E18">
            <v>92.833333333333329</v>
          </cell>
          <cell r="F18">
            <v>95</v>
          </cell>
          <cell r="G18">
            <v>87</v>
          </cell>
          <cell r="H18">
            <v>10.44</v>
          </cell>
          <cell r="I18" t="str">
            <v>S</v>
          </cell>
          <cell r="J18">
            <v>21.240000000000002</v>
          </cell>
          <cell r="K18">
            <v>10.8</v>
          </cell>
        </row>
        <row r="19">
          <cell r="B19">
            <v>21.737500000000001</v>
          </cell>
          <cell r="C19">
            <v>25.2</v>
          </cell>
          <cell r="D19">
            <v>19</v>
          </cell>
          <cell r="E19">
            <v>87.625</v>
          </cell>
          <cell r="F19">
            <v>94</v>
          </cell>
          <cell r="G19">
            <v>73</v>
          </cell>
          <cell r="H19">
            <v>10.44</v>
          </cell>
          <cell r="I19" t="str">
            <v>S</v>
          </cell>
          <cell r="J19">
            <v>24.840000000000003</v>
          </cell>
          <cell r="K19">
            <v>0.2</v>
          </cell>
        </row>
        <row r="20">
          <cell r="B20">
            <v>19.305555555555557</v>
          </cell>
          <cell r="C20">
            <v>25.7</v>
          </cell>
          <cell r="D20">
            <v>15.6</v>
          </cell>
          <cell r="E20">
            <v>86.888888888888886</v>
          </cell>
          <cell r="F20">
            <v>94</v>
          </cell>
          <cell r="G20">
            <v>60</v>
          </cell>
          <cell r="H20">
            <v>12.24</v>
          </cell>
          <cell r="I20" t="str">
            <v>S</v>
          </cell>
          <cell r="J20">
            <v>22.68</v>
          </cell>
          <cell r="K20">
            <v>0</v>
          </cell>
        </row>
        <row r="21">
          <cell r="B21">
            <v>19.063157894736843</v>
          </cell>
          <cell r="C21">
            <v>28.1</v>
          </cell>
          <cell r="D21">
            <v>14.1</v>
          </cell>
          <cell r="E21">
            <v>83</v>
          </cell>
          <cell r="F21">
            <v>93</v>
          </cell>
          <cell r="G21">
            <v>57</v>
          </cell>
          <cell r="H21">
            <v>10.44</v>
          </cell>
          <cell r="I21" t="str">
            <v>L</v>
          </cell>
          <cell r="J21">
            <v>27</v>
          </cell>
          <cell r="K21">
            <v>0</v>
          </cell>
        </row>
        <row r="22">
          <cell r="B22">
            <v>18.499999999999996</v>
          </cell>
          <cell r="C22">
            <v>26.9</v>
          </cell>
          <cell r="D22">
            <v>13.9</v>
          </cell>
          <cell r="E22">
            <v>83.388888888888886</v>
          </cell>
          <cell r="F22">
            <v>93</v>
          </cell>
          <cell r="G22">
            <v>54</v>
          </cell>
          <cell r="H22">
            <v>7.2</v>
          </cell>
          <cell r="I22" t="str">
            <v>SE</v>
          </cell>
          <cell r="J22">
            <v>14.76</v>
          </cell>
          <cell r="K22">
            <v>0.2</v>
          </cell>
        </row>
        <row r="23">
          <cell r="B23">
            <v>18.264705882352942</v>
          </cell>
          <cell r="C23">
            <v>28.7</v>
          </cell>
          <cell r="D23">
            <v>14</v>
          </cell>
          <cell r="E23">
            <v>83.17647058823529</v>
          </cell>
          <cell r="F23">
            <v>93</v>
          </cell>
          <cell r="G23">
            <v>57</v>
          </cell>
          <cell r="H23">
            <v>7.5600000000000005</v>
          </cell>
          <cell r="I23" t="str">
            <v>S</v>
          </cell>
          <cell r="J23">
            <v>17.28</v>
          </cell>
          <cell r="K23">
            <v>0</v>
          </cell>
        </row>
        <row r="24">
          <cell r="B24">
            <v>20.193333333333335</v>
          </cell>
          <cell r="C24">
            <v>26.2</v>
          </cell>
          <cell r="D24">
            <v>17.600000000000001</v>
          </cell>
          <cell r="E24">
            <v>86.2</v>
          </cell>
          <cell r="F24">
            <v>92</v>
          </cell>
          <cell r="G24">
            <v>75</v>
          </cell>
          <cell r="H24">
            <v>6.12</v>
          </cell>
          <cell r="I24" t="str">
            <v>SE</v>
          </cell>
          <cell r="J24">
            <v>16.920000000000002</v>
          </cell>
          <cell r="K24">
            <v>0</v>
          </cell>
        </row>
        <row r="25">
          <cell r="B25">
            <v>22.586666666666666</v>
          </cell>
          <cell r="C25">
            <v>27.3</v>
          </cell>
          <cell r="D25">
            <v>19.5</v>
          </cell>
          <cell r="E25">
            <v>87.4</v>
          </cell>
          <cell r="F25">
            <v>94</v>
          </cell>
          <cell r="G25">
            <v>75</v>
          </cell>
          <cell r="H25">
            <v>6.12</v>
          </cell>
          <cell r="I25" t="str">
            <v>SE</v>
          </cell>
          <cell r="J25">
            <v>15.120000000000001</v>
          </cell>
          <cell r="K25">
            <v>0.8</v>
          </cell>
        </row>
        <row r="26">
          <cell r="B26">
            <v>22.858823529411769</v>
          </cell>
          <cell r="C26">
            <v>31.1</v>
          </cell>
          <cell r="D26">
            <v>19.600000000000001</v>
          </cell>
          <cell r="E26">
            <v>84.705882352941174</v>
          </cell>
          <cell r="F26">
            <v>93</v>
          </cell>
          <cell r="G26">
            <v>58</v>
          </cell>
          <cell r="H26">
            <v>17.64</v>
          </cell>
          <cell r="I26" t="str">
            <v>SE</v>
          </cell>
          <cell r="J26">
            <v>49.32</v>
          </cell>
          <cell r="K26">
            <v>0.6</v>
          </cell>
        </row>
        <row r="27">
          <cell r="B27">
            <v>16.687500000000004</v>
          </cell>
          <cell r="C27">
            <v>23.7</v>
          </cell>
          <cell r="D27">
            <v>13.9</v>
          </cell>
          <cell r="E27">
            <v>86.25</v>
          </cell>
          <cell r="F27">
            <v>89</v>
          </cell>
          <cell r="G27">
            <v>76</v>
          </cell>
          <cell r="H27">
            <v>15.840000000000002</v>
          </cell>
          <cell r="I27" t="str">
            <v>SO</v>
          </cell>
          <cell r="J27">
            <v>37.440000000000005</v>
          </cell>
          <cell r="K27">
            <v>13.2</v>
          </cell>
        </row>
        <row r="28">
          <cell r="B28">
            <v>16.479166666666668</v>
          </cell>
          <cell r="C28">
            <v>22.3</v>
          </cell>
          <cell r="D28">
            <v>13.2</v>
          </cell>
          <cell r="E28">
            <v>81.75</v>
          </cell>
          <cell r="F28">
            <v>92</v>
          </cell>
          <cell r="G28">
            <v>60</v>
          </cell>
          <cell r="H28">
            <v>16.920000000000002</v>
          </cell>
          <cell r="I28" t="str">
            <v>SE</v>
          </cell>
          <cell r="J28">
            <v>28.08</v>
          </cell>
          <cell r="K28">
            <v>1</v>
          </cell>
        </row>
        <row r="29">
          <cell r="B29">
            <v>15.730434782608697</v>
          </cell>
          <cell r="C29">
            <v>24.9</v>
          </cell>
          <cell r="D29">
            <v>10.3</v>
          </cell>
          <cell r="E29">
            <v>81.260869565217391</v>
          </cell>
          <cell r="F29">
            <v>93</v>
          </cell>
          <cell r="G29">
            <v>54</v>
          </cell>
          <cell r="H29">
            <v>8.2799999999999994</v>
          </cell>
          <cell r="I29" t="str">
            <v>S</v>
          </cell>
          <cell r="J29">
            <v>17.28</v>
          </cell>
          <cell r="K29">
            <v>0.2</v>
          </cell>
        </row>
        <row r="30">
          <cell r="B30">
            <v>15.627272727272727</v>
          </cell>
          <cell r="C30">
            <v>27</v>
          </cell>
          <cell r="D30">
            <v>9</v>
          </cell>
          <cell r="E30">
            <v>78</v>
          </cell>
          <cell r="F30">
            <v>92</v>
          </cell>
          <cell r="G30">
            <v>40</v>
          </cell>
          <cell r="H30">
            <v>8.64</v>
          </cell>
          <cell r="I30" t="str">
            <v>N</v>
          </cell>
          <cell r="J30">
            <v>23.040000000000003</v>
          </cell>
          <cell r="K30">
            <v>0</v>
          </cell>
        </row>
        <row r="31">
          <cell r="B31">
            <v>15.681818181818185</v>
          </cell>
          <cell r="C31">
            <v>29.1</v>
          </cell>
          <cell r="D31">
            <v>8.6</v>
          </cell>
          <cell r="E31">
            <v>75.63636363636364</v>
          </cell>
          <cell r="F31">
            <v>92</v>
          </cell>
          <cell r="G31">
            <v>39</v>
          </cell>
          <cell r="H31">
            <v>7.2</v>
          </cell>
          <cell r="I31" t="str">
            <v>L</v>
          </cell>
          <cell r="J31">
            <v>21.6</v>
          </cell>
          <cell r="K31">
            <v>0.2</v>
          </cell>
        </row>
        <row r="32">
          <cell r="B32">
            <v>14.821052631578949</v>
          </cell>
          <cell r="C32">
            <v>26.4</v>
          </cell>
          <cell r="D32">
            <v>9</v>
          </cell>
          <cell r="E32">
            <v>80.21052631578948</v>
          </cell>
          <cell r="F32">
            <v>92</v>
          </cell>
          <cell r="G32">
            <v>52</v>
          </cell>
          <cell r="H32">
            <v>6.84</v>
          </cell>
          <cell r="I32" t="str">
            <v>SE</v>
          </cell>
          <cell r="J32">
            <v>15.48</v>
          </cell>
          <cell r="K32">
            <v>0</v>
          </cell>
        </row>
        <row r="33">
          <cell r="B33">
            <v>15.899999999999999</v>
          </cell>
          <cell r="C33">
            <v>28.5</v>
          </cell>
          <cell r="D33">
            <v>9.8000000000000007</v>
          </cell>
          <cell r="E33">
            <v>79.684210526315795</v>
          </cell>
          <cell r="F33">
            <v>92</v>
          </cell>
          <cell r="G33">
            <v>48</v>
          </cell>
          <cell r="H33">
            <v>5.04</v>
          </cell>
          <cell r="I33" t="str">
            <v>SE</v>
          </cell>
          <cell r="J33">
            <v>13.68</v>
          </cell>
          <cell r="K33">
            <v>0.2</v>
          </cell>
        </row>
        <row r="34">
          <cell r="B34">
            <v>16.005555555555556</v>
          </cell>
          <cell r="C34">
            <v>27.6</v>
          </cell>
          <cell r="D34">
            <v>11.1</v>
          </cell>
          <cell r="E34">
            <v>81.666666666666671</v>
          </cell>
          <cell r="F34">
            <v>93</v>
          </cell>
          <cell r="G34">
            <v>51</v>
          </cell>
          <cell r="H34">
            <v>7.5600000000000005</v>
          </cell>
          <cell r="I34" t="str">
            <v>SE</v>
          </cell>
          <cell r="J34">
            <v>10.08</v>
          </cell>
          <cell r="K34">
            <v>0</v>
          </cell>
        </row>
        <row r="35">
          <cell r="B35">
            <v>17.264705882352942</v>
          </cell>
          <cell r="C35">
            <v>27.8</v>
          </cell>
          <cell r="D35">
            <v>12.9</v>
          </cell>
          <cell r="E35">
            <v>83</v>
          </cell>
          <cell r="F35">
            <v>92</v>
          </cell>
          <cell r="G35">
            <v>54</v>
          </cell>
          <cell r="H35">
            <v>5.7600000000000007</v>
          </cell>
          <cell r="I35" t="str">
            <v>SE</v>
          </cell>
          <cell r="J35">
            <v>13.68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24.312500000000004</v>
          </cell>
          <cell r="C5">
            <v>30.8</v>
          </cell>
          <cell r="D5">
            <v>19.600000000000001</v>
          </cell>
          <cell r="E5">
            <v>55.916666666666664</v>
          </cell>
          <cell r="F5">
            <v>72</v>
          </cell>
          <cell r="G5">
            <v>34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>
            <v>23.245833333333334</v>
          </cell>
          <cell r="C6">
            <v>29.1</v>
          </cell>
          <cell r="D6">
            <v>18.7</v>
          </cell>
          <cell r="E6">
            <v>65.583333333333329</v>
          </cell>
          <cell r="F6">
            <v>89</v>
          </cell>
          <cell r="G6">
            <v>44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22.241666666666664</v>
          </cell>
          <cell r="C7">
            <v>29.5</v>
          </cell>
          <cell r="D7">
            <v>15.6</v>
          </cell>
          <cell r="E7">
            <v>61.291666666666664</v>
          </cell>
          <cell r="F7">
            <v>77</v>
          </cell>
          <cell r="G7">
            <v>43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>
            <v>22.266666666666666</v>
          </cell>
          <cell r="C8">
            <v>29.2</v>
          </cell>
          <cell r="D8">
            <v>17.2</v>
          </cell>
          <cell r="E8">
            <v>69.791666666666671</v>
          </cell>
          <cell r="F8">
            <v>87</v>
          </cell>
          <cell r="G8">
            <v>40</v>
          </cell>
          <cell r="H8" t="str">
            <v>*</v>
          </cell>
          <cell r="I8" t="str">
            <v>SO</v>
          </cell>
          <cell r="J8" t="str">
            <v>*</v>
          </cell>
          <cell r="K8">
            <v>0</v>
          </cell>
        </row>
        <row r="9">
          <cell r="B9">
            <v>22.791666666666668</v>
          </cell>
          <cell r="C9">
            <v>29.1</v>
          </cell>
          <cell r="D9">
            <v>17.7</v>
          </cell>
          <cell r="E9">
            <v>61.666666666666664</v>
          </cell>
          <cell r="F9">
            <v>84</v>
          </cell>
          <cell r="G9">
            <v>34</v>
          </cell>
          <cell r="H9" t="str">
            <v>*</v>
          </cell>
          <cell r="I9" t="str">
            <v>SO</v>
          </cell>
          <cell r="J9" t="str">
            <v>*</v>
          </cell>
          <cell r="K9">
            <v>0</v>
          </cell>
        </row>
        <row r="10">
          <cell r="B10">
            <v>17.733333333333334</v>
          </cell>
          <cell r="C10">
            <v>24.1</v>
          </cell>
          <cell r="D10">
            <v>12.6</v>
          </cell>
          <cell r="E10">
            <v>83.666666666666671</v>
          </cell>
          <cell r="F10">
            <v>97</v>
          </cell>
          <cell r="G10">
            <v>54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4.6000000000000005</v>
          </cell>
        </row>
        <row r="11">
          <cell r="B11">
            <v>10.979166666666666</v>
          </cell>
          <cell r="C11">
            <v>17.2</v>
          </cell>
          <cell r="D11">
            <v>5.9</v>
          </cell>
          <cell r="E11">
            <v>71.208333333333329</v>
          </cell>
          <cell r="F11">
            <v>91</v>
          </cell>
          <cell r="G11">
            <v>46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13.833333333333334</v>
          </cell>
          <cell r="C12">
            <v>22</v>
          </cell>
          <cell r="D12">
            <v>7</v>
          </cell>
          <cell r="E12">
            <v>60.833333333333336</v>
          </cell>
          <cell r="F12">
            <v>82</v>
          </cell>
          <cell r="G12">
            <v>36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</v>
          </cell>
        </row>
        <row r="13">
          <cell r="B13">
            <v>15.9125</v>
          </cell>
          <cell r="C13">
            <v>24.4</v>
          </cell>
          <cell r="D13">
            <v>8.9</v>
          </cell>
          <cell r="E13">
            <v>60.75</v>
          </cell>
          <cell r="F13">
            <v>81</v>
          </cell>
          <cell r="G13">
            <v>34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0</v>
          </cell>
        </row>
        <row r="14">
          <cell r="B14">
            <v>20.091666666666665</v>
          </cell>
          <cell r="C14">
            <v>28.8</v>
          </cell>
          <cell r="D14">
            <v>13.1</v>
          </cell>
          <cell r="E14">
            <v>56.083333333333336</v>
          </cell>
          <cell r="F14">
            <v>78</v>
          </cell>
          <cell r="G14">
            <v>29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>
            <v>22.329166666666666</v>
          </cell>
          <cell r="C15">
            <v>30</v>
          </cell>
          <cell r="D15">
            <v>15.6</v>
          </cell>
          <cell r="E15">
            <v>65.666666666666671</v>
          </cell>
          <cell r="F15">
            <v>85</v>
          </cell>
          <cell r="G15">
            <v>48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>
            <v>20.245833333333334</v>
          </cell>
          <cell r="C16">
            <v>23.8</v>
          </cell>
          <cell r="D16">
            <v>18</v>
          </cell>
          <cell r="E16">
            <v>92.083333333333329</v>
          </cell>
          <cell r="F16">
            <v>96</v>
          </cell>
          <cell r="G16">
            <v>74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55.8</v>
          </cell>
        </row>
        <row r="17">
          <cell r="B17">
            <v>20.816666666666666</v>
          </cell>
          <cell r="C17">
            <v>24.3</v>
          </cell>
          <cell r="D17">
            <v>19.399999999999999</v>
          </cell>
          <cell r="E17">
            <v>90.125</v>
          </cell>
          <cell r="F17">
            <v>97</v>
          </cell>
          <cell r="G17">
            <v>69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34.6</v>
          </cell>
        </row>
        <row r="18">
          <cell r="B18">
            <v>17.887499999999999</v>
          </cell>
          <cell r="C18">
            <v>21</v>
          </cell>
          <cell r="D18">
            <v>15.4</v>
          </cell>
          <cell r="E18">
            <v>86.625</v>
          </cell>
          <cell r="F18">
            <v>95</v>
          </cell>
          <cell r="G18">
            <v>63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0.60000000000000009</v>
          </cell>
        </row>
        <row r="19">
          <cell r="B19">
            <v>15.362500000000002</v>
          </cell>
          <cell r="C19">
            <v>22.1</v>
          </cell>
          <cell r="D19">
            <v>10.1</v>
          </cell>
          <cell r="E19">
            <v>64.875</v>
          </cell>
          <cell r="F19">
            <v>96</v>
          </cell>
          <cell r="G19">
            <v>29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0.2</v>
          </cell>
        </row>
        <row r="20">
          <cell r="B20">
            <v>16.383333333333336</v>
          </cell>
          <cell r="C20">
            <v>24.4</v>
          </cell>
          <cell r="D20">
            <v>9.8000000000000007</v>
          </cell>
          <cell r="E20">
            <v>54.5</v>
          </cell>
          <cell r="F20">
            <v>85</v>
          </cell>
          <cell r="G20">
            <v>23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</v>
          </cell>
        </row>
        <row r="21">
          <cell r="B21">
            <v>16.720833333333335</v>
          </cell>
          <cell r="C21">
            <v>24.9</v>
          </cell>
          <cell r="D21">
            <v>10.3</v>
          </cell>
          <cell r="E21">
            <v>66</v>
          </cell>
          <cell r="F21">
            <v>80</v>
          </cell>
          <cell r="G21">
            <v>44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18.595833333333331</v>
          </cell>
          <cell r="C22">
            <v>25.8</v>
          </cell>
          <cell r="D22">
            <v>12.8</v>
          </cell>
          <cell r="E22">
            <v>70.875</v>
          </cell>
          <cell r="F22">
            <v>92</v>
          </cell>
          <cell r="G22">
            <v>44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18.899999999999995</v>
          </cell>
          <cell r="C23">
            <v>26.7</v>
          </cell>
          <cell r="D23">
            <v>12.5</v>
          </cell>
          <cell r="E23">
            <v>66.291666666666671</v>
          </cell>
          <cell r="F23">
            <v>86</v>
          </cell>
          <cell r="G23">
            <v>33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>
            <v>20.429166666666667</v>
          </cell>
          <cell r="C24">
            <v>28.4</v>
          </cell>
          <cell r="D24">
            <v>14.7</v>
          </cell>
          <cell r="E24">
            <v>69.458333333333329</v>
          </cell>
          <cell r="F24">
            <v>83</v>
          </cell>
          <cell r="G24">
            <v>49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</v>
          </cell>
        </row>
        <row r="25">
          <cell r="B25">
            <v>22.137500000000003</v>
          </cell>
          <cell r="C25">
            <v>28.7</v>
          </cell>
          <cell r="D25">
            <v>17</v>
          </cell>
          <cell r="E25">
            <v>73.708333333333329</v>
          </cell>
          <cell r="F25">
            <v>88</v>
          </cell>
          <cell r="G25">
            <v>55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0</v>
          </cell>
        </row>
        <row r="26">
          <cell r="B26">
            <v>20.062499999999996</v>
          </cell>
          <cell r="C26">
            <v>25.9</v>
          </cell>
          <cell r="D26">
            <v>11.9</v>
          </cell>
          <cell r="E26">
            <v>85.916666666666671</v>
          </cell>
          <cell r="F26">
            <v>96</v>
          </cell>
          <cell r="G26">
            <v>71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25</v>
          </cell>
        </row>
        <row r="27">
          <cell r="B27">
            <v>11</v>
          </cell>
          <cell r="C27">
            <v>15.4</v>
          </cell>
          <cell r="D27">
            <v>7.8</v>
          </cell>
          <cell r="E27">
            <v>84.541666666666671</v>
          </cell>
          <cell r="F27">
            <v>97</v>
          </cell>
          <cell r="G27">
            <v>62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3.6000000000000005</v>
          </cell>
        </row>
        <row r="28">
          <cell r="B28">
            <v>12.137499999999998</v>
          </cell>
          <cell r="C28">
            <v>18.8</v>
          </cell>
          <cell r="D28">
            <v>7.4</v>
          </cell>
          <cell r="E28">
            <v>69.958333333333329</v>
          </cell>
          <cell r="F28">
            <v>94</v>
          </cell>
          <cell r="G28">
            <v>30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0.2</v>
          </cell>
        </row>
        <row r="29">
          <cell r="B29">
            <v>14.020833333333336</v>
          </cell>
          <cell r="C29">
            <v>20.9</v>
          </cell>
          <cell r="D29">
            <v>8</v>
          </cell>
          <cell r="E29">
            <v>57.375</v>
          </cell>
          <cell r="F29">
            <v>81</v>
          </cell>
          <cell r="G29">
            <v>33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>
            <v>15.504166666666665</v>
          </cell>
          <cell r="C30">
            <v>20.7</v>
          </cell>
          <cell r="D30">
            <v>11.4</v>
          </cell>
          <cell r="E30">
            <v>52.958333333333336</v>
          </cell>
          <cell r="F30">
            <v>70</v>
          </cell>
          <cell r="G30">
            <v>30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</v>
          </cell>
        </row>
        <row r="31">
          <cell r="B31">
            <v>14.712499999999999</v>
          </cell>
          <cell r="C31">
            <v>23.3</v>
          </cell>
          <cell r="D31">
            <v>7.6</v>
          </cell>
          <cell r="E31">
            <v>63.458333333333336</v>
          </cell>
          <cell r="F31">
            <v>93</v>
          </cell>
          <cell r="G31">
            <v>27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15.1875</v>
          </cell>
          <cell r="C32">
            <v>23.4</v>
          </cell>
          <cell r="D32">
            <v>9.1</v>
          </cell>
          <cell r="E32">
            <v>62.875</v>
          </cell>
          <cell r="F32">
            <v>80</v>
          </cell>
          <cell r="G32">
            <v>33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16.920833333333331</v>
          </cell>
          <cell r="C33">
            <v>26.4</v>
          </cell>
          <cell r="D33">
            <v>9.9</v>
          </cell>
          <cell r="E33">
            <v>63.416666666666664</v>
          </cell>
          <cell r="F33">
            <v>87</v>
          </cell>
          <cell r="G33">
            <v>29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</v>
          </cell>
        </row>
        <row r="34">
          <cell r="B34">
            <v>18.712500000000002</v>
          </cell>
          <cell r="C34">
            <v>27.4</v>
          </cell>
          <cell r="D34">
            <v>12.7</v>
          </cell>
          <cell r="E34">
            <v>62.458333333333336</v>
          </cell>
          <cell r="F34">
            <v>82</v>
          </cell>
          <cell r="G34">
            <v>35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B35">
            <v>20.80833333333333</v>
          </cell>
          <cell r="C35">
            <v>27.3</v>
          </cell>
          <cell r="D35">
            <v>16.899999999999999</v>
          </cell>
          <cell r="E35">
            <v>64.583333333333329</v>
          </cell>
          <cell r="F35">
            <v>79</v>
          </cell>
          <cell r="G35">
            <v>43</v>
          </cell>
          <cell r="H35" t="str">
            <v>*</v>
          </cell>
          <cell r="I35" t="str">
            <v>SO</v>
          </cell>
          <cell r="J35" t="str">
            <v>*</v>
          </cell>
          <cell r="K35">
            <v>0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27.429166666666664</v>
          </cell>
          <cell r="C5">
            <v>36</v>
          </cell>
          <cell r="D5">
            <v>20.100000000000001</v>
          </cell>
          <cell r="E5">
            <v>58.958333333333336</v>
          </cell>
          <cell r="F5">
            <v>85</v>
          </cell>
          <cell r="G5">
            <v>28</v>
          </cell>
          <cell r="H5">
            <v>3.24</v>
          </cell>
          <cell r="I5" t="str">
            <v>NO</v>
          </cell>
          <cell r="J5">
            <v>16.2</v>
          </cell>
          <cell r="K5" t="str">
            <v>*</v>
          </cell>
        </row>
        <row r="6">
          <cell r="B6">
            <v>26.85217391304348</v>
          </cell>
          <cell r="C6">
            <v>34</v>
          </cell>
          <cell r="D6">
            <v>20.9</v>
          </cell>
          <cell r="E6">
            <v>63.782608695652172</v>
          </cell>
          <cell r="F6">
            <v>85</v>
          </cell>
          <cell r="G6">
            <v>35</v>
          </cell>
          <cell r="H6">
            <v>8.64</v>
          </cell>
          <cell r="I6" t="str">
            <v>S</v>
          </cell>
          <cell r="J6">
            <v>24.12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21.063636363636366</v>
          </cell>
          <cell r="C12">
            <v>25.3</v>
          </cell>
          <cell r="D12">
            <v>11</v>
          </cell>
          <cell r="E12">
            <v>41.727272727272727</v>
          </cell>
          <cell r="F12">
            <v>78</v>
          </cell>
          <cell r="G12">
            <v>25</v>
          </cell>
          <cell r="H12">
            <v>3.6</v>
          </cell>
          <cell r="I12" t="str">
            <v>SE</v>
          </cell>
          <cell r="J12">
            <v>14.4</v>
          </cell>
          <cell r="K12" t="str">
            <v>*</v>
          </cell>
        </row>
        <row r="13">
          <cell r="B13">
            <v>10.727272727272727</v>
          </cell>
          <cell r="C13">
            <v>16</v>
          </cell>
          <cell r="D13">
            <v>8.5</v>
          </cell>
          <cell r="E13">
            <v>86.909090909090907</v>
          </cell>
          <cell r="F13">
            <v>91</v>
          </cell>
          <cell r="G13">
            <v>76</v>
          </cell>
          <cell r="H13">
            <v>0</v>
          </cell>
          <cell r="I13" t="str">
            <v>L</v>
          </cell>
          <cell r="J13">
            <v>3.9600000000000004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22.572727272727271</v>
          </cell>
          <cell r="C18">
            <v>25</v>
          </cell>
          <cell r="D18">
            <v>19.600000000000001</v>
          </cell>
          <cell r="E18">
            <v>61.81818181818182</v>
          </cell>
          <cell r="F18">
            <v>84</v>
          </cell>
          <cell r="G18">
            <v>48</v>
          </cell>
          <cell r="H18">
            <v>14.04</v>
          </cell>
          <cell r="I18" t="str">
            <v>S</v>
          </cell>
          <cell r="J18">
            <v>27.36</v>
          </cell>
          <cell r="K18" t="str">
            <v>*</v>
          </cell>
        </row>
        <row r="19">
          <cell r="B19">
            <v>17.470833333333328</v>
          </cell>
          <cell r="C19">
            <v>25.8</v>
          </cell>
          <cell r="D19">
            <v>10.5</v>
          </cell>
          <cell r="E19">
            <v>61.583333333333336</v>
          </cell>
          <cell r="F19">
            <v>90</v>
          </cell>
          <cell r="G19">
            <v>26</v>
          </cell>
          <cell r="H19">
            <v>10.44</v>
          </cell>
          <cell r="I19" t="str">
            <v>S</v>
          </cell>
          <cell r="J19">
            <v>21.6</v>
          </cell>
          <cell r="K19" t="str">
            <v>*</v>
          </cell>
        </row>
        <row r="20">
          <cell r="B20">
            <v>17.221739130434784</v>
          </cell>
          <cell r="C20">
            <v>28.6</v>
          </cell>
          <cell r="D20">
            <v>8.5</v>
          </cell>
          <cell r="E20">
            <v>62.695652173913047</v>
          </cell>
          <cell r="F20">
            <v>91</v>
          </cell>
          <cell r="G20">
            <v>20</v>
          </cell>
          <cell r="H20">
            <v>5.4</v>
          </cell>
          <cell r="I20" t="str">
            <v>S</v>
          </cell>
          <cell r="J20">
            <v>15.840000000000002</v>
          </cell>
          <cell r="K20" t="str">
            <v>*</v>
          </cell>
        </row>
        <row r="21">
          <cell r="B21">
            <v>13.5</v>
          </cell>
          <cell r="C21">
            <v>17.100000000000001</v>
          </cell>
          <cell r="D21">
            <v>11</v>
          </cell>
          <cell r="E21">
            <v>75.166666666666671</v>
          </cell>
          <cell r="F21">
            <v>85</v>
          </cell>
          <cell r="G21">
            <v>61</v>
          </cell>
          <cell r="H21">
            <v>0</v>
          </cell>
          <cell r="I21" t="str">
            <v>L</v>
          </cell>
          <cell r="J21">
            <v>0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14.7</v>
          </cell>
          <cell r="C26">
            <v>17.8</v>
          </cell>
          <cell r="D26">
            <v>13.7</v>
          </cell>
          <cell r="E26">
            <v>91</v>
          </cell>
          <cell r="F26">
            <v>94</v>
          </cell>
          <cell r="G26">
            <v>85</v>
          </cell>
          <cell r="H26">
            <v>12.96</v>
          </cell>
          <cell r="I26" t="str">
            <v>SO</v>
          </cell>
          <cell r="J26">
            <v>35.28</v>
          </cell>
          <cell r="K26" t="str">
            <v>*</v>
          </cell>
        </row>
        <row r="27">
          <cell r="B27">
            <v>14.458333333333336</v>
          </cell>
          <cell r="C27">
            <v>20.8</v>
          </cell>
          <cell r="D27">
            <v>9.3000000000000007</v>
          </cell>
          <cell r="E27">
            <v>71.625</v>
          </cell>
          <cell r="F27">
            <v>91</v>
          </cell>
          <cell r="G27">
            <v>41</v>
          </cell>
          <cell r="H27">
            <v>13.32</v>
          </cell>
          <cell r="I27" t="str">
            <v>SO</v>
          </cell>
          <cell r="J27">
            <v>28.44</v>
          </cell>
          <cell r="K27" t="str">
            <v>*</v>
          </cell>
        </row>
        <row r="28">
          <cell r="B28">
            <v>15.121052631578948</v>
          </cell>
          <cell r="C28">
            <v>22.4</v>
          </cell>
          <cell r="D28">
            <v>7.6</v>
          </cell>
          <cell r="E28">
            <v>68.94736842105263</v>
          </cell>
          <cell r="F28">
            <v>94</v>
          </cell>
          <cell r="G28">
            <v>34</v>
          </cell>
          <cell r="H28">
            <v>8.2799999999999994</v>
          </cell>
          <cell r="I28" t="str">
            <v>S</v>
          </cell>
          <cell r="J28">
            <v>16.559999999999999</v>
          </cell>
          <cell r="K28" t="str">
            <v>*</v>
          </cell>
        </row>
        <row r="29">
          <cell r="B29">
            <v>10.316666666666668</v>
          </cell>
          <cell r="C29">
            <v>13.5</v>
          </cell>
          <cell r="D29">
            <v>8.5</v>
          </cell>
          <cell r="E29">
            <v>87</v>
          </cell>
          <cell r="F29">
            <v>91</v>
          </cell>
          <cell r="G29">
            <v>83</v>
          </cell>
          <cell r="H29">
            <v>0.72000000000000008</v>
          </cell>
          <cell r="I29" t="str">
            <v>SE</v>
          </cell>
          <cell r="J29">
            <v>6.48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24.499999999999996</v>
          </cell>
          <cell r="C32">
            <v>29.8</v>
          </cell>
          <cell r="D32">
            <v>14.6</v>
          </cell>
          <cell r="E32">
            <v>40.833333333333336</v>
          </cell>
          <cell r="F32">
            <v>74</v>
          </cell>
          <cell r="G32">
            <v>23</v>
          </cell>
          <cell r="H32">
            <v>11.16</v>
          </cell>
          <cell r="I32" t="str">
            <v>N</v>
          </cell>
          <cell r="J32">
            <v>24.48</v>
          </cell>
          <cell r="K32" t="str">
            <v>*</v>
          </cell>
        </row>
        <row r="33">
          <cell r="B33">
            <v>19.437500000000004</v>
          </cell>
          <cell r="C33">
            <v>31.2</v>
          </cell>
          <cell r="D33">
            <v>9.6999999999999993</v>
          </cell>
          <cell r="E33">
            <v>64.25</v>
          </cell>
          <cell r="F33">
            <v>91</v>
          </cell>
          <cell r="G33">
            <v>26</v>
          </cell>
          <cell r="H33">
            <v>8.64</v>
          </cell>
          <cell r="I33" t="str">
            <v>NE</v>
          </cell>
          <cell r="J33">
            <v>24.48</v>
          </cell>
          <cell r="K33" t="str">
            <v>*</v>
          </cell>
        </row>
        <row r="34">
          <cell r="B34">
            <v>18.522222222222226</v>
          </cell>
          <cell r="C34">
            <v>22</v>
          </cell>
          <cell r="D34">
            <v>14.6</v>
          </cell>
          <cell r="E34">
            <v>70.555555555555557</v>
          </cell>
          <cell r="F34">
            <v>86</v>
          </cell>
          <cell r="G34">
            <v>54</v>
          </cell>
          <cell r="H34">
            <v>6.84</v>
          </cell>
          <cell r="I34" t="str">
            <v>NE</v>
          </cell>
          <cell r="J34">
            <v>18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23.441666666666666</v>
          </cell>
          <cell r="C5">
            <v>32.799999999999997</v>
          </cell>
          <cell r="D5">
            <v>15.8</v>
          </cell>
          <cell r="E5">
            <v>64.291666666666671</v>
          </cell>
          <cell r="F5">
            <v>95</v>
          </cell>
          <cell r="G5">
            <v>30</v>
          </cell>
          <cell r="H5">
            <v>11.879999999999999</v>
          </cell>
          <cell r="I5" t="str">
            <v>N</v>
          </cell>
          <cell r="J5">
            <v>27.720000000000002</v>
          </cell>
          <cell r="K5">
            <v>0</v>
          </cell>
        </row>
        <row r="6">
          <cell r="B6">
            <v>22.708333333333332</v>
          </cell>
          <cell r="C6">
            <v>32.200000000000003</v>
          </cell>
          <cell r="D6">
            <v>14.3</v>
          </cell>
          <cell r="E6">
            <v>63.583333333333336</v>
          </cell>
          <cell r="F6">
            <v>95</v>
          </cell>
          <cell r="G6">
            <v>31</v>
          </cell>
          <cell r="H6">
            <v>13.32</v>
          </cell>
          <cell r="I6" t="str">
            <v>NO</v>
          </cell>
          <cell r="J6">
            <v>23.040000000000003</v>
          </cell>
          <cell r="K6">
            <v>0</v>
          </cell>
        </row>
        <row r="7">
          <cell r="B7">
            <v>23.391666666666669</v>
          </cell>
          <cell r="C7">
            <v>32.799999999999997</v>
          </cell>
          <cell r="D7">
            <v>16.100000000000001</v>
          </cell>
          <cell r="E7">
            <v>67.416666666666671</v>
          </cell>
          <cell r="F7">
            <v>94</v>
          </cell>
          <cell r="G7">
            <v>36</v>
          </cell>
          <cell r="H7">
            <v>10.8</v>
          </cell>
          <cell r="I7" t="str">
            <v>SE</v>
          </cell>
          <cell r="J7">
            <v>18.720000000000002</v>
          </cell>
          <cell r="K7">
            <v>0</v>
          </cell>
        </row>
        <row r="8">
          <cell r="B8">
            <v>23.683333333333334</v>
          </cell>
          <cell r="C8">
            <v>32.9</v>
          </cell>
          <cell r="D8">
            <v>16.5</v>
          </cell>
          <cell r="E8">
            <v>67.208333333333329</v>
          </cell>
          <cell r="F8">
            <v>96</v>
          </cell>
          <cell r="G8">
            <v>24</v>
          </cell>
          <cell r="H8">
            <v>10.44</v>
          </cell>
          <cell r="I8" t="str">
            <v>SE</v>
          </cell>
          <cell r="J8">
            <v>29.880000000000003</v>
          </cell>
          <cell r="K8">
            <v>0</v>
          </cell>
        </row>
        <row r="9">
          <cell r="B9">
            <v>23.608333333333334</v>
          </cell>
          <cell r="C9">
            <v>33.4</v>
          </cell>
          <cell r="D9">
            <v>15.4</v>
          </cell>
          <cell r="E9">
            <v>60.958333333333336</v>
          </cell>
          <cell r="F9">
            <v>95</v>
          </cell>
          <cell r="G9">
            <v>28</v>
          </cell>
          <cell r="H9">
            <v>12.6</v>
          </cell>
          <cell r="I9" t="str">
            <v>N</v>
          </cell>
          <cell r="J9">
            <v>32.76</v>
          </cell>
          <cell r="K9">
            <v>0</v>
          </cell>
        </row>
        <row r="10">
          <cell r="B10">
            <v>20.900000000000002</v>
          </cell>
          <cell r="C10">
            <v>24.3</v>
          </cell>
          <cell r="D10">
            <v>18.7</v>
          </cell>
          <cell r="E10">
            <v>81.458333333333329</v>
          </cell>
          <cell r="F10">
            <v>96</v>
          </cell>
          <cell r="G10">
            <v>58</v>
          </cell>
          <cell r="H10">
            <v>22.68</v>
          </cell>
          <cell r="I10" t="str">
            <v>S</v>
          </cell>
          <cell r="J10">
            <v>39.24</v>
          </cell>
          <cell r="K10">
            <v>2.4</v>
          </cell>
        </row>
        <row r="11">
          <cell r="B11">
            <v>16.275000000000002</v>
          </cell>
          <cell r="C11">
            <v>23.3</v>
          </cell>
          <cell r="D11">
            <v>10.4</v>
          </cell>
          <cell r="E11">
            <v>60.583333333333336</v>
          </cell>
          <cell r="F11">
            <v>89</v>
          </cell>
          <cell r="G11">
            <v>30</v>
          </cell>
          <cell r="H11">
            <v>22.32</v>
          </cell>
          <cell r="I11" t="str">
            <v>S</v>
          </cell>
          <cell r="J11">
            <v>43.92</v>
          </cell>
          <cell r="K11">
            <v>0</v>
          </cell>
        </row>
        <row r="12">
          <cell r="B12">
            <v>15.766666666666671</v>
          </cell>
          <cell r="C12">
            <v>26.3</v>
          </cell>
          <cell r="D12">
            <v>6.8</v>
          </cell>
          <cell r="E12">
            <v>61.333333333333336</v>
          </cell>
          <cell r="F12">
            <v>93</v>
          </cell>
          <cell r="G12">
            <v>31</v>
          </cell>
          <cell r="H12">
            <v>12.6</v>
          </cell>
          <cell r="I12" t="str">
            <v>S</v>
          </cell>
          <cell r="J12">
            <v>21.96</v>
          </cell>
          <cell r="K12">
            <v>0</v>
          </cell>
        </row>
        <row r="13">
          <cell r="B13">
            <v>17.991666666666664</v>
          </cell>
          <cell r="C13">
            <v>28.7</v>
          </cell>
          <cell r="D13">
            <v>7.9</v>
          </cell>
          <cell r="E13">
            <v>61</v>
          </cell>
          <cell r="F13">
            <v>95</v>
          </cell>
          <cell r="G13">
            <v>29</v>
          </cell>
          <cell r="H13">
            <v>16.559999999999999</v>
          </cell>
          <cell r="I13" t="str">
            <v>SE</v>
          </cell>
          <cell r="J13">
            <v>31.680000000000003</v>
          </cell>
          <cell r="K13">
            <v>0</v>
          </cell>
        </row>
        <row r="14">
          <cell r="B14">
            <v>21.233333333333334</v>
          </cell>
          <cell r="C14">
            <v>32</v>
          </cell>
          <cell r="D14">
            <v>12</v>
          </cell>
          <cell r="E14">
            <v>62.083333333333336</v>
          </cell>
          <cell r="F14">
            <v>95</v>
          </cell>
          <cell r="G14">
            <v>29</v>
          </cell>
          <cell r="H14">
            <v>18.36</v>
          </cell>
          <cell r="I14" t="str">
            <v>NO</v>
          </cell>
          <cell r="J14">
            <v>34.200000000000003</v>
          </cell>
          <cell r="K14">
            <v>0</v>
          </cell>
        </row>
        <row r="15">
          <cell r="B15">
            <v>23.070833333333329</v>
          </cell>
          <cell r="C15">
            <v>33.4</v>
          </cell>
          <cell r="D15">
            <v>14.3</v>
          </cell>
          <cell r="E15">
            <v>64.416666666666671</v>
          </cell>
          <cell r="F15">
            <v>94</v>
          </cell>
          <cell r="G15">
            <v>36</v>
          </cell>
          <cell r="H15">
            <v>14.76</v>
          </cell>
          <cell r="I15" t="str">
            <v>N</v>
          </cell>
          <cell r="J15">
            <v>26.64</v>
          </cell>
          <cell r="K15">
            <v>0</v>
          </cell>
        </row>
        <row r="16">
          <cell r="B16">
            <v>20.520833333333332</v>
          </cell>
          <cell r="C16">
            <v>25.2</v>
          </cell>
          <cell r="D16">
            <v>18</v>
          </cell>
          <cell r="E16">
            <v>83.916666666666671</v>
          </cell>
          <cell r="F16">
            <v>98</v>
          </cell>
          <cell r="G16">
            <v>64</v>
          </cell>
          <cell r="H16">
            <v>11.879999999999999</v>
          </cell>
          <cell r="I16" t="str">
            <v>N</v>
          </cell>
          <cell r="J16">
            <v>21.6</v>
          </cell>
          <cell r="K16">
            <v>24.6</v>
          </cell>
        </row>
        <row r="17">
          <cell r="B17">
            <v>20.637499999999996</v>
          </cell>
          <cell r="C17">
            <v>23.7</v>
          </cell>
          <cell r="D17">
            <v>18.899999999999999</v>
          </cell>
          <cell r="E17">
            <v>92.041666666666671</v>
          </cell>
          <cell r="F17">
            <v>98</v>
          </cell>
          <cell r="G17">
            <v>76</v>
          </cell>
          <cell r="H17">
            <v>19.079999999999998</v>
          </cell>
          <cell r="I17" t="str">
            <v>N</v>
          </cell>
          <cell r="J17">
            <v>34.200000000000003</v>
          </cell>
          <cell r="K17">
            <v>27.4</v>
          </cell>
        </row>
        <row r="18">
          <cell r="B18">
            <v>20.037499999999998</v>
          </cell>
          <cell r="C18">
            <v>22.7</v>
          </cell>
          <cell r="D18">
            <v>18.3</v>
          </cell>
          <cell r="E18">
            <v>88</v>
          </cell>
          <cell r="F18">
            <v>97</v>
          </cell>
          <cell r="G18">
            <v>69</v>
          </cell>
          <cell r="H18">
            <v>15.840000000000002</v>
          </cell>
          <cell r="I18" t="str">
            <v>S</v>
          </cell>
          <cell r="J18">
            <v>25.56</v>
          </cell>
          <cell r="K18">
            <v>0</v>
          </cell>
        </row>
        <row r="19">
          <cell r="B19">
            <v>19.012499999999999</v>
          </cell>
          <cell r="C19">
            <v>26.4</v>
          </cell>
          <cell r="D19">
            <v>14</v>
          </cell>
          <cell r="E19">
            <v>80.375</v>
          </cell>
          <cell r="F19">
            <v>98</v>
          </cell>
          <cell r="H19">
            <v>13.68</v>
          </cell>
          <cell r="I19" t="str">
            <v>S</v>
          </cell>
          <cell r="J19">
            <v>23.759999999999998</v>
          </cell>
          <cell r="K19">
            <v>0</v>
          </cell>
        </row>
        <row r="20">
          <cell r="B20">
            <v>19.683333333333334</v>
          </cell>
          <cell r="C20">
            <v>26.5</v>
          </cell>
          <cell r="D20">
            <v>14.2</v>
          </cell>
          <cell r="E20">
            <v>76.708333333333329</v>
          </cell>
          <cell r="F20">
            <v>98</v>
          </cell>
          <cell r="G20">
            <v>44</v>
          </cell>
          <cell r="H20">
            <v>11.16</v>
          </cell>
          <cell r="I20" t="str">
            <v>S</v>
          </cell>
          <cell r="J20">
            <v>21.240000000000002</v>
          </cell>
          <cell r="K20">
            <v>0</v>
          </cell>
        </row>
        <row r="21">
          <cell r="B21">
            <v>19.595833333333331</v>
          </cell>
          <cell r="C21">
            <v>27.9</v>
          </cell>
          <cell r="D21">
            <v>12.5</v>
          </cell>
          <cell r="E21">
            <v>75.083333333333329</v>
          </cell>
          <cell r="F21">
            <v>98</v>
          </cell>
          <cell r="G21">
            <v>43</v>
          </cell>
          <cell r="H21">
            <v>15.48</v>
          </cell>
          <cell r="I21" t="str">
            <v>NE</v>
          </cell>
          <cell r="J21">
            <v>28.08</v>
          </cell>
          <cell r="K21">
            <v>0</v>
          </cell>
        </row>
        <row r="22">
          <cell r="B22">
            <v>20.404166666666672</v>
          </cell>
          <cell r="C22">
            <v>28.8</v>
          </cell>
          <cell r="D22">
            <v>13.5</v>
          </cell>
          <cell r="E22">
            <v>70.125</v>
          </cell>
          <cell r="F22">
            <v>98</v>
          </cell>
          <cell r="G22">
            <v>34</v>
          </cell>
          <cell r="H22">
            <v>14.4</v>
          </cell>
          <cell r="I22" t="str">
            <v>SE</v>
          </cell>
          <cell r="J22">
            <v>24.840000000000003</v>
          </cell>
          <cell r="K22">
            <v>0</v>
          </cell>
        </row>
        <row r="23">
          <cell r="B23">
            <v>21.233333333333331</v>
          </cell>
          <cell r="C23">
            <v>31.3</v>
          </cell>
          <cell r="D23">
            <v>12.4</v>
          </cell>
          <cell r="E23">
            <v>65.125</v>
          </cell>
          <cell r="F23">
            <v>97</v>
          </cell>
          <cell r="G23">
            <v>25</v>
          </cell>
          <cell r="H23">
            <v>13.32</v>
          </cell>
          <cell r="I23" t="str">
            <v>L</v>
          </cell>
          <cell r="J23">
            <v>24.840000000000003</v>
          </cell>
          <cell r="K23">
            <v>0</v>
          </cell>
        </row>
        <row r="24">
          <cell r="B24">
            <v>22.320833333333329</v>
          </cell>
          <cell r="C24">
            <v>32.299999999999997</v>
          </cell>
          <cell r="D24">
            <v>13.9</v>
          </cell>
          <cell r="E24">
            <v>64.041666666666671</v>
          </cell>
          <cell r="F24">
            <v>93</v>
          </cell>
          <cell r="G24">
            <v>36</v>
          </cell>
          <cell r="H24">
            <v>14.04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>
            <v>24.241666666666671</v>
          </cell>
          <cell r="C25">
            <v>32.799999999999997</v>
          </cell>
          <cell r="D25">
            <v>17.899999999999999</v>
          </cell>
          <cell r="E25">
            <v>65.833333333333329</v>
          </cell>
          <cell r="F25">
            <v>83</v>
          </cell>
          <cell r="G25">
            <v>43</v>
          </cell>
          <cell r="H25">
            <v>21.6</v>
          </cell>
          <cell r="I25" t="str">
            <v>N</v>
          </cell>
          <cell r="J25">
            <v>38.880000000000003</v>
          </cell>
          <cell r="K25">
            <v>0</v>
          </cell>
        </row>
        <row r="26">
          <cell r="B26">
            <v>23.983333333333338</v>
          </cell>
          <cell r="C26">
            <v>31</v>
          </cell>
          <cell r="D26">
            <v>19</v>
          </cell>
          <cell r="E26">
            <v>78.583333333333329</v>
          </cell>
          <cell r="F26">
            <v>97</v>
          </cell>
          <cell r="G26">
            <v>54</v>
          </cell>
          <cell r="H26">
            <v>25.2</v>
          </cell>
          <cell r="I26" t="str">
            <v>NO</v>
          </cell>
          <cell r="J26">
            <v>55.080000000000005</v>
          </cell>
          <cell r="K26">
            <v>15.8</v>
          </cell>
        </row>
        <row r="27">
          <cell r="B27">
            <v>15.762500000000003</v>
          </cell>
          <cell r="C27">
            <v>21.4</v>
          </cell>
          <cell r="D27">
            <v>13.4</v>
          </cell>
          <cell r="E27">
            <v>80.583333333333329</v>
          </cell>
          <cell r="F27">
            <v>96</v>
          </cell>
          <cell r="G27">
            <v>58</v>
          </cell>
          <cell r="H27">
            <v>18</v>
          </cell>
          <cell r="I27" t="str">
            <v>SO</v>
          </cell>
          <cell r="J27">
            <v>37.800000000000004</v>
          </cell>
          <cell r="K27">
            <v>0.60000000000000009</v>
          </cell>
        </row>
        <row r="28">
          <cell r="B28">
            <v>12.154166666666667</v>
          </cell>
          <cell r="C28">
            <v>14.9</v>
          </cell>
          <cell r="D28">
            <v>9.8000000000000007</v>
          </cell>
          <cell r="E28">
            <v>86.75</v>
          </cell>
          <cell r="F28">
            <v>96</v>
          </cell>
          <cell r="G28">
            <v>71</v>
          </cell>
          <cell r="H28">
            <v>12.24</v>
          </cell>
          <cell r="I28" t="str">
            <v>S</v>
          </cell>
          <cell r="J28">
            <v>18.720000000000002</v>
          </cell>
          <cell r="K28">
            <v>0</v>
          </cell>
        </row>
        <row r="29">
          <cell r="B29">
            <v>12.375</v>
          </cell>
          <cell r="C29">
            <v>22.7</v>
          </cell>
          <cell r="D29">
            <v>5.7</v>
          </cell>
          <cell r="E29">
            <v>81.791666666666671</v>
          </cell>
          <cell r="F29">
            <v>99</v>
          </cell>
          <cell r="G29">
            <v>41</v>
          </cell>
          <cell r="H29">
            <v>9.3600000000000012</v>
          </cell>
          <cell r="I29" t="str">
            <v>NO</v>
          </cell>
          <cell r="J29">
            <v>16.559999999999999</v>
          </cell>
          <cell r="K29">
            <v>0.2</v>
          </cell>
        </row>
        <row r="30">
          <cell r="B30">
            <v>14.799999999999999</v>
          </cell>
          <cell r="C30">
            <v>23.9</v>
          </cell>
          <cell r="D30">
            <v>7.9</v>
          </cell>
          <cell r="E30">
            <v>71.791666666666671</v>
          </cell>
          <cell r="F30">
            <v>98</v>
          </cell>
          <cell r="G30">
            <v>31</v>
          </cell>
          <cell r="H30">
            <v>9.7200000000000006</v>
          </cell>
          <cell r="I30" t="str">
            <v>NO</v>
          </cell>
          <cell r="J30">
            <v>22.68</v>
          </cell>
          <cell r="K30">
            <v>0.2</v>
          </cell>
        </row>
        <row r="31">
          <cell r="B31">
            <v>15.1625</v>
          </cell>
          <cell r="C31">
            <v>26.1</v>
          </cell>
          <cell r="D31">
            <v>6.5</v>
          </cell>
          <cell r="E31">
            <v>66.625</v>
          </cell>
          <cell r="F31">
            <v>97</v>
          </cell>
          <cell r="G31">
            <v>25</v>
          </cell>
          <cell r="H31">
            <v>9.3600000000000012</v>
          </cell>
          <cell r="I31" t="str">
            <v>NO</v>
          </cell>
          <cell r="J31">
            <v>15.48</v>
          </cell>
          <cell r="K31">
            <v>0</v>
          </cell>
        </row>
        <row r="32">
          <cell r="B32">
            <v>16.387499999999999</v>
          </cell>
          <cell r="C32">
            <v>26.7</v>
          </cell>
          <cell r="D32">
            <v>7.3</v>
          </cell>
          <cell r="E32">
            <v>64.625</v>
          </cell>
          <cell r="F32">
            <v>95</v>
          </cell>
          <cell r="G32">
            <v>27</v>
          </cell>
          <cell r="H32">
            <v>14.04</v>
          </cell>
          <cell r="I32" t="str">
            <v>NE</v>
          </cell>
          <cell r="J32">
            <v>26.64</v>
          </cell>
          <cell r="K32">
            <v>0</v>
          </cell>
        </row>
        <row r="33">
          <cell r="B33">
            <v>17.445833333333329</v>
          </cell>
          <cell r="C33">
            <v>30.2</v>
          </cell>
          <cell r="D33">
            <v>7.6</v>
          </cell>
          <cell r="E33">
            <v>66.625</v>
          </cell>
          <cell r="F33">
            <v>97</v>
          </cell>
          <cell r="G33">
            <v>28</v>
          </cell>
          <cell r="H33">
            <v>11.16</v>
          </cell>
          <cell r="I33" t="str">
            <v>SE</v>
          </cell>
          <cell r="J33">
            <v>22.68</v>
          </cell>
          <cell r="K33">
            <v>0</v>
          </cell>
        </row>
        <row r="34">
          <cell r="B34">
            <v>19.125000000000004</v>
          </cell>
          <cell r="C34">
            <v>30.6</v>
          </cell>
          <cell r="D34">
            <v>9.1999999999999993</v>
          </cell>
          <cell r="E34">
            <v>65.375</v>
          </cell>
          <cell r="F34">
            <v>97</v>
          </cell>
          <cell r="G34">
            <v>29</v>
          </cell>
          <cell r="H34">
            <v>10.08</v>
          </cell>
          <cell r="I34" t="str">
            <v>NO</v>
          </cell>
          <cell r="J34">
            <v>21.240000000000002</v>
          </cell>
          <cell r="K34">
            <v>0</v>
          </cell>
        </row>
        <row r="35">
          <cell r="B35">
            <v>21.016666666666666</v>
          </cell>
          <cell r="C35">
            <v>30.8</v>
          </cell>
          <cell r="D35">
            <v>12.5</v>
          </cell>
          <cell r="E35">
            <v>62.166666666666664</v>
          </cell>
          <cell r="F35">
            <v>94</v>
          </cell>
          <cell r="G35">
            <v>32</v>
          </cell>
          <cell r="H35">
            <v>11.879999999999999</v>
          </cell>
          <cell r="I35" t="str">
            <v>NE</v>
          </cell>
          <cell r="J35">
            <v>20.52</v>
          </cell>
          <cell r="K35">
            <v>0</v>
          </cell>
        </row>
        <row r="36">
          <cell r="I36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22.529166666666665</v>
          </cell>
          <cell r="C5">
            <v>32</v>
          </cell>
          <cell r="D5">
            <v>14.6</v>
          </cell>
          <cell r="E5">
            <v>71.75</v>
          </cell>
          <cell r="F5">
            <v>99</v>
          </cell>
          <cell r="G5">
            <v>34</v>
          </cell>
          <cell r="H5">
            <v>6.48</v>
          </cell>
          <cell r="I5" t="str">
            <v>O</v>
          </cell>
          <cell r="J5">
            <v>21.96</v>
          </cell>
          <cell r="K5">
            <v>0</v>
          </cell>
        </row>
        <row r="6">
          <cell r="B6">
            <v>22.1875</v>
          </cell>
          <cell r="C6">
            <v>31.3</v>
          </cell>
          <cell r="D6">
            <v>14.2</v>
          </cell>
          <cell r="E6">
            <v>72.75</v>
          </cell>
          <cell r="F6">
            <v>99</v>
          </cell>
          <cell r="G6">
            <v>39</v>
          </cell>
          <cell r="H6">
            <v>6.48</v>
          </cell>
          <cell r="I6" t="str">
            <v>L</v>
          </cell>
          <cell r="J6">
            <v>16.559999999999999</v>
          </cell>
          <cell r="K6">
            <v>0</v>
          </cell>
        </row>
        <row r="7">
          <cell r="B7">
            <v>23.166666666666668</v>
          </cell>
          <cell r="C7">
            <v>31.5</v>
          </cell>
          <cell r="D7">
            <v>15.5</v>
          </cell>
          <cell r="E7">
            <v>71.708333333333329</v>
          </cell>
          <cell r="F7">
            <v>99</v>
          </cell>
          <cell r="G7">
            <v>42</v>
          </cell>
          <cell r="H7">
            <v>6.12</v>
          </cell>
          <cell r="I7" t="str">
            <v>SE</v>
          </cell>
          <cell r="J7">
            <v>13.68</v>
          </cell>
          <cell r="K7">
            <v>0</v>
          </cell>
        </row>
        <row r="8">
          <cell r="B8">
            <v>23.358333333333331</v>
          </cell>
          <cell r="C8">
            <v>32.1</v>
          </cell>
          <cell r="D8">
            <v>16.7</v>
          </cell>
          <cell r="E8">
            <v>68.875</v>
          </cell>
          <cell r="F8">
            <v>96</v>
          </cell>
          <cell r="G8">
            <v>30</v>
          </cell>
          <cell r="H8">
            <v>14.04</v>
          </cell>
          <cell r="I8" t="str">
            <v>NE</v>
          </cell>
          <cell r="J8">
            <v>27.36</v>
          </cell>
          <cell r="K8">
            <v>0</v>
          </cell>
        </row>
        <row r="9">
          <cell r="B9">
            <v>24.308333333333334</v>
          </cell>
          <cell r="C9">
            <v>32.200000000000003</v>
          </cell>
          <cell r="D9">
            <v>18.5</v>
          </cell>
          <cell r="E9">
            <v>62.583333333333336</v>
          </cell>
          <cell r="F9">
            <v>86</v>
          </cell>
          <cell r="G9">
            <v>31</v>
          </cell>
          <cell r="H9">
            <v>10.44</v>
          </cell>
          <cell r="I9" t="str">
            <v>N</v>
          </cell>
          <cell r="J9">
            <v>24.48</v>
          </cell>
          <cell r="K9">
            <v>0</v>
          </cell>
        </row>
        <row r="10">
          <cell r="B10">
            <v>20.229166666666671</v>
          </cell>
          <cell r="C10">
            <v>24.4</v>
          </cell>
          <cell r="D10">
            <v>17.100000000000001</v>
          </cell>
          <cell r="E10">
            <v>85.791666666666671</v>
          </cell>
          <cell r="F10">
            <v>99</v>
          </cell>
          <cell r="G10">
            <v>66</v>
          </cell>
          <cell r="H10">
            <v>15.48</v>
          </cell>
          <cell r="I10" t="str">
            <v>SE</v>
          </cell>
          <cell r="J10">
            <v>40.32</v>
          </cell>
          <cell r="K10">
            <v>2.0000000000000004</v>
          </cell>
        </row>
        <row r="11">
          <cell r="B11">
            <v>14.550000000000004</v>
          </cell>
          <cell r="C11">
            <v>21.8</v>
          </cell>
          <cell r="D11">
            <v>8</v>
          </cell>
          <cell r="E11">
            <v>63.75</v>
          </cell>
          <cell r="F11">
            <v>90</v>
          </cell>
          <cell r="G11">
            <v>33</v>
          </cell>
          <cell r="H11">
            <v>11.16</v>
          </cell>
          <cell r="I11" t="str">
            <v>SE</v>
          </cell>
          <cell r="J11">
            <v>25.56</v>
          </cell>
          <cell r="K11">
            <v>0</v>
          </cell>
        </row>
        <row r="12">
          <cell r="B12">
            <v>13.275</v>
          </cell>
          <cell r="C12">
            <v>25.7</v>
          </cell>
          <cell r="D12">
            <v>3.2</v>
          </cell>
          <cell r="E12">
            <v>72.583333333333329</v>
          </cell>
          <cell r="F12">
            <v>100</v>
          </cell>
          <cell r="G12">
            <v>33</v>
          </cell>
          <cell r="H12">
            <v>10.8</v>
          </cell>
          <cell r="I12" t="str">
            <v>SE</v>
          </cell>
          <cell r="J12">
            <v>36</v>
          </cell>
          <cell r="K12">
            <v>0</v>
          </cell>
        </row>
        <row r="13">
          <cell r="B13">
            <v>16.554166666666671</v>
          </cell>
          <cell r="C13">
            <v>28.1</v>
          </cell>
          <cell r="D13">
            <v>6.2</v>
          </cell>
          <cell r="E13">
            <v>64.541666666666671</v>
          </cell>
          <cell r="F13">
            <v>97</v>
          </cell>
          <cell r="G13">
            <v>28</v>
          </cell>
          <cell r="H13">
            <v>12.6</v>
          </cell>
          <cell r="I13" t="str">
            <v>NE</v>
          </cell>
          <cell r="J13">
            <v>27.36</v>
          </cell>
          <cell r="K13">
            <v>0</v>
          </cell>
        </row>
        <row r="14">
          <cell r="B14">
            <v>20.425000000000001</v>
          </cell>
          <cell r="C14">
            <v>31.9</v>
          </cell>
          <cell r="D14">
            <v>10.7</v>
          </cell>
          <cell r="E14">
            <v>63.958333333333336</v>
          </cell>
          <cell r="F14">
            <v>96</v>
          </cell>
          <cell r="G14">
            <v>32</v>
          </cell>
          <cell r="H14">
            <v>19.440000000000001</v>
          </cell>
          <cell r="I14" t="str">
            <v>N</v>
          </cell>
          <cell r="J14">
            <v>35.64</v>
          </cell>
          <cell r="K14">
            <v>0</v>
          </cell>
        </row>
        <row r="15">
          <cell r="B15">
            <v>22.908333333333331</v>
          </cell>
          <cell r="C15">
            <v>32.700000000000003</v>
          </cell>
          <cell r="D15">
            <v>14.7</v>
          </cell>
          <cell r="E15">
            <v>66.666666666666671</v>
          </cell>
          <cell r="F15">
            <v>90</v>
          </cell>
          <cell r="G15">
            <v>41</v>
          </cell>
          <cell r="H15">
            <v>13.68</v>
          </cell>
          <cell r="I15" t="str">
            <v>NO</v>
          </cell>
          <cell r="J15">
            <v>30.96</v>
          </cell>
          <cell r="K15">
            <v>0</v>
          </cell>
        </row>
        <row r="16">
          <cell r="B16">
            <v>21.779166666666665</v>
          </cell>
          <cell r="C16">
            <v>25.3</v>
          </cell>
          <cell r="D16">
            <v>19.399999999999999</v>
          </cell>
          <cell r="E16">
            <v>83.291666666666671</v>
          </cell>
          <cell r="F16">
            <v>99</v>
          </cell>
          <cell r="G16">
            <v>57</v>
          </cell>
          <cell r="H16">
            <v>16.920000000000002</v>
          </cell>
          <cell r="I16" t="str">
            <v>N</v>
          </cell>
          <cell r="J16">
            <v>37.080000000000005</v>
          </cell>
          <cell r="K16">
            <v>23.4</v>
          </cell>
        </row>
        <row r="17">
          <cell r="B17">
            <v>22.020833333333339</v>
          </cell>
          <cell r="C17">
            <v>26.5</v>
          </cell>
          <cell r="D17">
            <v>19.8</v>
          </cell>
          <cell r="E17">
            <v>90.5</v>
          </cell>
          <cell r="F17">
            <v>100</v>
          </cell>
          <cell r="G17">
            <v>70</v>
          </cell>
          <cell r="H17">
            <v>17.28</v>
          </cell>
          <cell r="I17" t="str">
            <v>N</v>
          </cell>
          <cell r="J17">
            <v>28.08</v>
          </cell>
          <cell r="K17">
            <v>9.9999999999999947</v>
          </cell>
        </row>
        <row r="18">
          <cell r="B18">
            <v>20.30833333333333</v>
          </cell>
          <cell r="C18">
            <v>23.1</v>
          </cell>
          <cell r="D18">
            <v>18.399999999999999</v>
          </cell>
          <cell r="E18">
            <v>85.583333333333329</v>
          </cell>
          <cell r="F18">
            <v>97</v>
          </cell>
          <cell r="G18">
            <v>67</v>
          </cell>
          <cell r="H18">
            <v>12.24</v>
          </cell>
          <cell r="I18" t="str">
            <v>SE</v>
          </cell>
          <cell r="J18">
            <v>30.6</v>
          </cell>
          <cell r="K18">
            <v>1.2</v>
          </cell>
        </row>
        <row r="19">
          <cell r="B19">
            <v>18.45</v>
          </cell>
          <cell r="C19">
            <v>24.8</v>
          </cell>
          <cell r="D19">
            <v>13.8</v>
          </cell>
          <cell r="E19">
            <v>72.583333333333329</v>
          </cell>
          <cell r="F19">
            <v>93</v>
          </cell>
          <cell r="G19">
            <v>50</v>
          </cell>
          <cell r="H19">
            <v>9</v>
          </cell>
          <cell r="I19" t="str">
            <v>SE</v>
          </cell>
          <cell r="J19">
            <v>18.720000000000002</v>
          </cell>
          <cell r="K19">
            <v>0.2</v>
          </cell>
        </row>
        <row r="20">
          <cell r="B20">
            <v>16.370833333333334</v>
          </cell>
          <cell r="C20">
            <v>26.1</v>
          </cell>
          <cell r="D20">
            <v>8.6</v>
          </cell>
          <cell r="E20">
            <v>79.75</v>
          </cell>
          <cell r="F20">
            <v>100</v>
          </cell>
          <cell r="G20">
            <v>39</v>
          </cell>
          <cell r="H20">
            <v>6.12</v>
          </cell>
          <cell r="I20" t="str">
            <v>SO</v>
          </cell>
          <cell r="J20">
            <v>16.559999999999999</v>
          </cell>
          <cell r="K20">
            <v>0.2</v>
          </cell>
        </row>
        <row r="21">
          <cell r="B21">
            <v>16.845833333333331</v>
          </cell>
          <cell r="C21">
            <v>27.8</v>
          </cell>
          <cell r="D21">
            <v>8</v>
          </cell>
          <cell r="E21">
            <v>81.416666666666671</v>
          </cell>
          <cell r="F21">
            <v>100</v>
          </cell>
          <cell r="G21">
            <v>43</v>
          </cell>
          <cell r="H21">
            <v>8.64</v>
          </cell>
          <cell r="I21" t="str">
            <v>O</v>
          </cell>
          <cell r="J21">
            <v>22.32</v>
          </cell>
          <cell r="K21">
            <v>0</v>
          </cell>
        </row>
        <row r="22">
          <cell r="B22">
            <v>18.500000000000004</v>
          </cell>
          <cell r="C22">
            <v>28.5</v>
          </cell>
          <cell r="D22">
            <v>9.6999999999999993</v>
          </cell>
          <cell r="E22">
            <v>76.916666666666671</v>
          </cell>
          <cell r="F22">
            <v>100</v>
          </cell>
          <cell r="G22">
            <v>35</v>
          </cell>
          <cell r="H22">
            <v>9.3600000000000012</v>
          </cell>
          <cell r="I22" t="str">
            <v>NE</v>
          </cell>
          <cell r="J22">
            <v>22.68</v>
          </cell>
          <cell r="K22">
            <v>0.2</v>
          </cell>
        </row>
        <row r="23">
          <cell r="B23">
            <v>19.820833333333336</v>
          </cell>
          <cell r="C23">
            <v>30.3</v>
          </cell>
          <cell r="D23">
            <v>11.1</v>
          </cell>
          <cell r="E23">
            <v>70.541666666666671</v>
          </cell>
          <cell r="F23">
            <v>98</v>
          </cell>
          <cell r="G23">
            <v>28</v>
          </cell>
          <cell r="H23">
            <v>10.08</v>
          </cell>
          <cell r="I23" t="str">
            <v>N</v>
          </cell>
          <cell r="J23">
            <v>23.759999999999998</v>
          </cell>
          <cell r="K23">
            <v>0</v>
          </cell>
        </row>
        <row r="24">
          <cell r="B24">
            <v>22.683333333333334</v>
          </cell>
          <cell r="C24">
            <v>31.2</v>
          </cell>
          <cell r="D24">
            <v>14.3</v>
          </cell>
          <cell r="E24">
            <v>65.208333333333329</v>
          </cell>
          <cell r="F24">
            <v>93</v>
          </cell>
          <cell r="G24">
            <v>44</v>
          </cell>
          <cell r="H24">
            <v>14.76</v>
          </cell>
          <cell r="I24" t="str">
            <v>N</v>
          </cell>
          <cell r="J24">
            <v>31.319999999999997</v>
          </cell>
          <cell r="K24">
            <v>0</v>
          </cell>
        </row>
        <row r="25">
          <cell r="B25">
            <v>23.658333333333335</v>
          </cell>
          <cell r="C25">
            <v>31.9</v>
          </cell>
          <cell r="D25">
            <v>17.100000000000001</v>
          </cell>
          <cell r="E25">
            <v>70.916666666666671</v>
          </cell>
          <cell r="F25">
            <v>88</v>
          </cell>
          <cell r="G25">
            <v>46</v>
          </cell>
          <cell r="H25">
            <v>18.720000000000002</v>
          </cell>
          <cell r="I25" t="str">
            <v>N</v>
          </cell>
          <cell r="J25">
            <v>36.72</v>
          </cell>
          <cell r="K25">
            <v>0</v>
          </cell>
        </row>
        <row r="26">
          <cell r="B26">
            <v>22.754166666666663</v>
          </cell>
          <cell r="C26">
            <v>31.5</v>
          </cell>
          <cell r="D26">
            <v>15</v>
          </cell>
          <cell r="E26">
            <v>83.416666666666671</v>
          </cell>
          <cell r="F26">
            <v>100</v>
          </cell>
          <cell r="G26">
            <v>54</v>
          </cell>
          <cell r="H26">
            <v>27.36</v>
          </cell>
          <cell r="I26" t="str">
            <v>O</v>
          </cell>
          <cell r="J26">
            <v>58.32</v>
          </cell>
          <cell r="K26">
            <v>0.2</v>
          </cell>
        </row>
        <row r="27">
          <cell r="B27">
            <v>14.808333333333332</v>
          </cell>
          <cell r="C27">
            <v>18.899999999999999</v>
          </cell>
          <cell r="D27">
            <v>11.3</v>
          </cell>
          <cell r="E27">
            <v>76.416666666666671</v>
          </cell>
          <cell r="F27">
            <v>94</v>
          </cell>
          <cell r="G27">
            <v>53</v>
          </cell>
          <cell r="H27">
            <v>17.64</v>
          </cell>
          <cell r="I27" t="str">
            <v>S</v>
          </cell>
          <cell r="J27">
            <v>38.159999999999997</v>
          </cell>
          <cell r="K27">
            <v>0</v>
          </cell>
        </row>
        <row r="28">
          <cell r="B28">
            <v>14.399999999999999</v>
          </cell>
          <cell r="C28">
            <v>19.899999999999999</v>
          </cell>
          <cell r="D28">
            <v>10.5</v>
          </cell>
          <cell r="E28">
            <v>77.125</v>
          </cell>
          <cell r="F28">
            <v>95</v>
          </cell>
          <cell r="G28">
            <v>49</v>
          </cell>
          <cell r="H28">
            <v>7.5600000000000005</v>
          </cell>
          <cell r="I28" t="str">
            <v>N</v>
          </cell>
          <cell r="J28">
            <v>18.720000000000002</v>
          </cell>
          <cell r="K28">
            <v>0</v>
          </cell>
        </row>
        <row r="29">
          <cell r="B29">
            <v>13.262499999999998</v>
          </cell>
          <cell r="C29">
            <v>23.3</v>
          </cell>
          <cell r="D29">
            <v>4.9000000000000004</v>
          </cell>
          <cell r="E29">
            <v>78.416666666666671</v>
          </cell>
          <cell r="F29">
            <v>100</v>
          </cell>
          <cell r="G29">
            <v>31</v>
          </cell>
          <cell r="H29">
            <v>8.64</v>
          </cell>
          <cell r="I29" t="str">
            <v>S</v>
          </cell>
          <cell r="J29">
            <v>25.2</v>
          </cell>
          <cell r="K29">
            <v>0</v>
          </cell>
        </row>
        <row r="30">
          <cell r="B30">
            <v>12.820833333333335</v>
          </cell>
          <cell r="C30">
            <v>22.8</v>
          </cell>
          <cell r="D30">
            <v>4.5</v>
          </cell>
          <cell r="E30">
            <v>77.583333333333329</v>
          </cell>
          <cell r="F30">
            <v>100</v>
          </cell>
          <cell r="G30">
            <v>36</v>
          </cell>
          <cell r="H30">
            <v>9</v>
          </cell>
          <cell r="I30" t="str">
            <v>O</v>
          </cell>
          <cell r="J30">
            <v>21.240000000000002</v>
          </cell>
          <cell r="K30">
            <v>0.2</v>
          </cell>
        </row>
        <row r="31">
          <cell r="B31">
            <v>12.945833333333335</v>
          </cell>
          <cell r="C31">
            <v>24.8</v>
          </cell>
          <cell r="D31">
            <v>3.8</v>
          </cell>
          <cell r="E31">
            <v>76.208333333333329</v>
          </cell>
          <cell r="F31">
            <v>100</v>
          </cell>
          <cell r="G31">
            <v>28</v>
          </cell>
          <cell r="H31">
            <v>5.04</v>
          </cell>
          <cell r="I31" t="str">
            <v>O</v>
          </cell>
          <cell r="J31">
            <v>12.96</v>
          </cell>
          <cell r="K31">
            <v>0</v>
          </cell>
        </row>
        <row r="32">
          <cell r="B32">
            <v>14.470833333333337</v>
          </cell>
          <cell r="C32">
            <v>26.7</v>
          </cell>
          <cell r="D32">
            <v>4.4000000000000004</v>
          </cell>
          <cell r="E32">
            <v>75</v>
          </cell>
          <cell r="F32">
            <v>100</v>
          </cell>
          <cell r="G32">
            <v>31</v>
          </cell>
          <cell r="H32">
            <v>13.32</v>
          </cell>
          <cell r="I32" t="str">
            <v>N</v>
          </cell>
          <cell r="J32">
            <v>26.28</v>
          </cell>
          <cell r="K32">
            <v>0</v>
          </cell>
        </row>
        <row r="33">
          <cell r="B33">
            <v>17.108333333333338</v>
          </cell>
          <cell r="C33">
            <v>28.1</v>
          </cell>
          <cell r="D33">
            <v>8.6</v>
          </cell>
          <cell r="E33">
            <v>67.875</v>
          </cell>
          <cell r="F33">
            <v>95</v>
          </cell>
          <cell r="G33">
            <v>33</v>
          </cell>
          <cell r="H33">
            <v>8.64</v>
          </cell>
          <cell r="I33" t="str">
            <v>N</v>
          </cell>
          <cell r="J33">
            <v>15.48</v>
          </cell>
          <cell r="K33">
            <v>0</v>
          </cell>
        </row>
        <row r="34">
          <cell r="B34">
            <v>17.683333333333334</v>
          </cell>
          <cell r="C34">
            <v>29.6</v>
          </cell>
          <cell r="D34">
            <v>7.9</v>
          </cell>
          <cell r="E34">
            <v>73.291666666666671</v>
          </cell>
          <cell r="F34">
            <v>100</v>
          </cell>
          <cell r="G34">
            <v>31</v>
          </cell>
          <cell r="H34">
            <v>10.8</v>
          </cell>
          <cell r="I34" t="str">
            <v>N</v>
          </cell>
          <cell r="J34">
            <v>20.16</v>
          </cell>
          <cell r="K34">
            <v>0.2</v>
          </cell>
        </row>
        <row r="35">
          <cell r="B35">
            <v>19.924999999999994</v>
          </cell>
          <cell r="C35">
            <v>30.4</v>
          </cell>
          <cell r="D35">
            <v>11.2</v>
          </cell>
          <cell r="E35">
            <v>71</v>
          </cell>
          <cell r="F35">
            <v>98</v>
          </cell>
          <cell r="G35">
            <v>34</v>
          </cell>
          <cell r="H35">
            <v>7.9200000000000008</v>
          </cell>
          <cell r="I35" t="str">
            <v>N</v>
          </cell>
          <cell r="J35">
            <v>16.559999999999999</v>
          </cell>
          <cell r="K35">
            <v>0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22.016666666666666</v>
          </cell>
          <cell r="C5">
            <v>33.200000000000003</v>
          </cell>
          <cell r="D5">
            <v>12.5</v>
          </cell>
          <cell r="E5">
            <v>66.541666666666671</v>
          </cell>
          <cell r="F5">
            <v>100</v>
          </cell>
          <cell r="G5">
            <v>29</v>
          </cell>
          <cell r="H5">
            <v>11.520000000000001</v>
          </cell>
          <cell r="I5" t="str">
            <v>SE</v>
          </cell>
          <cell r="J5">
            <v>24.12</v>
          </cell>
          <cell r="K5">
            <v>0</v>
          </cell>
        </row>
        <row r="6">
          <cell r="B6">
            <v>21.720833333333335</v>
          </cell>
          <cell r="C6">
            <v>33.700000000000003</v>
          </cell>
          <cell r="D6">
            <v>12</v>
          </cell>
          <cell r="E6">
            <v>69.541666666666671</v>
          </cell>
          <cell r="F6">
            <v>100</v>
          </cell>
          <cell r="G6">
            <v>31</v>
          </cell>
          <cell r="H6">
            <v>8.2799999999999994</v>
          </cell>
          <cell r="I6" t="str">
            <v>SO</v>
          </cell>
          <cell r="J6">
            <v>18.720000000000002</v>
          </cell>
          <cell r="K6">
            <v>0</v>
          </cell>
        </row>
        <row r="7">
          <cell r="B7">
            <v>22.666666666666668</v>
          </cell>
          <cell r="C7">
            <v>32.700000000000003</v>
          </cell>
          <cell r="D7">
            <v>14.6</v>
          </cell>
          <cell r="E7">
            <v>73.75</v>
          </cell>
          <cell r="F7">
            <v>100</v>
          </cell>
          <cell r="G7">
            <v>39</v>
          </cell>
          <cell r="H7">
            <v>13.68</v>
          </cell>
          <cell r="I7" t="str">
            <v>SE</v>
          </cell>
          <cell r="J7">
            <v>21.6</v>
          </cell>
          <cell r="K7">
            <v>0</v>
          </cell>
        </row>
        <row r="8">
          <cell r="B8">
            <v>22.775000000000002</v>
          </cell>
          <cell r="C8">
            <v>32.799999999999997</v>
          </cell>
          <cell r="D8">
            <v>16.399999999999999</v>
          </cell>
          <cell r="E8">
            <v>66.541666666666671</v>
          </cell>
          <cell r="F8">
            <v>90</v>
          </cell>
          <cell r="G8">
            <v>32</v>
          </cell>
          <cell r="H8">
            <v>21.96</v>
          </cell>
          <cell r="I8" t="str">
            <v>L</v>
          </cell>
          <cell r="J8">
            <v>35.28</v>
          </cell>
          <cell r="K8">
            <v>0</v>
          </cell>
        </row>
        <row r="9">
          <cell r="B9">
            <v>23.762499999999999</v>
          </cell>
          <cell r="C9">
            <v>33.6</v>
          </cell>
          <cell r="D9">
            <v>17.3</v>
          </cell>
          <cell r="E9">
            <v>62.25</v>
          </cell>
          <cell r="F9">
            <v>92</v>
          </cell>
          <cell r="G9">
            <v>29</v>
          </cell>
          <cell r="H9">
            <v>14.04</v>
          </cell>
          <cell r="I9" t="str">
            <v>NE</v>
          </cell>
          <cell r="J9">
            <v>29.16</v>
          </cell>
          <cell r="K9">
            <v>0</v>
          </cell>
        </row>
        <row r="10">
          <cell r="B10">
            <v>20.704166666666669</v>
          </cell>
          <cell r="C10">
            <v>28.2</v>
          </cell>
          <cell r="D10">
            <v>17.399999999999999</v>
          </cell>
          <cell r="E10">
            <v>82.041666666666671</v>
          </cell>
          <cell r="F10">
            <v>96</v>
          </cell>
          <cell r="G10">
            <v>56</v>
          </cell>
          <cell r="H10">
            <v>22.68</v>
          </cell>
          <cell r="I10" t="str">
            <v>SO</v>
          </cell>
          <cell r="J10">
            <v>45.72</v>
          </cell>
          <cell r="K10">
            <v>0.2</v>
          </cell>
        </row>
        <row r="11">
          <cell r="B11">
            <v>17.104166666666671</v>
          </cell>
          <cell r="C11">
            <v>25.6</v>
          </cell>
          <cell r="D11">
            <v>8.5</v>
          </cell>
          <cell r="E11">
            <v>62.416666666666664</v>
          </cell>
          <cell r="F11">
            <v>92</v>
          </cell>
          <cell r="G11">
            <v>35</v>
          </cell>
          <cell r="H11">
            <v>19.8</v>
          </cell>
          <cell r="I11" t="str">
            <v>SO</v>
          </cell>
          <cell r="J11">
            <v>36.36</v>
          </cell>
          <cell r="K11">
            <v>0</v>
          </cell>
        </row>
        <row r="12">
          <cell r="B12">
            <v>14.975</v>
          </cell>
          <cell r="C12">
            <v>25.8</v>
          </cell>
          <cell r="D12">
            <v>4.5</v>
          </cell>
          <cell r="E12">
            <v>62.583333333333336</v>
          </cell>
          <cell r="F12">
            <v>100</v>
          </cell>
          <cell r="G12">
            <v>23</v>
          </cell>
          <cell r="H12">
            <v>18</v>
          </cell>
          <cell r="I12" t="str">
            <v>SE</v>
          </cell>
          <cell r="J12">
            <v>33.840000000000003</v>
          </cell>
          <cell r="K12">
            <v>0</v>
          </cell>
        </row>
        <row r="13">
          <cell r="B13">
            <v>16.287499999999998</v>
          </cell>
          <cell r="C13">
            <v>29.4</v>
          </cell>
          <cell r="D13">
            <v>6.4</v>
          </cell>
          <cell r="E13">
            <v>68.208333333333329</v>
          </cell>
          <cell r="F13">
            <v>100</v>
          </cell>
          <cell r="G13">
            <v>31</v>
          </cell>
          <cell r="H13">
            <v>21.240000000000002</v>
          </cell>
          <cell r="I13" t="str">
            <v>L</v>
          </cell>
          <cell r="J13">
            <v>33.119999999999997</v>
          </cell>
          <cell r="K13">
            <v>0</v>
          </cell>
        </row>
        <row r="14">
          <cell r="B14">
            <v>21.170833333333334</v>
          </cell>
          <cell r="C14">
            <v>31.6</v>
          </cell>
          <cell r="D14">
            <v>12.4</v>
          </cell>
          <cell r="E14">
            <v>64.166666666666671</v>
          </cell>
          <cell r="F14">
            <v>96</v>
          </cell>
          <cell r="G14">
            <v>32</v>
          </cell>
          <cell r="H14">
            <v>18</v>
          </cell>
          <cell r="I14" t="str">
            <v>NE</v>
          </cell>
          <cell r="J14">
            <v>32.4</v>
          </cell>
          <cell r="K14">
            <v>0</v>
          </cell>
        </row>
        <row r="15">
          <cell r="B15">
            <v>24.466666666666665</v>
          </cell>
          <cell r="C15">
            <v>33.9</v>
          </cell>
          <cell r="D15">
            <v>17.8</v>
          </cell>
          <cell r="E15">
            <v>56.125</v>
          </cell>
          <cell r="F15">
            <v>80</v>
          </cell>
          <cell r="G15">
            <v>30</v>
          </cell>
          <cell r="H15">
            <v>18.36</v>
          </cell>
          <cell r="I15" t="str">
            <v>NE</v>
          </cell>
          <cell r="J15">
            <v>30.96</v>
          </cell>
          <cell r="K15">
            <v>0</v>
          </cell>
        </row>
        <row r="16">
          <cell r="B16">
            <v>21.583333333333329</v>
          </cell>
          <cell r="C16">
            <v>26</v>
          </cell>
          <cell r="D16">
            <v>18.399999999999999</v>
          </cell>
          <cell r="E16">
            <v>72.666666666666671</v>
          </cell>
          <cell r="F16">
            <v>100</v>
          </cell>
          <cell r="G16">
            <v>52</v>
          </cell>
          <cell r="H16">
            <v>14.4</v>
          </cell>
          <cell r="I16" t="str">
            <v>NE</v>
          </cell>
          <cell r="J16">
            <v>25.92</v>
          </cell>
          <cell r="K16">
            <v>2</v>
          </cell>
        </row>
        <row r="17">
          <cell r="B17">
            <v>20.716666666666669</v>
          </cell>
          <cell r="C17">
            <v>25.6</v>
          </cell>
          <cell r="D17">
            <v>18.8</v>
          </cell>
          <cell r="E17">
            <v>93.791666666666671</v>
          </cell>
          <cell r="F17">
            <v>100</v>
          </cell>
          <cell r="G17">
            <v>69</v>
          </cell>
          <cell r="H17">
            <v>18.720000000000002</v>
          </cell>
          <cell r="I17" t="str">
            <v>L</v>
          </cell>
          <cell r="J17">
            <v>35.28</v>
          </cell>
          <cell r="K17">
            <v>19.8</v>
          </cell>
        </row>
        <row r="18">
          <cell r="B18">
            <v>20.112500000000004</v>
          </cell>
          <cell r="C18">
            <v>22.4</v>
          </cell>
          <cell r="D18">
            <v>17.600000000000001</v>
          </cell>
          <cell r="E18">
            <v>93.958333333333329</v>
          </cell>
          <cell r="F18">
            <v>100</v>
          </cell>
          <cell r="G18">
            <v>76</v>
          </cell>
          <cell r="H18">
            <v>15.120000000000001</v>
          </cell>
          <cell r="I18" t="str">
            <v>SO</v>
          </cell>
          <cell r="J18">
            <v>21.96</v>
          </cell>
          <cell r="K18">
            <v>0</v>
          </cell>
        </row>
        <row r="19">
          <cell r="B19">
            <v>18.258333333333333</v>
          </cell>
          <cell r="C19">
            <v>24.1</v>
          </cell>
          <cell r="D19">
            <v>12.6</v>
          </cell>
          <cell r="E19">
            <v>92.916666666666671</v>
          </cell>
          <cell r="F19">
            <v>100</v>
          </cell>
          <cell r="G19">
            <v>72</v>
          </cell>
          <cell r="H19">
            <v>7.2</v>
          </cell>
          <cell r="I19" t="str">
            <v>SO</v>
          </cell>
          <cell r="J19">
            <v>12.96</v>
          </cell>
          <cell r="K19">
            <v>0</v>
          </cell>
        </row>
        <row r="20">
          <cell r="B20">
            <v>19.404166666666665</v>
          </cell>
          <cell r="C20">
            <v>28.8</v>
          </cell>
          <cell r="D20">
            <v>14</v>
          </cell>
          <cell r="E20">
            <v>85.416666666666671</v>
          </cell>
          <cell r="F20">
            <v>100</v>
          </cell>
          <cell r="G20">
            <v>43</v>
          </cell>
          <cell r="H20">
            <v>7.9200000000000008</v>
          </cell>
          <cell r="I20" t="str">
            <v>SE</v>
          </cell>
          <cell r="J20">
            <v>15.840000000000002</v>
          </cell>
          <cell r="K20">
            <v>0.2</v>
          </cell>
        </row>
        <row r="21">
          <cell r="B21">
            <v>19.087500000000002</v>
          </cell>
          <cell r="C21">
            <v>28.5</v>
          </cell>
          <cell r="D21">
            <v>11.5</v>
          </cell>
          <cell r="E21">
            <v>78.958333333333329</v>
          </cell>
          <cell r="F21">
            <v>100</v>
          </cell>
          <cell r="G21">
            <v>38</v>
          </cell>
          <cell r="H21">
            <v>17.28</v>
          </cell>
          <cell r="I21" t="str">
            <v>NE</v>
          </cell>
          <cell r="J21">
            <v>30.6</v>
          </cell>
          <cell r="K21">
            <v>0</v>
          </cell>
        </row>
        <row r="22">
          <cell r="B22">
            <v>19.024999999999995</v>
          </cell>
          <cell r="C22">
            <v>29.3</v>
          </cell>
          <cell r="D22">
            <v>11.3</v>
          </cell>
          <cell r="E22">
            <v>73.291666666666671</v>
          </cell>
          <cell r="F22">
            <v>100</v>
          </cell>
          <cell r="G22">
            <v>31</v>
          </cell>
          <cell r="H22">
            <v>19.079999999999998</v>
          </cell>
          <cell r="I22" t="str">
            <v>L</v>
          </cell>
          <cell r="J22">
            <v>29.52</v>
          </cell>
          <cell r="K22">
            <v>0</v>
          </cell>
        </row>
        <row r="23">
          <cell r="B23">
            <v>20.129166666666666</v>
          </cell>
          <cell r="C23">
            <v>30.8</v>
          </cell>
          <cell r="D23">
            <v>12.5</v>
          </cell>
          <cell r="E23">
            <v>70.833333333333329</v>
          </cell>
          <cell r="F23">
            <v>100</v>
          </cell>
          <cell r="G23">
            <v>34</v>
          </cell>
          <cell r="H23">
            <v>19.079999999999998</v>
          </cell>
          <cell r="I23" t="str">
            <v>L</v>
          </cell>
          <cell r="J23">
            <v>29.16</v>
          </cell>
          <cell r="K23">
            <v>0</v>
          </cell>
        </row>
        <row r="24">
          <cell r="B24">
            <v>23.333333333333332</v>
          </cell>
          <cell r="C24">
            <v>31.4</v>
          </cell>
          <cell r="D24">
            <v>17.7</v>
          </cell>
          <cell r="E24">
            <v>60.083333333333336</v>
          </cell>
          <cell r="F24">
            <v>84</v>
          </cell>
          <cell r="G24">
            <v>36</v>
          </cell>
          <cell r="H24">
            <v>22.32</v>
          </cell>
          <cell r="I24" t="str">
            <v>L</v>
          </cell>
          <cell r="J24">
            <v>31.680000000000003</v>
          </cell>
          <cell r="K24">
            <v>0</v>
          </cell>
        </row>
        <row r="25">
          <cell r="B25">
            <v>24.220833333333328</v>
          </cell>
          <cell r="C25">
            <v>32.4</v>
          </cell>
          <cell r="D25">
            <v>17.399999999999999</v>
          </cell>
          <cell r="E25">
            <v>63.541666666666664</v>
          </cell>
          <cell r="F25">
            <v>85</v>
          </cell>
          <cell r="G25">
            <v>43</v>
          </cell>
          <cell r="H25">
            <v>20.52</v>
          </cell>
          <cell r="I25" t="str">
            <v>L</v>
          </cell>
          <cell r="J25">
            <v>38.159999999999997</v>
          </cell>
          <cell r="K25">
            <v>0</v>
          </cell>
        </row>
        <row r="26">
          <cell r="B26">
            <v>24.637499999999992</v>
          </cell>
          <cell r="C26">
            <v>32.5</v>
          </cell>
          <cell r="D26">
            <v>19.3</v>
          </cell>
          <cell r="E26">
            <v>73.708333333333329</v>
          </cell>
          <cell r="F26">
            <v>100</v>
          </cell>
          <cell r="G26">
            <v>47</v>
          </cell>
          <cell r="H26">
            <v>31.680000000000003</v>
          </cell>
          <cell r="I26" t="str">
            <v>NE</v>
          </cell>
          <cell r="J26">
            <v>55.080000000000005</v>
          </cell>
          <cell r="K26">
            <v>53.199999999999996</v>
          </cell>
        </row>
        <row r="27">
          <cell r="B27">
            <v>15.35</v>
          </cell>
          <cell r="C27">
            <v>21.2</v>
          </cell>
          <cell r="D27">
            <v>12</v>
          </cell>
          <cell r="E27">
            <v>87.833333333333329</v>
          </cell>
          <cell r="F27">
            <v>100</v>
          </cell>
          <cell r="G27">
            <v>59</v>
          </cell>
          <cell r="H27">
            <v>25.2</v>
          </cell>
          <cell r="I27" t="str">
            <v>SO</v>
          </cell>
          <cell r="J27">
            <v>44.64</v>
          </cell>
          <cell r="K27">
            <v>1.2</v>
          </cell>
        </row>
        <row r="28">
          <cell r="B28">
            <v>12.924999999999999</v>
          </cell>
          <cell r="C28">
            <v>18.8</v>
          </cell>
          <cell r="D28">
            <v>10.199999999999999</v>
          </cell>
          <cell r="E28">
            <v>87.291666666666671</v>
          </cell>
          <cell r="F28">
            <v>100</v>
          </cell>
          <cell r="G28">
            <v>59</v>
          </cell>
          <cell r="H28">
            <v>8.64</v>
          </cell>
          <cell r="I28" t="str">
            <v>S</v>
          </cell>
          <cell r="J28">
            <v>19.440000000000001</v>
          </cell>
          <cell r="K28">
            <v>0</v>
          </cell>
        </row>
        <row r="29">
          <cell r="B29">
            <v>12.945833333333333</v>
          </cell>
          <cell r="C29">
            <v>23.1</v>
          </cell>
          <cell r="D29">
            <v>4.7</v>
          </cell>
          <cell r="E29">
            <v>79.75</v>
          </cell>
          <cell r="F29">
            <v>100</v>
          </cell>
          <cell r="G29">
            <v>33</v>
          </cell>
          <cell r="H29">
            <v>14.76</v>
          </cell>
          <cell r="I29" t="str">
            <v>SE</v>
          </cell>
          <cell r="J29">
            <v>29.16</v>
          </cell>
          <cell r="K29">
            <v>0.2</v>
          </cell>
        </row>
        <row r="30">
          <cell r="B30">
            <v>13.4</v>
          </cell>
          <cell r="C30">
            <v>23.7</v>
          </cell>
          <cell r="D30">
            <v>4.7</v>
          </cell>
          <cell r="E30">
            <v>75.75</v>
          </cell>
          <cell r="F30">
            <v>100</v>
          </cell>
          <cell r="G30">
            <v>34</v>
          </cell>
          <cell r="H30">
            <v>12.6</v>
          </cell>
          <cell r="I30" t="str">
            <v>SO</v>
          </cell>
          <cell r="J30">
            <v>25.2</v>
          </cell>
          <cell r="K30">
            <v>0</v>
          </cell>
        </row>
        <row r="31">
          <cell r="B31">
            <v>13.345833333333333</v>
          </cell>
          <cell r="C31">
            <v>25.9</v>
          </cell>
          <cell r="D31">
            <v>3.9</v>
          </cell>
          <cell r="E31">
            <v>75.041666666666671</v>
          </cell>
          <cell r="F31">
            <v>100</v>
          </cell>
          <cell r="G31">
            <v>27</v>
          </cell>
          <cell r="H31">
            <v>7.9200000000000008</v>
          </cell>
          <cell r="I31" t="str">
            <v>SE</v>
          </cell>
          <cell r="J31">
            <v>16.920000000000002</v>
          </cell>
          <cell r="K31">
            <v>0</v>
          </cell>
        </row>
        <row r="32">
          <cell r="B32">
            <v>15.145833333333336</v>
          </cell>
          <cell r="C32">
            <v>26.6</v>
          </cell>
          <cell r="D32">
            <v>6.7</v>
          </cell>
          <cell r="E32">
            <v>73.5</v>
          </cell>
          <cell r="F32">
            <v>100</v>
          </cell>
          <cell r="G32">
            <v>30</v>
          </cell>
          <cell r="H32">
            <v>21.96</v>
          </cell>
          <cell r="I32" t="str">
            <v>L</v>
          </cell>
          <cell r="J32">
            <v>30.96</v>
          </cell>
          <cell r="K32">
            <v>0</v>
          </cell>
        </row>
        <row r="33">
          <cell r="B33">
            <v>16.695833333333333</v>
          </cell>
          <cell r="C33">
            <v>29</v>
          </cell>
          <cell r="D33">
            <v>8.3000000000000007</v>
          </cell>
          <cell r="E33">
            <v>67.291666666666671</v>
          </cell>
          <cell r="F33">
            <v>98</v>
          </cell>
          <cell r="G33">
            <v>26</v>
          </cell>
          <cell r="H33">
            <v>16.2</v>
          </cell>
          <cell r="I33" t="str">
            <v>NE</v>
          </cell>
          <cell r="J33">
            <v>27.720000000000002</v>
          </cell>
          <cell r="K33">
            <v>0</v>
          </cell>
        </row>
        <row r="34">
          <cell r="B34">
            <v>18.091666666666669</v>
          </cell>
          <cell r="C34">
            <v>29.8</v>
          </cell>
          <cell r="D34">
            <v>9.8000000000000007</v>
          </cell>
          <cell r="E34">
            <v>70.833333333333329</v>
          </cell>
          <cell r="F34">
            <v>100</v>
          </cell>
          <cell r="G34">
            <v>27</v>
          </cell>
          <cell r="H34">
            <v>16.920000000000002</v>
          </cell>
          <cell r="I34" t="str">
            <v>NE</v>
          </cell>
          <cell r="J34">
            <v>26.64</v>
          </cell>
          <cell r="K34">
            <v>0</v>
          </cell>
        </row>
        <row r="35">
          <cell r="B35">
            <v>20.037499999999998</v>
          </cell>
          <cell r="C35">
            <v>30.2</v>
          </cell>
          <cell r="D35">
            <v>10.8</v>
          </cell>
          <cell r="E35">
            <v>64.333333333333329</v>
          </cell>
          <cell r="F35">
            <v>99</v>
          </cell>
          <cell r="G35">
            <v>31</v>
          </cell>
          <cell r="H35">
            <v>18</v>
          </cell>
          <cell r="I35" t="str">
            <v>NE</v>
          </cell>
          <cell r="J35">
            <v>27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26.25</v>
          </cell>
          <cell r="C5">
            <v>35.799999999999997</v>
          </cell>
          <cell r="D5">
            <v>18.399999999999999</v>
          </cell>
          <cell r="E5">
            <v>63.458333333333336</v>
          </cell>
          <cell r="F5">
            <v>92</v>
          </cell>
          <cell r="G5">
            <v>27</v>
          </cell>
          <cell r="H5">
            <v>0.36000000000000004</v>
          </cell>
          <cell r="I5" t="str">
            <v>SE</v>
          </cell>
          <cell r="J5">
            <v>16.2</v>
          </cell>
          <cell r="K5">
            <v>0</v>
          </cell>
        </row>
        <row r="6">
          <cell r="B6">
            <v>25.220833333333331</v>
          </cell>
          <cell r="C6">
            <v>34.9</v>
          </cell>
          <cell r="D6">
            <v>18</v>
          </cell>
          <cell r="E6">
            <v>66.958333333333329</v>
          </cell>
          <cell r="F6">
            <v>94</v>
          </cell>
          <cell r="G6">
            <v>29</v>
          </cell>
          <cell r="H6">
            <v>0</v>
          </cell>
          <cell r="I6" t="str">
            <v>SE</v>
          </cell>
          <cell r="J6">
            <v>4.32</v>
          </cell>
          <cell r="K6">
            <v>0</v>
          </cell>
        </row>
        <row r="7">
          <cell r="B7">
            <v>22.524999999999999</v>
          </cell>
          <cell r="C7">
            <v>25.5</v>
          </cell>
          <cell r="D7">
            <v>20.6</v>
          </cell>
          <cell r="E7">
            <v>79.75</v>
          </cell>
          <cell r="F7">
            <v>89</v>
          </cell>
          <cell r="G7">
            <v>69</v>
          </cell>
          <cell r="H7">
            <v>0</v>
          </cell>
          <cell r="I7" t="str">
            <v>S</v>
          </cell>
          <cell r="J7">
            <v>0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23.324999999999999</v>
          </cell>
          <cell r="C20">
            <v>28</v>
          </cell>
          <cell r="D20">
            <v>16.8</v>
          </cell>
          <cell r="E20">
            <v>56.916666666666664</v>
          </cell>
          <cell r="F20">
            <v>89</v>
          </cell>
          <cell r="G20">
            <v>37</v>
          </cell>
          <cell r="H20">
            <v>3.24</v>
          </cell>
          <cell r="I20" t="str">
            <v>S</v>
          </cell>
          <cell r="J20">
            <v>14.04</v>
          </cell>
          <cell r="K20">
            <v>0</v>
          </cell>
        </row>
        <row r="21">
          <cell r="B21">
            <v>20.3</v>
          </cell>
          <cell r="C21">
            <v>30.1</v>
          </cell>
          <cell r="D21">
            <v>12.8</v>
          </cell>
          <cell r="E21">
            <v>74.541666666666671</v>
          </cell>
          <cell r="F21">
            <v>95</v>
          </cell>
          <cell r="G21">
            <v>37</v>
          </cell>
          <cell r="H21">
            <v>10.08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21.916666666666668</v>
          </cell>
          <cell r="C22">
            <v>31</v>
          </cell>
          <cell r="D22">
            <v>15.1</v>
          </cell>
          <cell r="E22">
            <v>71.625</v>
          </cell>
          <cell r="F22">
            <v>96</v>
          </cell>
          <cell r="G22">
            <v>28</v>
          </cell>
          <cell r="H22">
            <v>9.3600000000000012</v>
          </cell>
          <cell r="I22" t="str">
            <v>SE</v>
          </cell>
          <cell r="J22">
            <v>19.079999999999998</v>
          </cell>
          <cell r="K22">
            <v>0</v>
          </cell>
        </row>
        <row r="23">
          <cell r="B23">
            <v>22.386363636363633</v>
          </cell>
          <cell r="C23">
            <v>32.6</v>
          </cell>
          <cell r="D23">
            <v>14.5</v>
          </cell>
          <cell r="E23">
            <v>69.36363636363636</v>
          </cell>
          <cell r="F23">
            <v>95</v>
          </cell>
          <cell r="G23">
            <v>30</v>
          </cell>
          <cell r="H23">
            <v>7.9200000000000008</v>
          </cell>
          <cell r="I23" t="str">
            <v>SE</v>
          </cell>
          <cell r="J23">
            <v>23.400000000000002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22.995833333333334</v>
          </cell>
          <cell r="C5">
            <v>30.5</v>
          </cell>
          <cell r="D5">
            <v>16.600000000000001</v>
          </cell>
          <cell r="E5">
            <v>62.625</v>
          </cell>
          <cell r="F5">
            <v>89</v>
          </cell>
          <cell r="G5">
            <v>36</v>
          </cell>
          <cell r="H5">
            <v>9</v>
          </cell>
          <cell r="I5" t="str">
            <v>S</v>
          </cell>
          <cell r="J5">
            <v>19.079999999999998</v>
          </cell>
          <cell r="K5" t="str">
            <v>*</v>
          </cell>
        </row>
        <row r="6">
          <cell r="B6">
            <v>22.470833333333331</v>
          </cell>
          <cell r="C6">
            <v>30.9</v>
          </cell>
          <cell r="D6">
            <v>13.6</v>
          </cell>
          <cell r="E6">
            <v>59.625</v>
          </cell>
          <cell r="F6">
            <v>89</v>
          </cell>
          <cell r="G6">
            <v>28</v>
          </cell>
          <cell r="H6">
            <v>11.879999999999999</v>
          </cell>
          <cell r="I6" t="str">
            <v>S</v>
          </cell>
          <cell r="J6">
            <v>23.400000000000002</v>
          </cell>
          <cell r="K6" t="str">
            <v>*</v>
          </cell>
        </row>
        <row r="7">
          <cell r="B7">
            <v>22.512499999999999</v>
          </cell>
          <cell r="C7">
            <v>30</v>
          </cell>
          <cell r="D7">
            <v>15.7</v>
          </cell>
          <cell r="E7">
            <v>61.75</v>
          </cell>
          <cell r="F7">
            <v>84</v>
          </cell>
          <cell r="G7">
            <v>37</v>
          </cell>
          <cell r="H7">
            <v>10.08</v>
          </cell>
          <cell r="I7" t="str">
            <v>L</v>
          </cell>
          <cell r="J7">
            <v>24.840000000000003</v>
          </cell>
          <cell r="K7" t="str">
            <v>*</v>
          </cell>
        </row>
        <row r="8">
          <cell r="B8">
            <v>22.779166666666669</v>
          </cell>
          <cell r="C8">
            <v>29.9</v>
          </cell>
          <cell r="D8">
            <v>18.100000000000001</v>
          </cell>
          <cell r="E8">
            <v>64.291666666666671</v>
          </cell>
          <cell r="F8">
            <v>83</v>
          </cell>
          <cell r="G8">
            <v>33</v>
          </cell>
          <cell r="H8">
            <v>12.6</v>
          </cell>
          <cell r="I8" t="str">
            <v>L</v>
          </cell>
          <cell r="J8">
            <v>24.840000000000003</v>
          </cell>
          <cell r="K8" t="str">
            <v>*</v>
          </cell>
        </row>
        <row r="9">
          <cell r="B9">
            <v>21.895833333333332</v>
          </cell>
          <cell r="C9">
            <v>30.6</v>
          </cell>
          <cell r="D9">
            <v>14.7</v>
          </cell>
          <cell r="E9">
            <v>65.083333333333329</v>
          </cell>
          <cell r="F9">
            <v>89</v>
          </cell>
          <cell r="G9">
            <v>33</v>
          </cell>
          <cell r="H9">
            <v>15.120000000000001</v>
          </cell>
          <cell r="I9" t="str">
            <v>SE</v>
          </cell>
          <cell r="J9">
            <v>35.64</v>
          </cell>
          <cell r="K9" t="str">
            <v>*</v>
          </cell>
        </row>
        <row r="10">
          <cell r="B10">
            <v>18.879166666666666</v>
          </cell>
          <cell r="C10">
            <v>21</v>
          </cell>
          <cell r="D10">
            <v>17.3</v>
          </cell>
          <cell r="E10">
            <v>89.958333333333329</v>
          </cell>
          <cell r="F10">
            <v>96</v>
          </cell>
          <cell r="G10">
            <v>78</v>
          </cell>
          <cell r="H10">
            <v>13.32</v>
          </cell>
          <cell r="I10" t="str">
            <v>S</v>
          </cell>
          <cell r="J10">
            <v>31.680000000000003</v>
          </cell>
          <cell r="K10" t="str">
            <v>*</v>
          </cell>
        </row>
        <row r="11">
          <cell r="B11">
            <v>15.304166666666667</v>
          </cell>
          <cell r="C11">
            <v>19.8</v>
          </cell>
          <cell r="D11">
            <v>11.2</v>
          </cell>
          <cell r="E11">
            <v>74.708333333333329</v>
          </cell>
          <cell r="F11">
            <v>96</v>
          </cell>
          <cell r="G11">
            <v>56</v>
          </cell>
          <cell r="H11">
            <v>20.16</v>
          </cell>
          <cell r="I11" t="str">
            <v>S</v>
          </cell>
          <cell r="J11">
            <v>43.56</v>
          </cell>
          <cell r="K11" t="str">
            <v>*</v>
          </cell>
        </row>
        <row r="12">
          <cell r="B12">
            <v>15.458333333333334</v>
          </cell>
          <cell r="C12">
            <v>24.5</v>
          </cell>
          <cell r="D12">
            <v>8.4</v>
          </cell>
          <cell r="E12">
            <v>65.666666666666671</v>
          </cell>
          <cell r="F12">
            <v>89</v>
          </cell>
          <cell r="G12">
            <v>33</v>
          </cell>
          <cell r="H12">
            <v>11.16</v>
          </cell>
          <cell r="I12" t="str">
            <v>L</v>
          </cell>
          <cell r="J12">
            <v>32.4</v>
          </cell>
          <cell r="K12" t="str">
            <v>*</v>
          </cell>
        </row>
        <row r="13">
          <cell r="B13">
            <v>17.937499999999996</v>
          </cell>
          <cell r="C13">
            <v>27</v>
          </cell>
          <cell r="D13">
            <v>11.5</v>
          </cell>
          <cell r="E13">
            <v>61.208333333333336</v>
          </cell>
          <cell r="F13">
            <v>85</v>
          </cell>
          <cell r="G13">
            <v>27</v>
          </cell>
          <cell r="H13">
            <v>13.68</v>
          </cell>
          <cell r="I13" t="str">
            <v>L</v>
          </cell>
          <cell r="J13">
            <v>26.28</v>
          </cell>
          <cell r="K13" t="str">
            <v>*</v>
          </cell>
        </row>
        <row r="14">
          <cell r="B14">
            <v>20.549999999999997</v>
          </cell>
          <cell r="C14">
            <v>28.4</v>
          </cell>
          <cell r="D14">
            <v>13</v>
          </cell>
          <cell r="E14">
            <v>66</v>
          </cell>
          <cell r="F14">
            <v>90</v>
          </cell>
          <cell r="G14">
            <v>40</v>
          </cell>
          <cell r="H14">
            <v>13.32</v>
          </cell>
          <cell r="I14" t="str">
            <v>L</v>
          </cell>
          <cell r="J14">
            <v>24.840000000000003</v>
          </cell>
          <cell r="K14" t="str">
            <v>*</v>
          </cell>
        </row>
        <row r="15">
          <cell r="B15">
            <v>22.333333333333332</v>
          </cell>
          <cell r="C15">
            <v>29.8</v>
          </cell>
          <cell r="D15">
            <v>16.399999999999999</v>
          </cell>
          <cell r="E15">
            <v>71.583333333333329</v>
          </cell>
          <cell r="F15">
            <v>86</v>
          </cell>
          <cell r="G15">
            <v>50</v>
          </cell>
          <cell r="H15">
            <v>15.48</v>
          </cell>
          <cell r="I15" t="str">
            <v>N</v>
          </cell>
          <cell r="J15">
            <v>32.4</v>
          </cell>
          <cell r="K15" t="str">
            <v>*</v>
          </cell>
        </row>
        <row r="16">
          <cell r="B16">
            <v>21.0625</v>
          </cell>
          <cell r="C16">
            <v>25.1</v>
          </cell>
          <cell r="D16">
            <v>19.7</v>
          </cell>
          <cell r="E16">
            <v>85.416666666666671</v>
          </cell>
          <cell r="F16">
            <v>95</v>
          </cell>
          <cell r="G16">
            <v>74</v>
          </cell>
          <cell r="H16">
            <v>11.879999999999999</v>
          </cell>
          <cell r="I16" t="str">
            <v>L</v>
          </cell>
          <cell r="J16">
            <v>34.92</v>
          </cell>
          <cell r="K16" t="str">
            <v>*</v>
          </cell>
        </row>
        <row r="17">
          <cell r="B17">
            <v>19.066666666666666</v>
          </cell>
          <cell r="C17">
            <v>20.3</v>
          </cell>
          <cell r="D17">
            <v>17.899999999999999</v>
          </cell>
          <cell r="E17">
            <v>96.666666666666671</v>
          </cell>
          <cell r="F17">
            <v>100</v>
          </cell>
          <cell r="G17">
            <v>89</v>
          </cell>
          <cell r="H17">
            <v>21.96</v>
          </cell>
          <cell r="I17" t="str">
            <v>NE</v>
          </cell>
          <cell r="J17">
            <v>47.16</v>
          </cell>
          <cell r="K17" t="str">
            <v>*</v>
          </cell>
        </row>
        <row r="18">
          <cell r="B18">
            <v>19.070833333333336</v>
          </cell>
          <cell r="C18">
            <v>21.3</v>
          </cell>
          <cell r="D18">
            <v>16.7</v>
          </cell>
          <cell r="E18">
            <v>93.166666666666671</v>
          </cell>
          <cell r="F18">
            <v>100</v>
          </cell>
          <cell r="G18">
            <v>80</v>
          </cell>
          <cell r="H18">
            <v>12.24</v>
          </cell>
          <cell r="I18" t="str">
            <v>S</v>
          </cell>
          <cell r="J18">
            <v>23.040000000000003</v>
          </cell>
          <cell r="K18" t="str">
            <v>*</v>
          </cell>
        </row>
        <row r="19">
          <cell r="B19">
            <v>17.595833333333335</v>
          </cell>
          <cell r="C19">
            <v>24.2</v>
          </cell>
          <cell r="D19">
            <v>13.2</v>
          </cell>
          <cell r="E19">
            <v>86.166666666666671</v>
          </cell>
          <cell r="F19">
            <v>97</v>
          </cell>
          <cell r="G19">
            <v>59</v>
          </cell>
          <cell r="H19">
            <v>8.64</v>
          </cell>
          <cell r="I19" t="str">
            <v>SE</v>
          </cell>
          <cell r="J19">
            <v>18.36</v>
          </cell>
          <cell r="K19" t="str">
            <v>*</v>
          </cell>
        </row>
        <row r="20">
          <cell r="B20">
            <v>17.99583333333333</v>
          </cell>
          <cell r="C20">
            <v>26</v>
          </cell>
          <cell r="D20">
            <v>11.7</v>
          </cell>
          <cell r="E20">
            <v>80.416666666666671</v>
          </cell>
          <cell r="F20">
            <v>97</v>
          </cell>
          <cell r="G20">
            <v>47</v>
          </cell>
          <cell r="H20">
            <v>9.7200000000000006</v>
          </cell>
          <cell r="I20" t="str">
            <v>S</v>
          </cell>
          <cell r="J20">
            <v>17.64</v>
          </cell>
          <cell r="K20" t="str">
            <v>*</v>
          </cell>
        </row>
        <row r="21">
          <cell r="B21">
            <v>18.887500000000006</v>
          </cell>
          <cell r="C21">
            <v>26.8</v>
          </cell>
          <cell r="D21">
            <v>13.6</v>
          </cell>
          <cell r="E21">
            <v>74.666666666666671</v>
          </cell>
          <cell r="F21">
            <v>92</v>
          </cell>
          <cell r="G21">
            <v>46</v>
          </cell>
          <cell r="H21">
            <v>12.96</v>
          </cell>
          <cell r="I21" t="str">
            <v>L</v>
          </cell>
          <cell r="J21">
            <v>32.76</v>
          </cell>
          <cell r="K21" t="str">
            <v>*</v>
          </cell>
        </row>
        <row r="22">
          <cell r="B22">
            <v>19.766666666666669</v>
          </cell>
          <cell r="C22">
            <v>27.7</v>
          </cell>
          <cell r="D22">
            <v>15</v>
          </cell>
          <cell r="E22">
            <v>67.25</v>
          </cell>
          <cell r="F22">
            <v>91</v>
          </cell>
          <cell r="G22">
            <v>33</v>
          </cell>
          <cell r="H22">
            <v>10.8</v>
          </cell>
          <cell r="I22" t="str">
            <v>L</v>
          </cell>
          <cell r="J22">
            <v>26.64</v>
          </cell>
          <cell r="K22" t="str">
            <v>*</v>
          </cell>
        </row>
        <row r="23">
          <cell r="B23">
            <v>20.0625</v>
          </cell>
          <cell r="C23">
            <v>29.2</v>
          </cell>
          <cell r="D23">
            <v>13.3</v>
          </cell>
          <cell r="E23">
            <v>66.75</v>
          </cell>
          <cell r="F23">
            <v>86</v>
          </cell>
          <cell r="G23">
            <v>34</v>
          </cell>
          <cell r="H23">
            <v>14.4</v>
          </cell>
          <cell r="I23" t="str">
            <v>SE</v>
          </cell>
          <cell r="J23">
            <v>27.36</v>
          </cell>
          <cell r="K23" t="str">
            <v>*</v>
          </cell>
        </row>
        <row r="24">
          <cell r="B24">
            <v>21.533333333333331</v>
          </cell>
          <cell r="C24">
            <v>28.7</v>
          </cell>
          <cell r="D24">
            <v>15.3</v>
          </cell>
          <cell r="E24">
            <v>68.208333333333329</v>
          </cell>
          <cell r="F24">
            <v>89</v>
          </cell>
          <cell r="G24">
            <v>50</v>
          </cell>
          <cell r="H24">
            <v>15.48</v>
          </cell>
          <cell r="I24" t="str">
            <v>L</v>
          </cell>
          <cell r="J24">
            <v>31.680000000000003</v>
          </cell>
          <cell r="K24" t="str">
            <v>*</v>
          </cell>
        </row>
        <row r="25">
          <cell r="B25">
            <v>22.629166666666663</v>
          </cell>
          <cell r="C25">
            <v>29.6</v>
          </cell>
          <cell r="D25">
            <v>17.3</v>
          </cell>
          <cell r="E25">
            <v>74.625</v>
          </cell>
          <cell r="F25">
            <v>89</v>
          </cell>
          <cell r="G25">
            <v>54</v>
          </cell>
          <cell r="H25">
            <v>14.76</v>
          </cell>
          <cell r="I25" t="str">
            <v>L</v>
          </cell>
          <cell r="J25">
            <v>29.16</v>
          </cell>
          <cell r="K25" t="str">
            <v>*</v>
          </cell>
        </row>
        <row r="26">
          <cell r="B26">
            <v>22.379166666666666</v>
          </cell>
          <cell r="C26">
            <v>28.9</v>
          </cell>
          <cell r="D26">
            <v>17.7</v>
          </cell>
          <cell r="E26">
            <v>83</v>
          </cell>
          <cell r="F26">
            <v>97</v>
          </cell>
          <cell r="G26">
            <v>60</v>
          </cell>
          <cell r="H26">
            <v>28.08</v>
          </cell>
          <cell r="I26" t="str">
            <v>NO</v>
          </cell>
          <cell r="J26">
            <v>62.28</v>
          </cell>
          <cell r="K26" t="str">
            <v>*</v>
          </cell>
        </row>
        <row r="27">
          <cell r="B27">
            <v>13.012499999999998</v>
          </cell>
          <cell r="C27">
            <v>19.600000000000001</v>
          </cell>
          <cell r="D27">
            <v>9.8000000000000007</v>
          </cell>
          <cell r="E27">
            <v>93.833333333333329</v>
          </cell>
          <cell r="F27">
            <v>100</v>
          </cell>
          <cell r="G27">
            <v>72</v>
          </cell>
          <cell r="H27">
            <v>23.759999999999998</v>
          </cell>
          <cell r="I27" t="str">
            <v>SO</v>
          </cell>
          <cell r="J27">
            <v>42.84</v>
          </cell>
          <cell r="K27" t="str">
            <v>*</v>
          </cell>
        </row>
        <row r="28">
          <cell r="B28">
            <v>12.508333333333333</v>
          </cell>
          <cell r="C28">
            <v>19.3</v>
          </cell>
          <cell r="D28">
            <v>8.5</v>
          </cell>
          <cell r="E28">
            <v>83.916666666666671</v>
          </cell>
          <cell r="F28">
            <v>98</v>
          </cell>
          <cell r="G28">
            <v>60</v>
          </cell>
          <cell r="H28">
            <v>7.2</v>
          </cell>
          <cell r="I28" t="str">
            <v>S</v>
          </cell>
          <cell r="J28">
            <v>18.36</v>
          </cell>
          <cell r="K28" t="str">
            <v>*</v>
          </cell>
        </row>
        <row r="29">
          <cell r="B29">
            <v>13.179166666666667</v>
          </cell>
          <cell r="C29">
            <v>22.4</v>
          </cell>
          <cell r="D29">
            <v>5.8</v>
          </cell>
          <cell r="E29">
            <v>81.125</v>
          </cell>
          <cell r="F29">
            <v>98</v>
          </cell>
          <cell r="G29">
            <v>41</v>
          </cell>
          <cell r="H29">
            <v>9.7200000000000006</v>
          </cell>
          <cell r="I29" t="str">
            <v>S</v>
          </cell>
          <cell r="J29">
            <v>19.8</v>
          </cell>
          <cell r="K29" t="str">
            <v>*</v>
          </cell>
        </row>
        <row r="30">
          <cell r="B30">
            <v>13.937499999999998</v>
          </cell>
          <cell r="C30">
            <v>23.8</v>
          </cell>
          <cell r="D30">
            <v>6.5</v>
          </cell>
          <cell r="E30">
            <v>72.166666666666671</v>
          </cell>
          <cell r="F30">
            <v>96</v>
          </cell>
          <cell r="G30">
            <v>33</v>
          </cell>
          <cell r="H30">
            <v>12.6</v>
          </cell>
          <cell r="I30" t="str">
            <v>SO</v>
          </cell>
          <cell r="J30">
            <v>20.88</v>
          </cell>
          <cell r="K30" t="str">
            <v>*</v>
          </cell>
        </row>
        <row r="31">
          <cell r="B31">
            <v>15.062500000000002</v>
          </cell>
          <cell r="C31">
            <v>24.1</v>
          </cell>
          <cell r="D31">
            <v>8.4</v>
          </cell>
          <cell r="E31">
            <v>66.5</v>
          </cell>
          <cell r="F31">
            <v>88</v>
          </cell>
          <cell r="G31">
            <v>30</v>
          </cell>
          <cell r="H31">
            <v>10.44</v>
          </cell>
          <cell r="I31" t="str">
            <v>L</v>
          </cell>
          <cell r="J31">
            <v>20.52</v>
          </cell>
          <cell r="K31" t="str">
            <v>*</v>
          </cell>
        </row>
        <row r="32">
          <cell r="B32">
            <v>16.241666666666664</v>
          </cell>
          <cell r="C32">
            <v>25.3</v>
          </cell>
          <cell r="D32">
            <v>9.1</v>
          </cell>
          <cell r="E32">
            <v>62.125</v>
          </cell>
          <cell r="F32">
            <v>84</v>
          </cell>
          <cell r="G32">
            <v>31</v>
          </cell>
          <cell r="H32">
            <v>10.44</v>
          </cell>
          <cell r="I32" t="str">
            <v>L</v>
          </cell>
          <cell r="J32">
            <v>26.28</v>
          </cell>
          <cell r="K32" t="str">
            <v>*</v>
          </cell>
        </row>
        <row r="33">
          <cell r="B33">
            <v>17.658333333333335</v>
          </cell>
          <cell r="C33">
            <v>28.7</v>
          </cell>
          <cell r="D33">
            <v>9.1999999999999993</v>
          </cell>
          <cell r="E33">
            <v>62.25</v>
          </cell>
          <cell r="F33">
            <v>86</v>
          </cell>
          <cell r="G33">
            <v>22</v>
          </cell>
          <cell r="H33">
            <v>9</v>
          </cell>
          <cell r="I33" t="str">
            <v>SE</v>
          </cell>
          <cell r="J33">
            <v>18</v>
          </cell>
          <cell r="K33" t="str">
            <v>*</v>
          </cell>
        </row>
        <row r="34">
          <cell r="B34">
            <v>19.95</v>
          </cell>
          <cell r="C34">
            <v>29.2</v>
          </cell>
          <cell r="D34">
            <v>13.8</v>
          </cell>
          <cell r="E34">
            <v>60</v>
          </cell>
          <cell r="F34">
            <v>83</v>
          </cell>
          <cell r="G34">
            <v>30</v>
          </cell>
          <cell r="H34">
            <v>9</v>
          </cell>
          <cell r="I34" t="str">
            <v>L</v>
          </cell>
          <cell r="J34">
            <v>16.2</v>
          </cell>
          <cell r="K34" t="str">
            <v>*</v>
          </cell>
        </row>
        <row r="35">
          <cell r="B35">
            <v>20.391666666666669</v>
          </cell>
          <cell r="C35">
            <v>29.1</v>
          </cell>
          <cell r="D35">
            <v>13.1</v>
          </cell>
          <cell r="E35">
            <v>61.25</v>
          </cell>
          <cell r="F35">
            <v>88</v>
          </cell>
          <cell r="G35">
            <v>33</v>
          </cell>
          <cell r="H35">
            <v>10.44</v>
          </cell>
          <cell r="I35" t="str">
            <v>SE</v>
          </cell>
          <cell r="J35">
            <v>20.16</v>
          </cell>
          <cell r="K35" t="str">
            <v>*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23.845833333333328</v>
          </cell>
          <cell r="C5">
            <v>32</v>
          </cell>
          <cell r="D5">
            <v>18</v>
          </cell>
          <cell r="E5">
            <v>58.5</v>
          </cell>
          <cell r="F5">
            <v>81</v>
          </cell>
          <cell r="G5">
            <v>31</v>
          </cell>
          <cell r="H5">
            <v>1.8</v>
          </cell>
          <cell r="I5" t="str">
            <v>N</v>
          </cell>
          <cell r="J5">
            <v>22.32</v>
          </cell>
          <cell r="K5" t="str">
            <v>*</v>
          </cell>
        </row>
        <row r="6">
          <cell r="B6">
            <v>21.779166666666665</v>
          </cell>
          <cell r="C6">
            <v>28.7</v>
          </cell>
          <cell r="D6">
            <v>17.8</v>
          </cell>
          <cell r="E6">
            <v>72.333333333333329</v>
          </cell>
          <cell r="F6">
            <v>93</v>
          </cell>
          <cell r="G6">
            <v>46</v>
          </cell>
          <cell r="H6">
            <v>0</v>
          </cell>
          <cell r="I6" t="str">
            <v>S</v>
          </cell>
          <cell r="J6">
            <v>21.6</v>
          </cell>
          <cell r="K6" t="str">
            <v>*</v>
          </cell>
        </row>
        <row r="7">
          <cell r="B7">
            <v>21.312500000000004</v>
          </cell>
          <cell r="C7">
            <v>30.3</v>
          </cell>
          <cell r="D7">
            <v>14.6</v>
          </cell>
          <cell r="E7">
            <v>51.541666666666664</v>
          </cell>
          <cell r="F7">
            <v>70</v>
          </cell>
          <cell r="G7">
            <v>33</v>
          </cell>
          <cell r="H7">
            <v>0</v>
          </cell>
          <cell r="I7" t="str">
            <v>SE</v>
          </cell>
          <cell r="J7">
            <v>21.240000000000002</v>
          </cell>
          <cell r="K7" t="str">
            <v>*</v>
          </cell>
        </row>
        <row r="8">
          <cell r="B8">
            <v>21.945833333333336</v>
          </cell>
          <cell r="C8">
            <v>30.1</v>
          </cell>
          <cell r="D8">
            <v>15.8</v>
          </cell>
          <cell r="E8">
            <v>62.916666666666664</v>
          </cell>
          <cell r="F8">
            <v>86</v>
          </cell>
          <cell r="G8">
            <v>44</v>
          </cell>
          <cell r="H8">
            <v>12.24</v>
          </cell>
          <cell r="I8" t="str">
            <v>NE</v>
          </cell>
          <cell r="J8">
            <v>30.240000000000002</v>
          </cell>
          <cell r="K8" t="str">
            <v>*</v>
          </cell>
        </row>
        <row r="9">
          <cell r="B9">
            <v>21.670833333333334</v>
          </cell>
          <cell r="C9">
            <v>29.4</v>
          </cell>
          <cell r="D9">
            <v>17.399999999999999</v>
          </cell>
          <cell r="E9">
            <v>70.541666666666671</v>
          </cell>
          <cell r="F9">
            <v>86</v>
          </cell>
          <cell r="G9">
            <v>42</v>
          </cell>
          <cell r="H9">
            <v>4.6800000000000006</v>
          </cell>
          <cell r="I9" t="str">
            <v>NE</v>
          </cell>
          <cell r="J9">
            <v>25.2</v>
          </cell>
          <cell r="K9" t="str">
            <v>*</v>
          </cell>
        </row>
        <row r="10">
          <cell r="B10">
            <v>17.579166666666666</v>
          </cell>
          <cell r="C10">
            <v>21.1</v>
          </cell>
          <cell r="D10">
            <v>11.8</v>
          </cell>
          <cell r="E10">
            <v>76.375</v>
          </cell>
          <cell r="F10">
            <v>95</v>
          </cell>
          <cell r="G10">
            <v>40</v>
          </cell>
          <cell r="H10">
            <v>10.8</v>
          </cell>
          <cell r="I10" t="str">
            <v>S</v>
          </cell>
          <cell r="J10">
            <v>38.519999999999996</v>
          </cell>
          <cell r="K10" t="str">
            <v>*</v>
          </cell>
        </row>
        <row r="11">
          <cell r="B11">
            <v>12.237499999999999</v>
          </cell>
          <cell r="C11">
            <v>21.4</v>
          </cell>
          <cell r="D11">
            <v>5.8</v>
          </cell>
          <cell r="E11">
            <v>64.541666666666671</v>
          </cell>
          <cell r="F11">
            <v>91</v>
          </cell>
          <cell r="G11">
            <v>29</v>
          </cell>
          <cell r="H11">
            <v>3.6</v>
          </cell>
          <cell r="I11" t="str">
            <v>S</v>
          </cell>
          <cell r="J11">
            <v>27</v>
          </cell>
          <cell r="K11" t="str">
            <v>*</v>
          </cell>
        </row>
        <row r="12">
          <cell r="B12">
            <v>13.966666666666669</v>
          </cell>
          <cell r="C12">
            <v>24.6</v>
          </cell>
          <cell r="D12">
            <v>6.2</v>
          </cell>
          <cell r="E12">
            <v>63.375</v>
          </cell>
          <cell r="F12">
            <v>92</v>
          </cell>
          <cell r="G12">
            <v>29</v>
          </cell>
          <cell r="H12">
            <v>5.4</v>
          </cell>
          <cell r="I12" t="str">
            <v>S</v>
          </cell>
          <cell r="J12">
            <v>28.44</v>
          </cell>
          <cell r="K12" t="str">
            <v>*</v>
          </cell>
        </row>
        <row r="13">
          <cell r="B13">
            <v>17.512499999999999</v>
          </cell>
          <cell r="C13">
            <v>26.8</v>
          </cell>
          <cell r="D13">
            <v>9.1999999999999993</v>
          </cell>
          <cell r="E13">
            <v>55.041666666666664</v>
          </cell>
          <cell r="F13">
            <v>84</v>
          </cell>
          <cell r="G13">
            <v>28</v>
          </cell>
          <cell r="H13">
            <v>21.96</v>
          </cell>
          <cell r="I13" t="str">
            <v>NE</v>
          </cell>
          <cell r="J13">
            <v>41.4</v>
          </cell>
          <cell r="K13" t="str">
            <v>*</v>
          </cell>
        </row>
        <row r="14">
          <cell r="B14">
            <v>20.258333333333329</v>
          </cell>
          <cell r="C14">
            <v>30</v>
          </cell>
          <cell r="D14">
            <v>13.9</v>
          </cell>
          <cell r="E14">
            <v>58.041666666666664</v>
          </cell>
          <cell r="F14">
            <v>77</v>
          </cell>
          <cell r="G14">
            <v>30</v>
          </cell>
          <cell r="H14">
            <v>21.96</v>
          </cell>
          <cell r="I14" t="str">
            <v>NE</v>
          </cell>
          <cell r="J14">
            <v>42.480000000000004</v>
          </cell>
          <cell r="K14" t="str">
            <v>*</v>
          </cell>
        </row>
        <row r="15">
          <cell r="B15">
            <v>22.904166666666658</v>
          </cell>
          <cell r="C15">
            <v>31.3</v>
          </cell>
          <cell r="D15">
            <v>16.899999999999999</v>
          </cell>
          <cell r="E15">
            <v>58.625</v>
          </cell>
          <cell r="F15">
            <v>75</v>
          </cell>
          <cell r="G15">
            <v>37</v>
          </cell>
          <cell r="H15">
            <v>11.16</v>
          </cell>
          <cell r="I15" t="str">
            <v>NE</v>
          </cell>
          <cell r="J15">
            <v>36.72</v>
          </cell>
          <cell r="K15" t="str">
            <v>*</v>
          </cell>
        </row>
        <row r="16">
          <cell r="B16">
            <v>20.366666666666667</v>
          </cell>
          <cell r="C16">
            <v>25.1</v>
          </cell>
          <cell r="D16">
            <v>18.5</v>
          </cell>
          <cell r="E16">
            <v>85.833333333333329</v>
          </cell>
          <cell r="F16">
            <v>95</v>
          </cell>
          <cell r="G16">
            <v>58</v>
          </cell>
          <cell r="H16">
            <v>15.840000000000002</v>
          </cell>
          <cell r="I16" t="str">
            <v>NE</v>
          </cell>
          <cell r="J16">
            <v>46.800000000000004</v>
          </cell>
          <cell r="K16" t="str">
            <v>*</v>
          </cell>
        </row>
        <row r="17">
          <cell r="B17">
            <v>21.283333333333335</v>
          </cell>
          <cell r="C17">
            <v>26.9</v>
          </cell>
          <cell r="D17">
            <v>19.100000000000001</v>
          </cell>
          <cell r="E17">
            <v>88.125</v>
          </cell>
          <cell r="F17">
            <v>97</v>
          </cell>
          <cell r="G17">
            <v>65</v>
          </cell>
          <cell r="H17">
            <v>0.72000000000000008</v>
          </cell>
          <cell r="I17" t="str">
            <v>N</v>
          </cell>
          <cell r="J17">
            <v>21.96</v>
          </cell>
          <cell r="K17" t="str">
            <v>*</v>
          </cell>
        </row>
        <row r="18">
          <cell r="B18">
            <v>18.445833333333336</v>
          </cell>
          <cell r="C18">
            <v>24</v>
          </cell>
          <cell r="D18">
            <v>15.2</v>
          </cell>
          <cell r="E18">
            <v>80.25</v>
          </cell>
          <cell r="F18">
            <v>95</v>
          </cell>
          <cell r="G18">
            <v>48</v>
          </cell>
          <cell r="H18">
            <v>2.8800000000000003</v>
          </cell>
          <cell r="I18" t="str">
            <v>S</v>
          </cell>
          <cell r="J18">
            <v>30.240000000000002</v>
          </cell>
          <cell r="K18" t="str">
            <v>*</v>
          </cell>
        </row>
        <row r="19">
          <cell r="B19">
            <v>15.6</v>
          </cell>
          <cell r="C19">
            <v>23.9</v>
          </cell>
          <cell r="D19">
            <v>9.6</v>
          </cell>
          <cell r="E19">
            <v>64.5</v>
          </cell>
          <cell r="F19">
            <v>89</v>
          </cell>
          <cell r="G19">
            <v>27</v>
          </cell>
          <cell r="H19">
            <v>0</v>
          </cell>
          <cell r="I19" t="str">
            <v>S</v>
          </cell>
          <cell r="J19">
            <v>0</v>
          </cell>
          <cell r="K19" t="str">
            <v>*</v>
          </cell>
        </row>
        <row r="20">
          <cell r="B20">
            <v>15.633333333333333</v>
          </cell>
          <cell r="C20">
            <v>25.2</v>
          </cell>
          <cell r="D20">
            <v>7.7</v>
          </cell>
          <cell r="E20">
            <v>60</v>
          </cell>
          <cell r="F20">
            <v>94</v>
          </cell>
          <cell r="G20">
            <v>21</v>
          </cell>
          <cell r="H20">
            <v>0</v>
          </cell>
          <cell r="I20" t="str">
            <v>S</v>
          </cell>
          <cell r="J20">
            <v>0</v>
          </cell>
          <cell r="K20" t="str">
            <v>*</v>
          </cell>
        </row>
        <row r="21">
          <cell r="B21">
            <v>17.312500000000004</v>
          </cell>
          <cell r="C21">
            <v>27.1</v>
          </cell>
          <cell r="D21">
            <v>9.1</v>
          </cell>
          <cell r="E21">
            <v>62.666666666666664</v>
          </cell>
          <cell r="F21">
            <v>91</v>
          </cell>
          <cell r="G21">
            <v>36</v>
          </cell>
          <cell r="H21">
            <v>0.36000000000000004</v>
          </cell>
          <cell r="I21" t="str">
            <v>SE</v>
          </cell>
          <cell r="J21">
            <v>16.559999999999999</v>
          </cell>
          <cell r="K21" t="str">
            <v>*</v>
          </cell>
        </row>
        <row r="22">
          <cell r="B22">
            <v>20.620833333333334</v>
          </cell>
          <cell r="C22">
            <v>28.9</v>
          </cell>
          <cell r="D22">
            <v>14.2</v>
          </cell>
          <cell r="E22">
            <v>57.416666666666664</v>
          </cell>
          <cell r="F22">
            <v>83</v>
          </cell>
          <cell r="G22">
            <v>26</v>
          </cell>
          <cell r="H22">
            <v>2.52</v>
          </cell>
          <cell r="I22" t="str">
            <v>NE</v>
          </cell>
          <cell r="J22">
            <v>27.36</v>
          </cell>
          <cell r="K22" t="str">
            <v>*</v>
          </cell>
        </row>
        <row r="23">
          <cell r="B23">
            <v>20.591666666666669</v>
          </cell>
          <cell r="C23">
            <v>29</v>
          </cell>
          <cell r="D23">
            <v>12.4</v>
          </cell>
          <cell r="E23">
            <v>57.833333333333336</v>
          </cell>
          <cell r="F23">
            <v>91</v>
          </cell>
          <cell r="G23">
            <v>33</v>
          </cell>
          <cell r="H23">
            <v>14.4</v>
          </cell>
          <cell r="I23" t="str">
            <v>NE</v>
          </cell>
          <cell r="J23">
            <v>34.92</v>
          </cell>
          <cell r="K23" t="str">
            <v>*</v>
          </cell>
        </row>
        <row r="24">
          <cell r="B24">
            <v>21.962500000000002</v>
          </cell>
          <cell r="C24">
            <v>29.8</v>
          </cell>
          <cell r="D24">
            <v>15.8</v>
          </cell>
          <cell r="E24">
            <v>61.75</v>
          </cell>
          <cell r="F24">
            <v>81</v>
          </cell>
          <cell r="G24">
            <v>38</v>
          </cell>
          <cell r="H24">
            <v>14.4</v>
          </cell>
          <cell r="I24" t="str">
            <v>NE</v>
          </cell>
          <cell r="J24">
            <v>39.96</v>
          </cell>
          <cell r="K24" t="str">
            <v>*</v>
          </cell>
        </row>
        <row r="25">
          <cell r="B25">
            <v>23.970833333333331</v>
          </cell>
          <cell r="C25">
            <v>30.9</v>
          </cell>
          <cell r="D25">
            <v>19.3</v>
          </cell>
          <cell r="E25">
            <v>60.458333333333336</v>
          </cell>
          <cell r="F25">
            <v>71</v>
          </cell>
          <cell r="G25">
            <v>41</v>
          </cell>
          <cell r="H25">
            <v>19.440000000000001</v>
          </cell>
          <cell r="I25" t="str">
            <v>NE</v>
          </cell>
          <cell r="J25">
            <v>47.519999999999996</v>
          </cell>
          <cell r="K25" t="str">
            <v>*</v>
          </cell>
        </row>
        <row r="26">
          <cell r="B26">
            <v>20.266666666666666</v>
          </cell>
          <cell r="C26">
            <v>25.6</v>
          </cell>
          <cell r="D26">
            <v>13.6</v>
          </cell>
          <cell r="E26">
            <v>87</v>
          </cell>
          <cell r="F26">
            <v>97</v>
          </cell>
          <cell r="G26">
            <v>69</v>
          </cell>
          <cell r="H26">
            <v>7.9200000000000008</v>
          </cell>
          <cell r="I26" t="str">
            <v>N</v>
          </cell>
          <cell r="J26">
            <v>35.64</v>
          </cell>
          <cell r="K26" t="str">
            <v>*</v>
          </cell>
        </row>
        <row r="27">
          <cell r="B27">
            <v>11.3375</v>
          </cell>
          <cell r="C27">
            <v>14.1</v>
          </cell>
          <cell r="D27">
            <v>8.8000000000000007</v>
          </cell>
          <cell r="E27">
            <v>86.708333333333329</v>
          </cell>
          <cell r="F27">
            <v>96</v>
          </cell>
          <cell r="G27">
            <v>71</v>
          </cell>
          <cell r="H27">
            <v>11.16</v>
          </cell>
          <cell r="I27" t="str">
            <v>O</v>
          </cell>
          <cell r="J27">
            <v>44.28</v>
          </cell>
          <cell r="K27" t="str">
            <v>*</v>
          </cell>
        </row>
        <row r="28">
          <cell r="B28">
            <v>12.14583333333333</v>
          </cell>
          <cell r="C28">
            <v>18.5</v>
          </cell>
          <cell r="D28">
            <v>9.1</v>
          </cell>
          <cell r="E28">
            <v>77.916666666666671</v>
          </cell>
          <cell r="F28">
            <v>94</v>
          </cell>
          <cell r="G28">
            <v>47</v>
          </cell>
          <cell r="H28">
            <v>0.36000000000000004</v>
          </cell>
          <cell r="I28" t="str">
            <v>SO</v>
          </cell>
          <cell r="J28">
            <v>23.759999999999998</v>
          </cell>
          <cell r="K28" t="str">
            <v>*</v>
          </cell>
        </row>
        <row r="29">
          <cell r="B29">
            <v>12.791666666666666</v>
          </cell>
          <cell r="C29">
            <v>22.9</v>
          </cell>
          <cell r="D29">
            <v>5.4</v>
          </cell>
          <cell r="E29">
            <v>71.333333333333329</v>
          </cell>
          <cell r="F29">
            <v>97</v>
          </cell>
          <cell r="G29">
            <v>27</v>
          </cell>
          <cell r="H29">
            <v>1.8</v>
          </cell>
          <cell r="I29" t="str">
            <v>SO</v>
          </cell>
          <cell r="J29">
            <v>22.68</v>
          </cell>
          <cell r="K29" t="str">
            <v>*</v>
          </cell>
        </row>
        <row r="30">
          <cell r="B30">
            <v>14.4375</v>
          </cell>
          <cell r="C30">
            <v>21.9</v>
          </cell>
          <cell r="D30">
            <v>9.6</v>
          </cell>
          <cell r="E30">
            <v>66.791666666666671</v>
          </cell>
          <cell r="F30">
            <v>85</v>
          </cell>
          <cell r="G30">
            <v>36</v>
          </cell>
          <cell r="H30">
            <v>0</v>
          </cell>
          <cell r="I30" t="str">
            <v>S</v>
          </cell>
          <cell r="J30">
            <v>18.720000000000002</v>
          </cell>
          <cell r="K30" t="str">
            <v>*</v>
          </cell>
        </row>
        <row r="31">
          <cell r="B31">
            <v>14.887500000000003</v>
          </cell>
          <cell r="C31">
            <v>23.6</v>
          </cell>
          <cell r="D31">
            <v>8.6999999999999993</v>
          </cell>
          <cell r="E31">
            <v>70.958333333333329</v>
          </cell>
          <cell r="F31">
            <v>95</v>
          </cell>
          <cell r="G31">
            <v>39</v>
          </cell>
          <cell r="H31">
            <v>0</v>
          </cell>
          <cell r="I31" t="str">
            <v>SE</v>
          </cell>
          <cell r="J31">
            <v>13.68</v>
          </cell>
          <cell r="K31" t="str">
            <v>*</v>
          </cell>
        </row>
        <row r="32">
          <cell r="B32">
            <v>17.020833333333336</v>
          </cell>
          <cell r="C32">
            <v>25.4</v>
          </cell>
          <cell r="D32">
            <v>9.6</v>
          </cell>
          <cell r="E32">
            <v>59.708333333333336</v>
          </cell>
          <cell r="F32">
            <v>89</v>
          </cell>
          <cell r="G32">
            <v>30</v>
          </cell>
          <cell r="H32">
            <v>14.4</v>
          </cell>
          <cell r="I32" t="str">
            <v>NE</v>
          </cell>
          <cell r="J32">
            <v>34.92</v>
          </cell>
          <cell r="K32" t="str">
            <v>*</v>
          </cell>
        </row>
        <row r="33">
          <cell r="B33">
            <v>17.441666666666666</v>
          </cell>
          <cell r="C33">
            <v>25.4</v>
          </cell>
          <cell r="D33">
            <v>10.5</v>
          </cell>
          <cell r="E33">
            <v>56.833333333333336</v>
          </cell>
          <cell r="F33">
            <v>74</v>
          </cell>
          <cell r="G33">
            <v>33</v>
          </cell>
          <cell r="H33">
            <v>0.36000000000000004</v>
          </cell>
          <cell r="I33" t="str">
            <v>NE</v>
          </cell>
          <cell r="J33">
            <v>25.56</v>
          </cell>
          <cell r="K33" t="str">
            <v>*</v>
          </cell>
        </row>
        <row r="34">
          <cell r="B34">
            <v>18.416666666666668</v>
          </cell>
          <cell r="C34">
            <v>27.7</v>
          </cell>
          <cell r="D34">
            <v>10.7</v>
          </cell>
          <cell r="E34">
            <v>63.375</v>
          </cell>
          <cell r="F34">
            <v>90</v>
          </cell>
          <cell r="G34">
            <v>35</v>
          </cell>
          <cell r="H34">
            <v>9</v>
          </cell>
          <cell r="I34" t="str">
            <v>NE</v>
          </cell>
          <cell r="J34">
            <v>24.48</v>
          </cell>
          <cell r="K34" t="str">
            <v>*</v>
          </cell>
        </row>
        <row r="35">
          <cell r="B35">
            <v>21.104166666666668</v>
          </cell>
          <cell r="C35">
            <v>28.7</v>
          </cell>
          <cell r="D35">
            <v>15.8</v>
          </cell>
          <cell r="E35">
            <v>63</v>
          </cell>
          <cell r="F35">
            <v>80</v>
          </cell>
          <cell r="G35">
            <v>37</v>
          </cell>
          <cell r="H35">
            <v>4.32</v>
          </cell>
          <cell r="I35" t="str">
            <v>NE</v>
          </cell>
          <cell r="J35">
            <v>29.880000000000003</v>
          </cell>
          <cell r="K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24.779166666666665</v>
          </cell>
          <cell r="C5">
            <v>31.8</v>
          </cell>
          <cell r="D5">
            <v>18.8</v>
          </cell>
          <cell r="E5">
            <v>56.666666666666664</v>
          </cell>
          <cell r="F5">
            <v>80</v>
          </cell>
          <cell r="G5">
            <v>31</v>
          </cell>
          <cell r="H5">
            <v>6.12</v>
          </cell>
          <cell r="I5" t="str">
            <v>SE</v>
          </cell>
          <cell r="J5">
            <v>16.559999999999999</v>
          </cell>
          <cell r="K5">
            <v>0</v>
          </cell>
        </row>
        <row r="6">
          <cell r="B6">
            <v>23.470833333333342</v>
          </cell>
          <cell r="C6">
            <v>31.1</v>
          </cell>
          <cell r="D6">
            <v>15.7</v>
          </cell>
          <cell r="E6">
            <v>60.291666666666664</v>
          </cell>
          <cell r="F6">
            <v>86</v>
          </cell>
          <cell r="G6">
            <v>33</v>
          </cell>
          <cell r="H6">
            <v>6.84</v>
          </cell>
          <cell r="I6" t="str">
            <v>SE</v>
          </cell>
          <cell r="J6">
            <v>17.64</v>
          </cell>
          <cell r="K6">
            <v>0</v>
          </cell>
        </row>
        <row r="7">
          <cell r="B7">
            <v>23.287499999999998</v>
          </cell>
          <cell r="C7">
            <v>31.2</v>
          </cell>
          <cell r="D7">
            <v>16.7</v>
          </cell>
          <cell r="E7">
            <v>68.291666666666671</v>
          </cell>
          <cell r="F7">
            <v>92</v>
          </cell>
          <cell r="G7">
            <v>37</v>
          </cell>
          <cell r="H7">
            <v>7.5600000000000005</v>
          </cell>
          <cell r="I7" t="str">
            <v>SE</v>
          </cell>
          <cell r="J7">
            <v>16.920000000000002</v>
          </cell>
          <cell r="K7">
            <v>0</v>
          </cell>
        </row>
        <row r="8">
          <cell r="B8">
            <v>23.987499999999997</v>
          </cell>
          <cell r="C8">
            <v>31.9</v>
          </cell>
          <cell r="D8">
            <v>18.2</v>
          </cell>
          <cell r="E8">
            <v>62.916666666666664</v>
          </cell>
          <cell r="F8">
            <v>85</v>
          </cell>
          <cell r="G8">
            <v>27</v>
          </cell>
          <cell r="H8">
            <v>12.24</v>
          </cell>
          <cell r="I8" t="str">
            <v>SE</v>
          </cell>
          <cell r="J8">
            <v>26.28</v>
          </cell>
          <cell r="K8">
            <v>0</v>
          </cell>
        </row>
        <row r="9">
          <cell r="B9">
            <v>25.095833333333335</v>
          </cell>
          <cell r="C9">
            <v>31.1</v>
          </cell>
          <cell r="D9">
            <v>20.3</v>
          </cell>
          <cell r="E9">
            <v>49.666666666666664</v>
          </cell>
          <cell r="F9">
            <v>64</v>
          </cell>
          <cell r="G9">
            <v>31</v>
          </cell>
          <cell r="H9">
            <v>10.44</v>
          </cell>
          <cell r="I9" t="str">
            <v>NE</v>
          </cell>
          <cell r="J9">
            <v>21.96</v>
          </cell>
          <cell r="K9">
            <v>0</v>
          </cell>
        </row>
        <row r="10">
          <cell r="B10">
            <v>20.812500000000004</v>
          </cell>
          <cell r="C10">
            <v>25.5</v>
          </cell>
          <cell r="D10">
            <v>16.5</v>
          </cell>
          <cell r="E10">
            <v>78.708333333333329</v>
          </cell>
          <cell r="F10">
            <v>94</v>
          </cell>
          <cell r="G10">
            <v>55</v>
          </cell>
          <cell r="H10">
            <v>15.120000000000001</v>
          </cell>
          <cell r="I10" t="str">
            <v>S</v>
          </cell>
          <cell r="J10">
            <v>38.519999999999996</v>
          </cell>
          <cell r="K10">
            <v>5</v>
          </cell>
        </row>
        <row r="11">
          <cell r="B11">
            <v>14.3125</v>
          </cell>
          <cell r="C11">
            <v>21</v>
          </cell>
          <cell r="D11">
            <v>7.6</v>
          </cell>
          <cell r="E11">
            <v>62.75</v>
          </cell>
          <cell r="F11">
            <v>87</v>
          </cell>
          <cell r="G11">
            <v>32</v>
          </cell>
          <cell r="H11">
            <v>20.16</v>
          </cell>
          <cell r="I11" t="str">
            <v>S</v>
          </cell>
          <cell r="J11">
            <v>35.28</v>
          </cell>
          <cell r="K11">
            <v>0</v>
          </cell>
        </row>
        <row r="12">
          <cell r="B12">
            <v>14.141666666666671</v>
          </cell>
          <cell r="C12">
            <v>25</v>
          </cell>
          <cell r="D12">
            <v>4.7</v>
          </cell>
          <cell r="E12">
            <v>65.083333333333329</v>
          </cell>
          <cell r="F12">
            <v>92</v>
          </cell>
          <cell r="G12">
            <v>30</v>
          </cell>
          <cell r="H12">
            <v>11.520000000000001</v>
          </cell>
          <cell r="I12" t="str">
            <v>SE</v>
          </cell>
          <cell r="J12">
            <v>23.759999999999998</v>
          </cell>
          <cell r="K12">
            <v>0</v>
          </cell>
        </row>
        <row r="13">
          <cell r="B13">
            <v>18.62916666666667</v>
          </cell>
          <cell r="C13">
            <v>28.5</v>
          </cell>
          <cell r="D13">
            <v>9.6999999999999993</v>
          </cell>
          <cell r="E13">
            <v>52.458333333333336</v>
          </cell>
          <cell r="F13">
            <v>76</v>
          </cell>
          <cell r="G13">
            <v>28</v>
          </cell>
          <cell r="H13">
            <v>19.079999999999998</v>
          </cell>
          <cell r="I13" t="str">
            <v>SE</v>
          </cell>
          <cell r="J13">
            <v>34.92</v>
          </cell>
          <cell r="K13">
            <v>0</v>
          </cell>
        </row>
        <row r="14">
          <cell r="B14">
            <v>23.212500000000002</v>
          </cell>
          <cell r="C14">
            <v>30.8</v>
          </cell>
          <cell r="D14">
            <v>17</v>
          </cell>
          <cell r="E14">
            <v>50.125</v>
          </cell>
          <cell r="F14">
            <v>71</v>
          </cell>
          <cell r="G14">
            <v>28</v>
          </cell>
          <cell r="H14">
            <v>14.04</v>
          </cell>
          <cell r="I14" t="str">
            <v>NE</v>
          </cell>
          <cell r="J14">
            <v>33.840000000000003</v>
          </cell>
          <cell r="K14">
            <v>0</v>
          </cell>
        </row>
        <row r="15">
          <cell r="B15">
            <v>24.458333333333339</v>
          </cell>
          <cell r="C15">
            <v>31.6</v>
          </cell>
          <cell r="D15">
            <v>17.399999999999999</v>
          </cell>
          <cell r="E15">
            <v>58.416666666666664</v>
          </cell>
          <cell r="F15">
            <v>75</v>
          </cell>
          <cell r="G15">
            <v>45</v>
          </cell>
          <cell r="H15">
            <v>16.2</v>
          </cell>
          <cell r="I15" t="str">
            <v>NE</v>
          </cell>
          <cell r="J15">
            <v>39.24</v>
          </cell>
          <cell r="K15">
            <v>0</v>
          </cell>
        </row>
        <row r="16">
          <cell r="B16">
            <v>21.641666666666669</v>
          </cell>
          <cell r="C16">
            <v>24.9</v>
          </cell>
          <cell r="D16">
            <v>18.600000000000001</v>
          </cell>
          <cell r="E16">
            <v>84.416666666666671</v>
          </cell>
          <cell r="F16">
            <v>95</v>
          </cell>
          <cell r="G16">
            <v>58</v>
          </cell>
          <cell r="H16">
            <v>16.559999999999999</v>
          </cell>
          <cell r="I16" t="str">
            <v>NE</v>
          </cell>
          <cell r="J16">
            <v>42.480000000000004</v>
          </cell>
          <cell r="K16">
            <v>63.800000000000011</v>
          </cell>
        </row>
        <row r="17">
          <cell r="B17">
            <v>21.270833333333336</v>
          </cell>
          <cell r="C17">
            <v>24.4</v>
          </cell>
          <cell r="D17">
            <v>19.7</v>
          </cell>
          <cell r="E17">
            <v>89.583333333333329</v>
          </cell>
          <cell r="F17">
            <v>95</v>
          </cell>
          <cell r="G17">
            <v>76</v>
          </cell>
          <cell r="H17">
            <v>12.6</v>
          </cell>
          <cell r="I17" t="str">
            <v>N</v>
          </cell>
          <cell r="J17">
            <v>31.680000000000003</v>
          </cell>
          <cell r="K17">
            <v>33.800000000000004</v>
          </cell>
        </row>
        <row r="18">
          <cell r="B18">
            <v>19.829166666666669</v>
          </cell>
          <cell r="C18">
            <v>23.5</v>
          </cell>
          <cell r="D18">
            <v>17.399999999999999</v>
          </cell>
          <cell r="E18">
            <v>85.458333333333329</v>
          </cell>
          <cell r="F18">
            <v>96</v>
          </cell>
          <cell r="G18">
            <v>62</v>
          </cell>
          <cell r="H18">
            <v>20.88</v>
          </cell>
          <cell r="I18" t="str">
            <v>S</v>
          </cell>
          <cell r="J18">
            <v>40.680000000000007</v>
          </cell>
          <cell r="K18">
            <v>19.799999999999994</v>
          </cell>
        </row>
        <row r="19">
          <cell r="B19">
            <v>17.3125</v>
          </cell>
          <cell r="C19">
            <v>23.6</v>
          </cell>
          <cell r="D19">
            <v>12.6</v>
          </cell>
          <cell r="E19">
            <v>77.208333333333329</v>
          </cell>
          <cell r="F19">
            <v>94</v>
          </cell>
          <cell r="G19">
            <v>52</v>
          </cell>
          <cell r="H19">
            <v>12.96</v>
          </cell>
          <cell r="I19" t="str">
            <v>S</v>
          </cell>
          <cell r="J19">
            <v>24.840000000000003</v>
          </cell>
          <cell r="K19">
            <v>0</v>
          </cell>
        </row>
        <row r="20">
          <cell r="B20">
            <v>17.349999999999998</v>
          </cell>
          <cell r="C20">
            <v>24.9</v>
          </cell>
          <cell r="D20">
            <v>10</v>
          </cell>
          <cell r="E20">
            <v>73.083333333333329</v>
          </cell>
          <cell r="F20">
            <v>95</v>
          </cell>
          <cell r="G20">
            <v>42</v>
          </cell>
          <cell r="H20">
            <v>9.7200000000000006</v>
          </cell>
          <cell r="I20" t="str">
            <v>SE</v>
          </cell>
          <cell r="J20">
            <v>18</v>
          </cell>
          <cell r="K20">
            <v>0</v>
          </cell>
        </row>
        <row r="21">
          <cell r="B21">
            <v>18.849999999999998</v>
          </cell>
          <cell r="C21">
            <v>27.1</v>
          </cell>
          <cell r="D21">
            <v>11.1</v>
          </cell>
          <cell r="E21">
            <v>71</v>
          </cell>
          <cell r="F21">
            <v>90</v>
          </cell>
          <cell r="G21">
            <v>43</v>
          </cell>
          <cell r="H21">
            <v>12.96</v>
          </cell>
          <cell r="I21" t="str">
            <v>SE</v>
          </cell>
          <cell r="J21">
            <v>30.240000000000002</v>
          </cell>
          <cell r="K21">
            <v>0</v>
          </cell>
        </row>
        <row r="22">
          <cell r="B22">
            <v>20.604166666666661</v>
          </cell>
          <cell r="C22">
            <v>28.4</v>
          </cell>
          <cell r="D22">
            <v>14.5</v>
          </cell>
          <cell r="E22">
            <v>63.916666666666664</v>
          </cell>
          <cell r="F22">
            <v>86</v>
          </cell>
          <cell r="G22">
            <v>33</v>
          </cell>
          <cell r="H22">
            <v>12.24</v>
          </cell>
          <cell r="I22" t="str">
            <v>L</v>
          </cell>
          <cell r="J22">
            <v>33.119999999999997</v>
          </cell>
          <cell r="K22">
            <v>0</v>
          </cell>
        </row>
        <row r="23">
          <cell r="B23">
            <v>22.524999999999995</v>
          </cell>
          <cell r="C23">
            <v>30.4</v>
          </cell>
          <cell r="D23">
            <v>16.399999999999999</v>
          </cell>
          <cell r="E23">
            <v>52.875</v>
          </cell>
          <cell r="F23">
            <v>70</v>
          </cell>
          <cell r="G23">
            <v>25</v>
          </cell>
          <cell r="H23">
            <v>11.879999999999999</v>
          </cell>
          <cell r="I23" t="str">
            <v>L</v>
          </cell>
          <cell r="J23">
            <v>26.28</v>
          </cell>
          <cell r="K23">
            <v>0</v>
          </cell>
        </row>
        <row r="24">
          <cell r="B24">
            <v>23.458333333333332</v>
          </cell>
          <cell r="C24">
            <v>30.6</v>
          </cell>
          <cell r="D24">
            <v>16</v>
          </cell>
          <cell r="E24">
            <v>57.291666666666664</v>
          </cell>
          <cell r="F24">
            <v>78</v>
          </cell>
          <cell r="G24">
            <v>42</v>
          </cell>
          <cell r="H24">
            <v>12.24</v>
          </cell>
          <cell r="I24" t="str">
            <v>N</v>
          </cell>
          <cell r="J24">
            <v>32.4</v>
          </cell>
          <cell r="K24">
            <v>0</v>
          </cell>
        </row>
        <row r="25">
          <cell r="B25">
            <v>25.170833333333338</v>
          </cell>
          <cell r="C25">
            <v>31.1</v>
          </cell>
          <cell r="D25">
            <v>20.5</v>
          </cell>
          <cell r="E25">
            <v>62.916666666666664</v>
          </cell>
          <cell r="F25">
            <v>76</v>
          </cell>
          <cell r="G25">
            <v>50</v>
          </cell>
          <cell r="H25">
            <v>15.48</v>
          </cell>
          <cell r="I25" t="str">
            <v>NE</v>
          </cell>
          <cell r="J25">
            <v>35.28</v>
          </cell>
          <cell r="K25">
            <v>0</v>
          </cell>
        </row>
        <row r="26">
          <cell r="B26">
            <v>22.829166666666676</v>
          </cell>
          <cell r="C26">
            <v>29.5</v>
          </cell>
          <cell r="D26">
            <v>15</v>
          </cell>
          <cell r="E26">
            <v>80.125</v>
          </cell>
          <cell r="F26">
            <v>95</v>
          </cell>
          <cell r="G26">
            <v>59</v>
          </cell>
          <cell r="H26">
            <v>23.759999999999998</v>
          </cell>
          <cell r="I26" t="str">
            <v>NO</v>
          </cell>
          <cell r="J26">
            <v>59.04</v>
          </cell>
          <cell r="K26">
            <v>26.800000000000004</v>
          </cell>
        </row>
        <row r="27">
          <cell r="B27">
            <v>13.562500000000002</v>
          </cell>
          <cell r="C27">
            <v>16.3</v>
          </cell>
          <cell r="D27">
            <v>11.2</v>
          </cell>
          <cell r="E27">
            <v>80.041666666666671</v>
          </cell>
          <cell r="F27">
            <v>92</v>
          </cell>
          <cell r="G27">
            <v>59</v>
          </cell>
          <cell r="H27">
            <v>11.520000000000001</v>
          </cell>
          <cell r="I27" t="str">
            <v>SO</v>
          </cell>
          <cell r="J27">
            <v>31.680000000000003</v>
          </cell>
          <cell r="K27">
            <v>0.2</v>
          </cell>
        </row>
        <row r="28">
          <cell r="B28">
            <v>13.274999999999999</v>
          </cell>
          <cell r="C28">
            <v>19.5</v>
          </cell>
          <cell r="D28">
            <v>7.4</v>
          </cell>
          <cell r="E28">
            <v>75.875</v>
          </cell>
          <cell r="F28">
            <v>94</v>
          </cell>
          <cell r="G28">
            <v>44</v>
          </cell>
          <cell r="H28">
            <v>8.2799999999999994</v>
          </cell>
          <cell r="I28" t="str">
            <v>S</v>
          </cell>
          <cell r="J28">
            <v>20.52</v>
          </cell>
          <cell r="K28">
            <v>0</v>
          </cell>
        </row>
        <row r="29">
          <cell r="B29">
            <v>13.983333333333333</v>
          </cell>
          <cell r="C29">
            <v>23.2</v>
          </cell>
          <cell r="D29">
            <v>6.9</v>
          </cell>
          <cell r="E29">
            <v>72.541666666666671</v>
          </cell>
          <cell r="F29">
            <v>94</v>
          </cell>
          <cell r="G29">
            <v>26</v>
          </cell>
          <cell r="H29">
            <v>7.2</v>
          </cell>
          <cell r="I29" t="str">
            <v>S</v>
          </cell>
          <cell r="J29">
            <v>19.8</v>
          </cell>
          <cell r="K29">
            <v>0</v>
          </cell>
        </row>
        <row r="30">
          <cell r="B30">
            <v>15.395833333333334</v>
          </cell>
          <cell r="C30">
            <v>22.6</v>
          </cell>
          <cell r="D30">
            <v>9.1</v>
          </cell>
          <cell r="E30">
            <v>60.708333333333336</v>
          </cell>
          <cell r="F30">
            <v>80</v>
          </cell>
          <cell r="G30">
            <v>36</v>
          </cell>
          <cell r="H30">
            <v>8.64</v>
          </cell>
          <cell r="I30" t="str">
            <v>SE</v>
          </cell>
          <cell r="J30">
            <v>23.040000000000003</v>
          </cell>
          <cell r="K30">
            <v>0</v>
          </cell>
        </row>
        <row r="31">
          <cell r="B31">
            <v>15.549999999999999</v>
          </cell>
          <cell r="C31">
            <v>25.4</v>
          </cell>
          <cell r="D31">
            <v>7.1</v>
          </cell>
          <cell r="E31">
            <v>62.708333333333336</v>
          </cell>
          <cell r="F31">
            <v>91</v>
          </cell>
          <cell r="G31">
            <v>21</v>
          </cell>
          <cell r="H31">
            <v>8.64</v>
          </cell>
          <cell r="I31" t="str">
            <v>SE</v>
          </cell>
          <cell r="J31">
            <v>17.28</v>
          </cell>
          <cell r="K31">
            <v>0</v>
          </cell>
        </row>
        <row r="32">
          <cell r="B32">
            <v>17.3</v>
          </cell>
          <cell r="C32">
            <v>26.7</v>
          </cell>
          <cell r="D32">
            <v>8.6999999999999993</v>
          </cell>
          <cell r="E32">
            <v>54.916666666666664</v>
          </cell>
          <cell r="F32">
            <v>80</v>
          </cell>
          <cell r="G32">
            <v>25</v>
          </cell>
          <cell r="H32">
            <v>12.24</v>
          </cell>
          <cell r="I32" t="str">
            <v>NE</v>
          </cell>
          <cell r="J32">
            <v>33.480000000000004</v>
          </cell>
          <cell r="K32">
            <v>0</v>
          </cell>
        </row>
        <row r="33">
          <cell r="B33">
            <v>19.566666666666666</v>
          </cell>
          <cell r="C33">
            <v>28.1</v>
          </cell>
          <cell r="D33">
            <v>13.1</v>
          </cell>
          <cell r="E33">
            <v>52.208333333333336</v>
          </cell>
          <cell r="F33">
            <v>71</v>
          </cell>
          <cell r="G33">
            <v>29</v>
          </cell>
          <cell r="H33">
            <v>10.44</v>
          </cell>
          <cell r="I33" t="str">
            <v>L</v>
          </cell>
          <cell r="J33">
            <v>24.840000000000003</v>
          </cell>
          <cell r="K33">
            <v>0</v>
          </cell>
        </row>
        <row r="34">
          <cell r="B34">
            <v>20.724999999999998</v>
          </cell>
          <cell r="C34">
            <v>30.5</v>
          </cell>
          <cell r="D34">
            <v>13.3</v>
          </cell>
          <cell r="E34">
            <v>56.25</v>
          </cell>
          <cell r="F34">
            <v>78</v>
          </cell>
          <cell r="G34">
            <v>22</v>
          </cell>
          <cell r="H34">
            <v>7.2</v>
          </cell>
          <cell r="I34" t="str">
            <v>SE</v>
          </cell>
          <cell r="J34">
            <v>18.720000000000002</v>
          </cell>
          <cell r="K34">
            <v>0</v>
          </cell>
        </row>
        <row r="35">
          <cell r="B35">
            <v>22.895833333333332</v>
          </cell>
          <cell r="C35">
            <v>30.1</v>
          </cell>
          <cell r="D35">
            <v>17.8</v>
          </cell>
          <cell r="E35">
            <v>51.791666666666664</v>
          </cell>
          <cell r="F35">
            <v>73</v>
          </cell>
          <cell r="G35">
            <v>32</v>
          </cell>
          <cell r="H35">
            <v>8.2799999999999994</v>
          </cell>
          <cell r="I35" t="str">
            <v>NO</v>
          </cell>
          <cell r="J35">
            <v>20.52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25.141666666666666</v>
          </cell>
          <cell r="C5">
            <v>32.700000000000003</v>
          </cell>
          <cell r="D5">
            <v>19.100000000000001</v>
          </cell>
          <cell r="E5">
            <v>54.708333333333336</v>
          </cell>
          <cell r="F5">
            <v>81</v>
          </cell>
          <cell r="G5">
            <v>30</v>
          </cell>
          <cell r="H5">
            <v>12.96</v>
          </cell>
          <cell r="I5" t="str">
            <v>L</v>
          </cell>
          <cell r="J5">
            <v>23.040000000000003</v>
          </cell>
          <cell r="K5">
            <v>0</v>
          </cell>
        </row>
        <row r="6">
          <cell r="B6">
            <v>24.9375</v>
          </cell>
          <cell r="C6">
            <v>32.299999999999997</v>
          </cell>
          <cell r="D6">
            <v>18</v>
          </cell>
          <cell r="E6">
            <v>53.375</v>
          </cell>
          <cell r="F6">
            <v>82</v>
          </cell>
          <cell r="G6">
            <v>24</v>
          </cell>
          <cell r="H6">
            <v>13.32</v>
          </cell>
          <cell r="I6" t="str">
            <v>SE</v>
          </cell>
          <cell r="J6">
            <v>32.04</v>
          </cell>
          <cell r="K6">
            <v>0</v>
          </cell>
        </row>
        <row r="7">
          <cell r="B7">
            <v>24.429166666666671</v>
          </cell>
          <cell r="C7">
            <v>32.5</v>
          </cell>
          <cell r="D7">
            <v>18</v>
          </cell>
          <cell r="E7">
            <v>54</v>
          </cell>
          <cell r="F7">
            <v>78</v>
          </cell>
          <cell r="G7">
            <v>27</v>
          </cell>
          <cell r="H7">
            <v>14.04</v>
          </cell>
          <cell r="I7" t="str">
            <v>SE</v>
          </cell>
          <cell r="J7">
            <v>23.040000000000003</v>
          </cell>
          <cell r="K7">
            <v>0</v>
          </cell>
        </row>
        <row r="8">
          <cell r="B8">
            <v>25.070833333333336</v>
          </cell>
          <cell r="C8">
            <v>32</v>
          </cell>
          <cell r="D8">
            <v>18.600000000000001</v>
          </cell>
          <cell r="E8">
            <v>52.291666666666664</v>
          </cell>
          <cell r="F8">
            <v>77</v>
          </cell>
          <cell r="G8">
            <v>23</v>
          </cell>
          <cell r="H8">
            <v>11.879999999999999</v>
          </cell>
          <cell r="I8" t="str">
            <v>L</v>
          </cell>
          <cell r="J8">
            <v>32.4</v>
          </cell>
          <cell r="K8">
            <v>0</v>
          </cell>
        </row>
        <row r="9">
          <cell r="B9">
            <v>24.262499999999999</v>
          </cell>
          <cell r="C9">
            <v>31.9</v>
          </cell>
          <cell r="D9">
            <v>18.8</v>
          </cell>
          <cell r="E9">
            <v>59.75</v>
          </cell>
          <cell r="F9">
            <v>75</v>
          </cell>
          <cell r="G9">
            <v>35</v>
          </cell>
          <cell r="H9">
            <v>20.52</v>
          </cell>
          <cell r="I9" t="str">
            <v>L</v>
          </cell>
          <cell r="J9">
            <v>34.200000000000003</v>
          </cell>
          <cell r="K9">
            <v>0</v>
          </cell>
        </row>
        <row r="10">
          <cell r="B10">
            <v>21.391666666666666</v>
          </cell>
          <cell r="C10">
            <v>24.4</v>
          </cell>
          <cell r="D10">
            <v>19.100000000000001</v>
          </cell>
          <cell r="E10">
            <v>82.75</v>
          </cell>
          <cell r="F10">
            <v>96</v>
          </cell>
          <cell r="G10">
            <v>68</v>
          </cell>
          <cell r="H10">
            <v>22.32</v>
          </cell>
          <cell r="I10" t="str">
            <v>SE</v>
          </cell>
          <cell r="J10">
            <v>40.32</v>
          </cell>
          <cell r="K10">
            <v>0</v>
          </cell>
        </row>
        <row r="11">
          <cell r="B11">
            <v>18.837499999999999</v>
          </cell>
          <cell r="C11">
            <v>23.7</v>
          </cell>
          <cell r="D11">
            <v>15.7</v>
          </cell>
          <cell r="E11">
            <v>79.583333333333329</v>
          </cell>
          <cell r="F11">
            <v>96</v>
          </cell>
          <cell r="G11">
            <v>51</v>
          </cell>
          <cell r="H11">
            <v>28.8</v>
          </cell>
          <cell r="I11" t="str">
            <v>SE</v>
          </cell>
          <cell r="J11">
            <v>42.480000000000004</v>
          </cell>
          <cell r="K11">
            <v>0</v>
          </cell>
        </row>
        <row r="12">
          <cell r="B12">
            <v>18.054166666666664</v>
          </cell>
          <cell r="C12">
            <v>27.6</v>
          </cell>
          <cell r="D12">
            <v>11.9</v>
          </cell>
          <cell r="E12">
            <v>69.083333333333329</v>
          </cell>
          <cell r="F12">
            <v>91</v>
          </cell>
          <cell r="G12">
            <v>37</v>
          </cell>
          <cell r="H12">
            <v>18.720000000000002</v>
          </cell>
          <cell r="I12" t="str">
            <v>SE</v>
          </cell>
          <cell r="J12">
            <v>28.8</v>
          </cell>
          <cell r="K12">
            <v>0</v>
          </cell>
        </row>
        <row r="13">
          <cell r="B13">
            <v>21.758333333333336</v>
          </cell>
          <cell r="C13">
            <v>30.6</v>
          </cell>
          <cell r="D13">
            <v>13.9</v>
          </cell>
          <cell r="E13">
            <v>55.5</v>
          </cell>
          <cell r="F13">
            <v>83</v>
          </cell>
          <cell r="G13">
            <v>24</v>
          </cell>
          <cell r="H13">
            <v>19.440000000000001</v>
          </cell>
          <cell r="I13" t="str">
            <v>L</v>
          </cell>
          <cell r="J13">
            <v>26.28</v>
          </cell>
          <cell r="K13">
            <v>0</v>
          </cell>
        </row>
        <row r="14">
          <cell r="B14">
            <v>23.545833333333338</v>
          </cell>
          <cell r="C14">
            <v>31.1</v>
          </cell>
          <cell r="D14">
            <v>17.100000000000001</v>
          </cell>
          <cell r="E14">
            <v>60.416666666666664</v>
          </cell>
          <cell r="F14">
            <v>86</v>
          </cell>
          <cell r="G14">
            <v>31</v>
          </cell>
          <cell r="H14">
            <v>18.720000000000002</v>
          </cell>
          <cell r="I14" t="str">
            <v>L</v>
          </cell>
          <cell r="J14">
            <v>32.76</v>
          </cell>
          <cell r="K14">
            <v>0</v>
          </cell>
        </row>
        <row r="15">
          <cell r="B15">
            <v>24.924999999999997</v>
          </cell>
          <cell r="C15">
            <v>31.8</v>
          </cell>
          <cell r="D15">
            <v>19.8</v>
          </cell>
          <cell r="E15">
            <v>65.041666666666671</v>
          </cell>
          <cell r="F15">
            <v>88</v>
          </cell>
          <cell r="G15">
            <v>40</v>
          </cell>
          <cell r="H15">
            <v>24.48</v>
          </cell>
          <cell r="I15" t="str">
            <v>L</v>
          </cell>
          <cell r="J15">
            <v>48.24</v>
          </cell>
          <cell r="K15">
            <v>0</v>
          </cell>
        </row>
        <row r="16">
          <cell r="B16">
            <v>25.133333333333329</v>
          </cell>
          <cell r="C16">
            <v>31.4</v>
          </cell>
          <cell r="D16">
            <v>22</v>
          </cell>
          <cell r="E16">
            <v>68.083333333333329</v>
          </cell>
          <cell r="F16">
            <v>80</v>
          </cell>
          <cell r="G16">
            <v>43</v>
          </cell>
          <cell r="H16">
            <v>17.28</v>
          </cell>
          <cell r="I16" t="str">
            <v>NE</v>
          </cell>
          <cell r="J16">
            <v>34.92</v>
          </cell>
          <cell r="K16">
            <v>0</v>
          </cell>
        </row>
        <row r="17">
          <cell r="B17">
            <v>21.775000000000002</v>
          </cell>
          <cell r="C17">
            <v>26.8</v>
          </cell>
          <cell r="D17">
            <v>19</v>
          </cell>
          <cell r="E17">
            <v>82</v>
          </cell>
          <cell r="F17">
            <v>98</v>
          </cell>
          <cell r="G17">
            <v>59</v>
          </cell>
          <cell r="H17">
            <v>27.720000000000002</v>
          </cell>
          <cell r="I17" t="str">
            <v>L</v>
          </cell>
          <cell r="J17">
            <v>45</v>
          </cell>
          <cell r="K17">
            <v>0</v>
          </cell>
        </row>
        <row r="18">
          <cell r="B18">
            <v>20.225000000000001</v>
          </cell>
          <cell r="C18">
            <v>22.3</v>
          </cell>
          <cell r="D18">
            <v>18.5</v>
          </cell>
          <cell r="E18">
            <v>92.416666666666671</v>
          </cell>
          <cell r="F18">
            <v>98</v>
          </cell>
          <cell r="G18">
            <v>84</v>
          </cell>
          <cell r="H18">
            <v>11.879999999999999</v>
          </cell>
          <cell r="I18" t="str">
            <v>NE</v>
          </cell>
          <cell r="J18">
            <v>23.400000000000002</v>
          </cell>
          <cell r="K18">
            <v>0</v>
          </cell>
        </row>
        <row r="19">
          <cell r="B19">
            <v>20.091666666666665</v>
          </cell>
          <cell r="C19">
            <v>23.3</v>
          </cell>
          <cell r="D19">
            <v>18.2</v>
          </cell>
          <cell r="E19">
            <v>88.875</v>
          </cell>
          <cell r="F19">
            <v>96</v>
          </cell>
          <cell r="G19">
            <v>72</v>
          </cell>
          <cell r="H19">
            <v>19.079999999999998</v>
          </cell>
          <cell r="I19" t="str">
            <v>SE</v>
          </cell>
          <cell r="J19">
            <v>30.6</v>
          </cell>
          <cell r="K19">
            <v>0</v>
          </cell>
        </row>
        <row r="20">
          <cell r="B20">
            <v>19.425000000000001</v>
          </cell>
          <cell r="C20">
            <v>25.9</v>
          </cell>
          <cell r="D20">
            <v>14.1</v>
          </cell>
          <cell r="E20">
            <v>77.875</v>
          </cell>
          <cell r="F20">
            <v>94</v>
          </cell>
          <cell r="G20">
            <v>46</v>
          </cell>
          <cell r="H20">
            <v>14.04</v>
          </cell>
          <cell r="I20" t="str">
            <v>S</v>
          </cell>
          <cell r="J20">
            <v>25.92</v>
          </cell>
          <cell r="K20">
            <v>0</v>
          </cell>
        </row>
        <row r="21">
          <cell r="B21">
            <v>21.545833333333334</v>
          </cell>
          <cell r="C21">
            <v>30.3</v>
          </cell>
          <cell r="D21">
            <v>14.4</v>
          </cell>
          <cell r="E21">
            <v>66.375</v>
          </cell>
          <cell r="F21">
            <v>93</v>
          </cell>
          <cell r="G21">
            <v>30</v>
          </cell>
          <cell r="H21">
            <v>18.720000000000002</v>
          </cell>
          <cell r="I21" t="str">
            <v>SE</v>
          </cell>
          <cell r="J21">
            <v>32.04</v>
          </cell>
          <cell r="K21">
            <v>0</v>
          </cell>
        </row>
        <row r="22">
          <cell r="B22">
            <v>22.370833333333337</v>
          </cell>
          <cell r="C22">
            <v>29.9</v>
          </cell>
          <cell r="D22">
            <v>15.2</v>
          </cell>
          <cell r="E22">
            <v>59.125</v>
          </cell>
          <cell r="F22">
            <v>86</v>
          </cell>
          <cell r="G22">
            <v>30</v>
          </cell>
          <cell r="H22">
            <v>14.4</v>
          </cell>
          <cell r="I22" t="str">
            <v>SE</v>
          </cell>
          <cell r="J22">
            <v>24.12</v>
          </cell>
          <cell r="K22">
            <v>0</v>
          </cell>
        </row>
        <row r="23">
          <cell r="B23">
            <v>23.608333333333334</v>
          </cell>
          <cell r="C23">
            <v>31.3</v>
          </cell>
          <cell r="D23">
            <v>16.3</v>
          </cell>
          <cell r="E23">
            <v>54.125</v>
          </cell>
          <cell r="F23">
            <v>76</v>
          </cell>
          <cell r="G23">
            <v>29</v>
          </cell>
          <cell r="H23">
            <v>18</v>
          </cell>
          <cell r="I23" t="str">
            <v>L</v>
          </cell>
          <cell r="J23">
            <v>31.319999999999997</v>
          </cell>
          <cell r="K23">
            <v>0</v>
          </cell>
        </row>
        <row r="24">
          <cell r="B24">
            <v>24.545833333333331</v>
          </cell>
          <cell r="C24">
            <v>31.6</v>
          </cell>
          <cell r="D24">
            <v>19.899999999999999</v>
          </cell>
          <cell r="E24">
            <v>68.041666666666671</v>
          </cell>
          <cell r="F24">
            <v>89</v>
          </cell>
          <cell r="G24">
            <v>43</v>
          </cell>
          <cell r="H24">
            <v>22.32</v>
          </cell>
          <cell r="I24" t="str">
            <v>L</v>
          </cell>
          <cell r="J24">
            <v>41.76</v>
          </cell>
          <cell r="K24">
            <v>0</v>
          </cell>
        </row>
        <row r="25">
          <cell r="B25">
            <v>25.216666666666669</v>
          </cell>
          <cell r="C25">
            <v>31.7</v>
          </cell>
          <cell r="D25">
            <v>20.7</v>
          </cell>
          <cell r="E25">
            <v>70.041666666666671</v>
          </cell>
          <cell r="F25">
            <v>88</v>
          </cell>
          <cell r="G25">
            <v>44</v>
          </cell>
          <cell r="H25">
            <v>24.840000000000003</v>
          </cell>
          <cell r="I25" t="str">
            <v>NE</v>
          </cell>
          <cell r="J25">
            <v>37.440000000000005</v>
          </cell>
          <cell r="K25">
            <v>0</v>
          </cell>
        </row>
        <row r="26">
          <cell r="B26">
            <v>24.958333333333332</v>
          </cell>
          <cell r="C26">
            <v>31.3</v>
          </cell>
          <cell r="D26">
            <v>20.6</v>
          </cell>
          <cell r="E26">
            <v>72.166666666666671</v>
          </cell>
          <cell r="F26">
            <v>93</v>
          </cell>
          <cell r="G26">
            <v>44</v>
          </cell>
          <cell r="H26">
            <v>25.2</v>
          </cell>
          <cell r="I26" t="str">
            <v>NE</v>
          </cell>
          <cell r="J26">
            <v>53.28</v>
          </cell>
          <cell r="K26">
            <v>0</v>
          </cell>
        </row>
        <row r="27">
          <cell r="B27">
            <v>14.049999999999999</v>
          </cell>
          <cell r="C27">
            <v>20.6</v>
          </cell>
          <cell r="D27">
            <v>11.7</v>
          </cell>
          <cell r="E27">
            <v>96.75</v>
          </cell>
          <cell r="F27">
            <v>99</v>
          </cell>
          <cell r="G27">
            <v>93</v>
          </cell>
          <cell r="H27">
            <v>24.48</v>
          </cell>
          <cell r="I27" t="str">
            <v>SO</v>
          </cell>
          <cell r="J27">
            <v>51.480000000000004</v>
          </cell>
          <cell r="K27">
            <v>0</v>
          </cell>
        </row>
        <row r="28">
          <cell r="B28">
            <v>14.312500000000002</v>
          </cell>
          <cell r="C28">
            <v>19.899999999999999</v>
          </cell>
          <cell r="D28">
            <v>11.6</v>
          </cell>
          <cell r="E28">
            <v>83.291666666666671</v>
          </cell>
          <cell r="F28">
            <v>95</v>
          </cell>
          <cell r="G28">
            <v>58</v>
          </cell>
          <cell r="H28">
            <v>18.720000000000002</v>
          </cell>
          <cell r="I28" t="str">
            <v>S</v>
          </cell>
          <cell r="J28">
            <v>29.880000000000003</v>
          </cell>
          <cell r="K28">
            <v>0.2</v>
          </cell>
        </row>
        <row r="29">
          <cell r="B29">
            <v>15.454166666666667</v>
          </cell>
          <cell r="C29">
            <v>23.9</v>
          </cell>
          <cell r="D29">
            <v>10.6</v>
          </cell>
          <cell r="E29">
            <v>78.833333333333329</v>
          </cell>
          <cell r="F29">
            <v>99</v>
          </cell>
          <cell r="G29">
            <v>40</v>
          </cell>
          <cell r="H29">
            <v>15.120000000000001</v>
          </cell>
          <cell r="I29" t="str">
            <v>SE</v>
          </cell>
          <cell r="J29">
            <v>23.759999999999998</v>
          </cell>
          <cell r="K29">
            <v>0</v>
          </cell>
        </row>
        <row r="30">
          <cell r="B30">
            <v>16.441666666666666</v>
          </cell>
          <cell r="C30">
            <v>24.2</v>
          </cell>
          <cell r="D30">
            <v>10.8</v>
          </cell>
          <cell r="E30">
            <v>68.166666666666671</v>
          </cell>
          <cell r="F30">
            <v>90</v>
          </cell>
          <cell r="G30">
            <v>29</v>
          </cell>
          <cell r="H30">
            <v>17.64</v>
          </cell>
          <cell r="I30" t="str">
            <v>S</v>
          </cell>
          <cell r="J30">
            <v>28.08</v>
          </cell>
          <cell r="K30">
            <v>0</v>
          </cell>
        </row>
        <row r="31">
          <cell r="B31">
            <v>17.349999999999998</v>
          </cell>
          <cell r="C31">
            <v>26.1</v>
          </cell>
          <cell r="D31">
            <v>10</v>
          </cell>
          <cell r="E31">
            <v>64.625</v>
          </cell>
          <cell r="F31">
            <v>89</v>
          </cell>
          <cell r="G31">
            <v>36</v>
          </cell>
          <cell r="H31">
            <v>14.76</v>
          </cell>
          <cell r="I31" t="str">
            <v>SE</v>
          </cell>
          <cell r="J31">
            <v>25.92</v>
          </cell>
          <cell r="K31">
            <v>0</v>
          </cell>
        </row>
        <row r="32">
          <cell r="B32">
            <v>19.404166666666665</v>
          </cell>
          <cell r="C32">
            <v>29.1</v>
          </cell>
          <cell r="D32">
            <v>11.5</v>
          </cell>
          <cell r="E32">
            <v>59.583333333333336</v>
          </cell>
          <cell r="F32">
            <v>83</v>
          </cell>
          <cell r="G32">
            <v>25</v>
          </cell>
          <cell r="H32">
            <v>15.120000000000001</v>
          </cell>
          <cell r="I32" t="str">
            <v>L</v>
          </cell>
          <cell r="J32">
            <v>24.48</v>
          </cell>
          <cell r="K32">
            <v>0</v>
          </cell>
        </row>
        <row r="33">
          <cell r="B33">
            <v>21.216666666666665</v>
          </cell>
          <cell r="C33">
            <v>31.2</v>
          </cell>
          <cell r="D33">
            <v>13.9</v>
          </cell>
          <cell r="E33">
            <v>53.958333333333336</v>
          </cell>
          <cell r="F33">
            <v>81</v>
          </cell>
          <cell r="G33">
            <v>14</v>
          </cell>
          <cell r="H33">
            <v>15.48</v>
          </cell>
          <cell r="I33" t="str">
            <v>L</v>
          </cell>
          <cell r="J33">
            <v>23.040000000000003</v>
          </cell>
          <cell r="K33">
            <v>0</v>
          </cell>
        </row>
        <row r="34">
          <cell r="B34">
            <v>21.895833333333332</v>
          </cell>
          <cell r="C34">
            <v>31.9</v>
          </cell>
          <cell r="D34">
            <v>14.2</v>
          </cell>
          <cell r="E34">
            <v>53.083333333333336</v>
          </cell>
          <cell r="F34">
            <v>79</v>
          </cell>
          <cell r="G34">
            <v>26</v>
          </cell>
          <cell r="H34">
            <v>16.920000000000002</v>
          </cell>
          <cell r="I34" t="str">
            <v>L</v>
          </cell>
          <cell r="J34">
            <v>24.840000000000003</v>
          </cell>
          <cell r="K34">
            <v>0</v>
          </cell>
        </row>
        <row r="35">
          <cell r="B35">
            <v>22.804166666666671</v>
          </cell>
          <cell r="C35">
            <v>31.2</v>
          </cell>
          <cell r="D35">
            <v>16.5</v>
          </cell>
          <cell r="E35">
            <v>54.833333333333336</v>
          </cell>
          <cell r="F35">
            <v>78</v>
          </cell>
          <cell r="G35">
            <v>29</v>
          </cell>
          <cell r="H35">
            <v>15.48</v>
          </cell>
          <cell r="I35" t="str">
            <v>L</v>
          </cell>
          <cell r="J35">
            <v>23.400000000000002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24.808333333333334</v>
          </cell>
          <cell r="C5">
            <v>30.5</v>
          </cell>
          <cell r="D5">
            <v>20.2</v>
          </cell>
          <cell r="E5">
            <v>54.916666666666664</v>
          </cell>
          <cell r="F5">
            <v>66</v>
          </cell>
          <cell r="G5">
            <v>38</v>
          </cell>
          <cell r="H5">
            <v>9</v>
          </cell>
          <cell r="I5" t="str">
            <v>N</v>
          </cell>
          <cell r="J5">
            <v>20.52</v>
          </cell>
          <cell r="K5">
            <v>0</v>
          </cell>
        </row>
        <row r="6">
          <cell r="B6">
            <v>22.004166666666666</v>
          </cell>
          <cell r="C6">
            <v>28</v>
          </cell>
          <cell r="D6">
            <v>17.5</v>
          </cell>
          <cell r="E6">
            <v>75.208333333333329</v>
          </cell>
          <cell r="F6">
            <v>95</v>
          </cell>
          <cell r="G6">
            <v>51</v>
          </cell>
          <cell r="H6">
            <v>14.76</v>
          </cell>
          <cell r="I6" t="str">
            <v>L</v>
          </cell>
          <cell r="J6">
            <v>25.92</v>
          </cell>
          <cell r="K6">
            <v>0</v>
          </cell>
        </row>
        <row r="7">
          <cell r="B7">
            <v>21.233333333333331</v>
          </cell>
          <cell r="C7">
            <v>29.2</v>
          </cell>
          <cell r="D7">
            <v>15.9</v>
          </cell>
          <cell r="E7">
            <v>64.916666666666671</v>
          </cell>
          <cell r="F7">
            <v>86</v>
          </cell>
          <cell r="G7">
            <v>46</v>
          </cell>
          <cell r="H7">
            <v>10.44</v>
          </cell>
          <cell r="I7" t="str">
            <v>L</v>
          </cell>
          <cell r="J7">
            <v>19.8</v>
          </cell>
          <cell r="K7">
            <v>0</v>
          </cell>
        </row>
        <row r="8">
          <cell r="B8">
            <v>23.008333333333329</v>
          </cell>
          <cell r="C8">
            <v>30.3</v>
          </cell>
          <cell r="D8">
            <v>17.7</v>
          </cell>
          <cell r="E8">
            <v>68.166666666666671</v>
          </cell>
          <cell r="F8">
            <v>87</v>
          </cell>
          <cell r="G8">
            <v>37</v>
          </cell>
          <cell r="H8">
            <v>16.2</v>
          </cell>
          <cell r="I8" t="str">
            <v>NE</v>
          </cell>
          <cell r="J8">
            <v>29.880000000000003</v>
          </cell>
          <cell r="K8">
            <v>0</v>
          </cell>
        </row>
        <row r="9">
          <cell r="B9">
            <v>22.741666666666671</v>
          </cell>
          <cell r="C9">
            <v>26.9</v>
          </cell>
          <cell r="D9">
            <v>19.100000000000001</v>
          </cell>
          <cell r="E9">
            <v>65.833333333333329</v>
          </cell>
          <cell r="F9">
            <v>78</v>
          </cell>
          <cell r="G9">
            <v>52</v>
          </cell>
          <cell r="H9">
            <v>10.8</v>
          </cell>
          <cell r="I9" t="str">
            <v>N</v>
          </cell>
          <cell r="J9">
            <v>23.040000000000003</v>
          </cell>
          <cell r="K9">
            <v>0</v>
          </cell>
        </row>
        <row r="10">
          <cell r="B10">
            <v>17.599999999999998</v>
          </cell>
          <cell r="C10">
            <v>23.2</v>
          </cell>
          <cell r="D10">
            <v>13.2</v>
          </cell>
          <cell r="E10">
            <v>84.041666666666671</v>
          </cell>
          <cell r="F10">
            <v>99</v>
          </cell>
          <cell r="G10">
            <v>56</v>
          </cell>
          <cell r="H10">
            <v>23.400000000000002</v>
          </cell>
          <cell r="I10" t="str">
            <v>S</v>
          </cell>
          <cell r="J10">
            <v>46.080000000000005</v>
          </cell>
          <cell r="K10">
            <v>36.4</v>
          </cell>
        </row>
        <row r="11">
          <cell r="B11">
            <v>11.166666666666664</v>
          </cell>
          <cell r="C11">
            <v>17.2</v>
          </cell>
          <cell r="D11">
            <v>5.6</v>
          </cell>
          <cell r="E11">
            <v>69.041666666666671</v>
          </cell>
          <cell r="F11">
            <v>93</v>
          </cell>
          <cell r="G11">
            <v>40</v>
          </cell>
          <cell r="H11">
            <v>20.16</v>
          </cell>
          <cell r="I11" t="str">
            <v>S</v>
          </cell>
          <cell r="J11">
            <v>34.92</v>
          </cell>
          <cell r="K11">
            <v>0</v>
          </cell>
        </row>
        <row r="12">
          <cell r="B12">
            <v>13.224999999999996</v>
          </cell>
          <cell r="C12">
            <v>22.2</v>
          </cell>
          <cell r="D12">
            <v>6.1</v>
          </cell>
          <cell r="E12">
            <v>66.458333333333329</v>
          </cell>
          <cell r="F12">
            <v>88</v>
          </cell>
          <cell r="G12">
            <v>39</v>
          </cell>
          <cell r="H12">
            <v>14.4</v>
          </cell>
          <cell r="I12" t="str">
            <v>L</v>
          </cell>
          <cell r="J12">
            <v>25.56</v>
          </cell>
          <cell r="K12">
            <v>0</v>
          </cell>
        </row>
        <row r="13">
          <cell r="B13">
            <v>17.233333333333331</v>
          </cell>
          <cell r="C13">
            <v>24.7</v>
          </cell>
          <cell r="D13">
            <v>11.5</v>
          </cell>
          <cell r="E13">
            <v>57</v>
          </cell>
          <cell r="F13">
            <v>74</v>
          </cell>
          <cell r="G13">
            <v>36</v>
          </cell>
          <cell r="H13">
            <v>20.16</v>
          </cell>
          <cell r="I13" t="str">
            <v>NE</v>
          </cell>
          <cell r="J13">
            <v>38.880000000000003</v>
          </cell>
          <cell r="K13">
            <v>0</v>
          </cell>
        </row>
        <row r="14">
          <cell r="B14">
            <v>19.737500000000001</v>
          </cell>
          <cell r="C14">
            <v>28.4</v>
          </cell>
          <cell r="D14">
            <v>12.6</v>
          </cell>
          <cell r="E14">
            <v>59.583333333333336</v>
          </cell>
          <cell r="F14">
            <v>78</v>
          </cell>
          <cell r="G14">
            <v>40</v>
          </cell>
          <cell r="H14">
            <v>23.040000000000003</v>
          </cell>
          <cell r="I14" t="str">
            <v>NE</v>
          </cell>
          <cell r="J14">
            <v>47.88</v>
          </cell>
          <cell r="K14">
            <v>0</v>
          </cell>
        </row>
        <row r="15">
          <cell r="B15">
            <v>23.004166666666663</v>
          </cell>
          <cell r="C15">
            <v>30.2</v>
          </cell>
          <cell r="D15">
            <v>17.600000000000001</v>
          </cell>
          <cell r="E15">
            <v>63.75</v>
          </cell>
          <cell r="F15">
            <v>77</v>
          </cell>
          <cell r="G15">
            <v>50</v>
          </cell>
          <cell r="H15">
            <v>17.28</v>
          </cell>
          <cell r="I15" t="str">
            <v>NE</v>
          </cell>
          <cell r="J15">
            <v>36</v>
          </cell>
          <cell r="K15">
            <v>0</v>
          </cell>
        </row>
        <row r="16">
          <cell r="B16">
            <v>20.591666666666665</v>
          </cell>
          <cell r="C16">
            <v>24.4</v>
          </cell>
          <cell r="D16">
            <v>18.7</v>
          </cell>
          <cell r="E16">
            <v>91.875</v>
          </cell>
          <cell r="F16">
            <v>98</v>
          </cell>
          <cell r="G16">
            <v>73</v>
          </cell>
          <cell r="H16">
            <v>21.96</v>
          </cell>
          <cell r="I16" t="str">
            <v>NE</v>
          </cell>
          <cell r="J16">
            <v>51.84</v>
          </cell>
          <cell r="K16">
            <v>33.599999999999994</v>
          </cell>
        </row>
        <row r="17">
          <cell r="B17">
            <v>21.137499999999999</v>
          </cell>
          <cell r="C17">
            <v>25</v>
          </cell>
          <cell r="D17">
            <v>19.399999999999999</v>
          </cell>
          <cell r="E17">
            <v>90.708333333333329</v>
          </cell>
          <cell r="F17">
            <v>98</v>
          </cell>
          <cell r="G17">
            <v>71</v>
          </cell>
          <cell r="H17">
            <v>22.32</v>
          </cell>
          <cell r="I17" t="str">
            <v>SO</v>
          </cell>
          <cell r="J17">
            <v>55.080000000000005</v>
          </cell>
          <cell r="K17">
            <v>12.8</v>
          </cell>
        </row>
        <row r="18">
          <cell r="B18">
            <v>17.983333333333334</v>
          </cell>
          <cell r="C18">
            <v>21</v>
          </cell>
          <cell r="D18">
            <v>15.4</v>
          </cell>
          <cell r="E18">
            <v>86.166666666666671</v>
          </cell>
          <cell r="F18">
            <v>97</v>
          </cell>
          <cell r="G18">
            <v>65</v>
          </cell>
          <cell r="H18">
            <v>15.120000000000001</v>
          </cell>
          <cell r="I18" t="str">
            <v>S</v>
          </cell>
          <cell r="J18">
            <v>32.4</v>
          </cell>
          <cell r="K18">
            <v>0</v>
          </cell>
        </row>
        <row r="19">
          <cell r="B19">
            <v>14.908333333333331</v>
          </cell>
          <cell r="C19">
            <v>21.3</v>
          </cell>
          <cell r="D19">
            <v>9.4</v>
          </cell>
          <cell r="E19">
            <v>65.125</v>
          </cell>
          <cell r="F19">
            <v>83</v>
          </cell>
          <cell r="G19">
            <v>38</v>
          </cell>
          <cell r="H19">
            <v>11.879999999999999</v>
          </cell>
          <cell r="I19" t="str">
            <v>S</v>
          </cell>
          <cell r="J19">
            <v>22.32</v>
          </cell>
          <cell r="K19">
            <v>0</v>
          </cell>
        </row>
        <row r="20">
          <cell r="B20">
            <v>15.737499999999999</v>
          </cell>
          <cell r="C20">
            <v>22.9</v>
          </cell>
          <cell r="D20">
            <v>9.4</v>
          </cell>
          <cell r="E20">
            <v>62.458333333333336</v>
          </cell>
          <cell r="F20">
            <v>86</v>
          </cell>
          <cell r="G20">
            <v>39</v>
          </cell>
          <cell r="H20">
            <v>8.2799999999999994</v>
          </cell>
          <cell r="I20" t="str">
            <v>L</v>
          </cell>
          <cell r="J20">
            <v>14.76</v>
          </cell>
          <cell r="K20">
            <v>0</v>
          </cell>
        </row>
        <row r="21">
          <cell r="B21">
            <v>17.862499999999997</v>
          </cell>
          <cell r="C21">
            <v>25.4</v>
          </cell>
          <cell r="D21">
            <v>11.9</v>
          </cell>
          <cell r="E21">
            <v>60.208333333333336</v>
          </cell>
          <cell r="F21">
            <v>72</v>
          </cell>
          <cell r="G21">
            <v>48</v>
          </cell>
          <cell r="H21">
            <v>12.96</v>
          </cell>
          <cell r="I21" t="str">
            <v>NE</v>
          </cell>
          <cell r="J21">
            <v>28.08</v>
          </cell>
          <cell r="K21">
            <v>0</v>
          </cell>
        </row>
        <row r="22">
          <cell r="B22">
            <v>19.616666666666667</v>
          </cell>
          <cell r="C22">
            <v>26.3</v>
          </cell>
          <cell r="D22">
            <v>14.3</v>
          </cell>
          <cell r="E22">
            <v>67.916666666666671</v>
          </cell>
          <cell r="F22">
            <v>90</v>
          </cell>
          <cell r="G22">
            <v>43</v>
          </cell>
          <cell r="H22">
            <v>19.079999999999998</v>
          </cell>
          <cell r="I22" t="str">
            <v>NE</v>
          </cell>
          <cell r="J22">
            <v>34.200000000000003</v>
          </cell>
          <cell r="K22">
            <v>0</v>
          </cell>
        </row>
        <row r="23">
          <cell r="B23">
            <v>20.162499999999998</v>
          </cell>
          <cell r="C23">
            <v>27.2</v>
          </cell>
          <cell r="D23">
            <v>14.5</v>
          </cell>
          <cell r="E23">
            <v>59.375</v>
          </cell>
          <cell r="F23">
            <v>79</v>
          </cell>
          <cell r="G23">
            <v>35</v>
          </cell>
          <cell r="H23">
            <v>21.6</v>
          </cell>
          <cell r="I23" t="str">
            <v>NE</v>
          </cell>
          <cell r="J23">
            <v>37.800000000000004</v>
          </cell>
          <cell r="K23">
            <v>0</v>
          </cell>
        </row>
        <row r="24">
          <cell r="B24">
            <v>21.154166666666669</v>
          </cell>
          <cell r="C24">
            <v>28.7</v>
          </cell>
          <cell r="D24">
            <v>16.399999999999999</v>
          </cell>
          <cell r="E24">
            <v>67.958333333333329</v>
          </cell>
          <cell r="F24">
            <v>80</v>
          </cell>
          <cell r="G24">
            <v>49</v>
          </cell>
          <cell r="H24">
            <v>17.64</v>
          </cell>
          <cell r="I24" t="str">
            <v>NE</v>
          </cell>
          <cell r="J24">
            <v>41.4</v>
          </cell>
          <cell r="K24">
            <v>0</v>
          </cell>
        </row>
        <row r="25">
          <cell r="B25">
            <v>23.133333333333336</v>
          </cell>
          <cell r="C25">
            <v>29.7</v>
          </cell>
          <cell r="D25">
            <v>18.7</v>
          </cell>
          <cell r="E25">
            <v>70.25</v>
          </cell>
          <cell r="F25">
            <v>87</v>
          </cell>
          <cell r="G25">
            <v>53</v>
          </cell>
          <cell r="H25">
            <v>20.52</v>
          </cell>
          <cell r="I25" t="str">
            <v>NE</v>
          </cell>
          <cell r="J25">
            <v>46.080000000000005</v>
          </cell>
          <cell r="K25">
            <v>0</v>
          </cell>
        </row>
        <row r="26">
          <cell r="B26">
            <v>20.000000000000004</v>
          </cell>
          <cell r="C26">
            <v>25.7</v>
          </cell>
          <cell r="D26">
            <v>11.9</v>
          </cell>
          <cell r="E26">
            <v>86.666666666666671</v>
          </cell>
          <cell r="F26">
            <v>99</v>
          </cell>
          <cell r="G26">
            <v>73</v>
          </cell>
          <cell r="H26">
            <v>28.8</v>
          </cell>
          <cell r="I26" t="str">
            <v>N</v>
          </cell>
          <cell r="J26">
            <v>66.600000000000009</v>
          </cell>
          <cell r="K26">
            <v>68.600000000000009</v>
          </cell>
        </row>
        <row r="27">
          <cell r="B27">
            <v>10.529166666666667</v>
          </cell>
          <cell r="C27">
            <v>13.7</v>
          </cell>
          <cell r="D27">
            <v>8</v>
          </cell>
          <cell r="E27">
            <v>89.5</v>
          </cell>
          <cell r="F27">
            <v>99</v>
          </cell>
          <cell r="G27">
            <v>70</v>
          </cell>
          <cell r="H27">
            <v>23.040000000000003</v>
          </cell>
          <cell r="I27" t="str">
            <v>SO</v>
          </cell>
          <cell r="J27">
            <v>53.64</v>
          </cell>
          <cell r="K27">
            <v>6.6</v>
          </cell>
        </row>
        <row r="28">
          <cell r="B28">
            <v>11.487499999999999</v>
          </cell>
          <cell r="C28">
            <v>17.399999999999999</v>
          </cell>
          <cell r="D28">
            <v>5.9</v>
          </cell>
          <cell r="E28">
            <v>74.208333333333329</v>
          </cell>
          <cell r="F28">
            <v>99</v>
          </cell>
          <cell r="G28">
            <v>33</v>
          </cell>
          <cell r="H28">
            <v>10.8</v>
          </cell>
          <cell r="I28" t="str">
            <v>SO</v>
          </cell>
          <cell r="J28">
            <v>24.48</v>
          </cell>
          <cell r="K28">
            <v>0</v>
          </cell>
        </row>
        <row r="29">
          <cell r="B29">
            <v>13.391666666666666</v>
          </cell>
          <cell r="C29">
            <v>20.100000000000001</v>
          </cell>
          <cell r="D29">
            <v>7.4</v>
          </cell>
          <cell r="E29">
            <v>60.25</v>
          </cell>
          <cell r="F29">
            <v>80</v>
          </cell>
          <cell r="G29">
            <v>37</v>
          </cell>
          <cell r="H29">
            <v>12.6</v>
          </cell>
          <cell r="I29" t="str">
            <v>O</v>
          </cell>
          <cell r="J29">
            <v>28.08</v>
          </cell>
          <cell r="K29">
            <v>0</v>
          </cell>
        </row>
        <row r="30">
          <cell r="B30">
            <v>15.200000000000001</v>
          </cell>
          <cell r="C30">
            <v>20</v>
          </cell>
          <cell r="D30">
            <v>10.6</v>
          </cell>
          <cell r="E30">
            <v>56.708333333333336</v>
          </cell>
          <cell r="F30">
            <v>73</v>
          </cell>
          <cell r="G30">
            <v>37</v>
          </cell>
          <cell r="H30">
            <v>10.44</v>
          </cell>
          <cell r="I30" t="str">
            <v>SO</v>
          </cell>
          <cell r="J30">
            <v>25.2</v>
          </cell>
          <cell r="K30">
            <v>0</v>
          </cell>
        </row>
        <row r="31">
          <cell r="B31">
            <v>14.620833333333332</v>
          </cell>
          <cell r="C31">
            <v>22.7</v>
          </cell>
          <cell r="D31">
            <v>8.6999999999999993</v>
          </cell>
          <cell r="E31">
            <v>67.375</v>
          </cell>
          <cell r="F31">
            <v>90</v>
          </cell>
          <cell r="G31">
            <v>34</v>
          </cell>
          <cell r="H31">
            <v>15.48</v>
          </cell>
          <cell r="I31" t="str">
            <v>NE</v>
          </cell>
          <cell r="J31">
            <v>28.44</v>
          </cell>
          <cell r="K31">
            <v>0</v>
          </cell>
        </row>
        <row r="32">
          <cell r="B32">
            <v>17.054166666666671</v>
          </cell>
          <cell r="C32">
            <v>23.9</v>
          </cell>
          <cell r="D32">
            <v>12</v>
          </cell>
          <cell r="E32">
            <v>54.833333333333336</v>
          </cell>
          <cell r="F32">
            <v>67</v>
          </cell>
          <cell r="G32">
            <v>35</v>
          </cell>
          <cell r="H32">
            <v>20.16</v>
          </cell>
          <cell r="I32" t="str">
            <v>NE</v>
          </cell>
          <cell r="J32">
            <v>39.24</v>
          </cell>
          <cell r="K32">
            <v>0</v>
          </cell>
        </row>
        <row r="33">
          <cell r="B33">
            <v>17.708333333333336</v>
          </cell>
          <cell r="C33">
            <v>25.4</v>
          </cell>
          <cell r="D33">
            <v>12.2</v>
          </cell>
          <cell r="E33">
            <v>57.75</v>
          </cell>
          <cell r="F33">
            <v>76</v>
          </cell>
          <cell r="G33">
            <v>37</v>
          </cell>
          <cell r="H33">
            <v>18.36</v>
          </cell>
          <cell r="I33" t="str">
            <v>NE</v>
          </cell>
          <cell r="J33">
            <v>34.92</v>
          </cell>
          <cell r="K33">
            <v>0</v>
          </cell>
        </row>
        <row r="34">
          <cell r="B34">
            <v>20.19166666666667</v>
          </cell>
          <cell r="C34">
            <v>27.8</v>
          </cell>
          <cell r="D34">
            <v>15.2</v>
          </cell>
          <cell r="E34">
            <v>57.25</v>
          </cell>
          <cell r="F34">
            <v>72</v>
          </cell>
          <cell r="G34">
            <v>37</v>
          </cell>
          <cell r="H34">
            <v>14.4</v>
          </cell>
          <cell r="I34" t="str">
            <v>NE</v>
          </cell>
          <cell r="J34">
            <v>36.72</v>
          </cell>
          <cell r="K34">
            <v>0</v>
          </cell>
        </row>
        <row r="35">
          <cell r="B35">
            <v>21.324999999999999</v>
          </cell>
          <cell r="C35">
            <v>27.6</v>
          </cell>
          <cell r="D35">
            <v>17.2</v>
          </cell>
          <cell r="E35">
            <v>64.875</v>
          </cell>
          <cell r="F35">
            <v>80</v>
          </cell>
          <cell r="G35">
            <v>43</v>
          </cell>
          <cell r="H35">
            <v>17.64</v>
          </cell>
          <cell r="I35" t="str">
            <v>N</v>
          </cell>
          <cell r="J35">
            <v>36.72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24.029166666666665</v>
          </cell>
          <cell r="C5">
            <v>32.299999999999997</v>
          </cell>
          <cell r="D5">
            <v>16.5</v>
          </cell>
          <cell r="E5">
            <v>51.727272727272727</v>
          </cell>
          <cell r="F5">
            <v>98</v>
          </cell>
          <cell r="G5">
            <v>24</v>
          </cell>
          <cell r="H5">
            <v>11.16</v>
          </cell>
          <cell r="I5" t="str">
            <v>SE</v>
          </cell>
          <cell r="J5">
            <v>24.48</v>
          </cell>
          <cell r="K5">
            <v>0</v>
          </cell>
        </row>
        <row r="6">
          <cell r="B6">
            <v>24.145833333333339</v>
          </cell>
          <cell r="C6">
            <v>32.5</v>
          </cell>
          <cell r="D6">
            <v>17.100000000000001</v>
          </cell>
          <cell r="E6">
            <v>49.916666666666664</v>
          </cell>
          <cell r="F6">
            <v>74</v>
          </cell>
          <cell r="G6">
            <v>30</v>
          </cell>
          <cell r="H6">
            <v>12.96</v>
          </cell>
          <cell r="I6" t="str">
            <v>O</v>
          </cell>
          <cell r="J6">
            <v>20.52</v>
          </cell>
          <cell r="K6">
            <v>0</v>
          </cell>
        </row>
        <row r="7">
          <cell r="B7">
            <v>23.3</v>
          </cell>
          <cell r="C7">
            <v>29.2</v>
          </cell>
          <cell r="D7">
            <v>18.899999999999999</v>
          </cell>
          <cell r="E7">
            <v>62.208333333333336</v>
          </cell>
          <cell r="F7">
            <v>76</v>
          </cell>
          <cell r="G7">
            <v>43</v>
          </cell>
          <cell r="H7">
            <v>19.079999999999998</v>
          </cell>
          <cell r="I7" t="str">
            <v>S</v>
          </cell>
          <cell r="J7">
            <v>28.08</v>
          </cell>
          <cell r="K7">
            <v>0</v>
          </cell>
        </row>
        <row r="8">
          <cell r="B8">
            <v>22.224999999999998</v>
          </cell>
          <cell r="C8">
            <v>28.8</v>
          </cell>
          <cell r="D8">
            <v>17.100000000000001</v>
          </cell>
          <cell r="E8">
            <v>59.75</v>
          </cell>
          <cell r="F8">
            <v>77</v>
          </cell>
          <cell r="G8">
            <v>39</v>
          </cell>
          <cell r="H8">
            <v>19.8</v>
          </cell>
          <cell r="I8" t="str">
            <v>L</v>
          </cell>
          <cell r="J8">
            <v>36</v>
          </cell>
          <cell r="K8">
            <v>0</v>
          </cell>
        </row>
        <row r="9">
          <cell r="B9">
            <v>23.008333333333336</v>
          </cell>
          <cell r="C9">
            <v>30.7</v>
          </cell>
          <cell r="D9">
            <v>17.7</v>
          </cell>
          <cell r="E9">
            <v>59.958333333333336</v>
          </cell>
          <cell r="F9">
            <v>81</v>
          </cell>
          <cell r="G9">
            <v>35</v>
          </cell>
          <cell r="H9">
            <v>18</v>
          </cell>
          <cell r="I9" t="str">
            <v>L</v>
          </cell>
          <cell r="J9">
            <v>27</v>
          </cell>
          <cell r="K9">
            <v>0</v>
          </cell>
        </row>
        <row r="10">
          <cell r="B10">
            <v>22.204166666666666</v>
          </cell>
          <cell r="C10">
            <v>27.3</v>
          </cell>
          <cell r="D10">
            <v>19.5</v>
          </cell>
          <cell r="E10">
            <v>70.583333333333329</v>
          </cell>
          <cell r="F10">
            <v>83</v>
          </cell>
          <cell r="G10">
            <v>51</v>
          </cell>
          <cell r="H10">
            <v>19.440000000000001</v>
          </cell>
          <cell r="I10" t="str">
            <v>SO</v>
          </cell>
          <cell r="J10">
            <v>33.840000000000003</v>
          </cell>
          <cell r="K10">
            <v>0.2</v>
          </cell>
        </row>
        <row r="11">
          <cell r="B11">
            <v>17.587500000000002</v>
          </cell>
          <cell r="C11">
            <v>25.2</v>
          </cell>
          <cell r="D11">
            <v>9.1999999999999993</v>
          </cell>
          <cell r="E11">
            <v>56.583333333333336</v>
          </cell>
          <cell r="F11">
            <v>84</v>
          </cell>
          <cell r="G11">
            <v>27</v>
          </cell>
          <cell r="H11">
            <v>21.6</v>
          </cell>
          <cell r="I11" t="str">
            <v>SO</v>
          </cell>
          <cell r="J11">
            <v>35.64</v>
          </cell>
          <cell r="K11">
            <v>0</v>
          </cell>
        </row>
        <row r="12">
          <cell r="B12">
            <v>17.291666666666668</v>
          </cell>
          <cell r="C12">
            <v>24.9</v>
          </cell>
          <cell r="D12">
            <v>12.3</v>
          </cell>
          <cell r="E12">
            <v>53.208333333333336</v>
          </cell>
          <cell r="F12">
            <v>82</v>
          </cell>
          <cell r="G12">
            <v>22</v>
          </cell>
          <cell r="H12">
            <v>18.36</v>
          </cell>
          <cell r="I12" t="str">
            <v>SE</v>
          </cell>
          <cell r="J12">
            <v>33.480000000000004</v>
          </cell>
          <cell r="K12">
            <v>0</v>
          </cell>
        </row>
        <row r="13">
          <cell r="B13">
            <v>19.704166666666666</v>
          </cell>
          <cell r="C13">
            <v>29.1</v>
          </cell>
          <cell r="D13">
            <v>13.5</v>
          </cell>
          <cell r="E13">
            <v>59.75</v>
          </cell>
          <cell r="F13">
            <v>90</v>
          </cell>
          <cell r="G13">
            <v>28</v>
          </cell>
          <cell r="H13">
            <v>15.48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22.483333333333334</v>
          </cell>
          <cell r="C14">
            <v>30.6</v>
          </cell>
          <cell r="D14">
            <v>16.399999999999999</v>
          </cell>
          <cell r="E14">
            <v>58.875</v>
          </cell>
          <cell r="F14">
            <v>100</v>
          </cell>
          <cell r="G14">
            <v>29</v>
          </cell>
          <cell r="H14">
            <v>17.28</v>
          </cell>
          <cell r="I14" t="str">
            <v>L</v>
          </cell>
          <cell r="J14">
            <v>32.76</v>
          </cell>
          <cell r="K14">
            <v>0</v>
          </cell>
        </row>
        <row r="15">
          <cell r="B15">
            <v>23.900000000000002</v>
          </cell>
          <cell r="C15">
            <v>32.1</v>
          </cell>
          <cell r="D15">
            <v>17.100000000000001</v>
          </cell>
          <cell r="E15">
            <v>53.083333333333336</v>
          </cell>
          <cell r="F15">
            <v>78</v>
          </cell>
          <cell r="G15">
            <v>30</v>
          </cell>
          <cell r="H15">
            <v>15.48</v>
          </cell>
          <cell r="I15" t="str">
            <v>L</v>
          </cell>
          <cell r="J15">
            <v>29.880000000000003</v>
          </cell>
          <cell r="K15">
            <v>0</v>
          </cell>
        </row>
        <row r="16">
          <cell r="B16">
            <v>21.850000000000005</v>
          </cell>
          <cell r="C16">
            <v>26.7</v>
          </cell>
          <cell r="D16">
            <v>19</v>
          </cell>
          <cell r="E16">
            <v>66.5</v>
          </cell>
          <cell r="F16">
            <v>100</v>
          </cell>
          <cell r="G16">
            <v>40</v>
          </cell>
          <cell r="H16">
            <v>14.76</v>
          </cell>
          <cell r="I16" t="str">
            <v>NE</v>
          </cell>
          <cell r="J16">
            <v>29.880000000000003</v>
          </cell>
          <cell r="K16">
            <v>0.60000000000000009</v>
          </cell>
        </row>
        <row r="17">
          <cell r="B17">
            <v>20.625</v>
          </cell>
          <cell r="C17">
            <v>25.7</v>
          </cell>
          <cell r="D17">
            <v>18.399999999999999</v>
          </cell>
          <cell r="E17">
            <v>84.461538461538467</v>
          </cell>
          <cell r="F17">
            <v>100</v>
          </cell>
          <cell r="G17">
            <v>64</v>
          </cell>
          <cell r="H17">
            <v>17.28</v>
          </cell>
          <cell r="I17" t="str">
            <v>NE</v>
          </cell>
          <cell r="J17">
            <v>34.56</v>
          </cell>
          <cell r="K17">
            <v>22.200000000000003</v>
          </cell>
        </row>
        <row r="18">
          <cell r="B18">
            <v>20.275000000000002</v>
          </cell>
          <cell r="C18">
            <v>23.4</v>
          </cell>
          <cell r="D18">
            <v>18.5</v>
          </cell>
          <cell r="E18">
            <v>90.666666666666671</v>
          </cell>
          <cell r="F18">
            <v>100</v>
          </cell>
          <cell r="G18">
            <v>72</v>
          </cell>
          <cell r="H18">
            <v>11.16</v>
          </cell>
          <cell r="I18" t="str">
            <v>SO</v>
          </cell>
          <cell r="J18">
            <v>24.840000000000003</v>
          </cell>
          <cell r="K18">
            <v>0.2</v>
          </cell>
        </row>
        <row r="19">
          <cell r="B19">
            <v>19.133333333333336</v>
          </cell>
          <cell r="C19">
            <v>24.3</v>
          </cell>
          <cell r="D19">
            <v>14.7</v>
          </cell>
          <cell r="E19">
            <v>88.125</v>
          </cell>
          <cell r="F19">
            <v>100</v>
          </cell>
          <cell r="G19">
            <v>65</v>
          </cell>
          <cell r="H19">
            <v>11.16</v>
          </cell>
          <cell r="I19" t="str">
            <v>SO</v>
          </cell>
          <cell r="J19">
            <v>20.16</v>
          </cell>
          <cell r="K19">
            <v>0</v>
          </cell>
        </row>
        <row r="20">
          <cell r="B20">
            <v>20.495833333333334</v>
          </cell>
          <cell r="C20">
            <v>27.6</v>
          </cell>
          <cell r="D20">
            <v>16.8</v>
          </cell>
          <cell r="E20">
            <v>68.692307692307693</v>
          </cell>
          <cell r="F20">
            <v>100</v>
          </cell>
          <cell r="G20">
            <v>45</v>
          </cell>
          <cell r="H20">
            <v>11.520000000000001</v>
          </cell>
          <cell r="I20" t="str">
            <v>S</v>
          </cell>
          <cell r="J20">
            <v>19.079999999999998</v>
          </cell>
          <cell r="K20">
            <v>0.2</v>
          </cell>
        </row>
        <row r="21">
          <cell r="B21">
            <v>21.020833333333336</v>
          </cell>
          <cell r="C21">
            <v>28.1</v>
          </cell>
          <cell r="D21">
            <v>16.399999999999999</v>
          </cell>
          <cell r="E21">
            <v>61.416666666666664</v>
          </cell>
          <cell r="F21">
            <v>85</v>
          </cell>
          <cell r="G21">
            <v>24</v>
          </cell>
          <cell r="H21">
            <v>14.76</v>
          </cell>
          <cell r="I21" t="str">
            <v>S</v>
          </cell>
          <cell r="J21">
            <v>27.720000000000002</v>
          </cell>
          <cell r="K21">
            <v>0</v>
          </cell>
        </row>
        <row r="22">
          <cell r="B22">
            <v>21.5</v>
          </cell>
          <cell r="C22">
            <v>28.7</v>
          </cell>
          <cell r="D22">
            <v>16.100000000000001</v>
          </cell>
          <cell r="E22">
            <v>57.125</v>
          </cell>
          <cell r="F22">
            <v>100</v>
          </cell>
          <cell r="G22">
            <v>26</v>
          </cell>
          <cell r="H22">
            <v>13.68</v>
          </cell>
          <cell r="I22" t="str">
            <v>SE</v>
          </cell>
          <cell r="J22">
            <v>21.96</v>
          </cell>
          <cell r="K22">
            <v>0</v>
          </cell>
        </row>
        <row r="23">
          <cell r="B23">
            <v>22.291666666666668</v>
          </cell>
          <cell r="C23">
            <v>29.6</v>
          </cell>
          <cell r="D23">
            <v>16.5</v>
          </cell>
          <cell r="E23">
            <v>54.375</v>
          </cell>
          <cell r="F23">
            <v>77</v>
          </cell>
          <cell r="G23">
            <v>35</v>
          </cell>
          <cell r="H23">
            <v>18.36</v>
          </cell>
          <cell r="I23" t="str">
            <v>L</v>
          </cell>
          <cell r="J23">
            <v>29.880000000000003</v>
          </cell>
          <cell r="K23">
            <v>0</v>
          </cell>
        </row>
        <row r="24">
          <cell r="B24">
            <v>23.570833333333336</v>
          </cell>
          <cell r="C24">
            <v>30.9</v>
          </cell>
          <cell r="D24">
            <v>18.2</v>
          </cell>
          <cell r="E24">
            <v>55.208333333333336</v>
          </cell>
          <cell r="F24">
            <v>76</v>
          </cell>
          <cell r="G24">
            <v>32</v>
          </cell>
          <cell r="H24">
            <v>18</v>
          </cell>
          <cell r="I24" t="str">
            <v>L</v>
          </cell>
          <cell r="J24">
            <v>31.319999999999997</v>
          </cell>
          <cell r="K24">
            <v>0</v>
          </cell>
        </row>
        <row r="25">
          <cell r="B25">
            <v>24.1875</v>
          </cell>
          <cell r="C25">
            <v>31.8</v>
          </cell>
          <cell r="D25">
            <v>18.399999999999999</v>
          </cell>
          <cell r="E25">
            <v>57.958333333333336</v>
          </cell>
          <cell r="F25">
            <v>76</v>
          </cell>
          <cell r="G25">
            <v>36</v>
          </cell>
          <cell r="H25">
            <v>16.920000000000002</v>
          </cell>
          <cell r="I25" t="str">
            <v>L</v>
          </cell>
          <cell r="J25">
            <v>30.6</v>
          </cell>
          <cell r="K25">
            <v>0</v>
          </cell>
        </row>
        <row r="26">
          <cell r="B26">
            <v>24.433333333333334</v>
          </cell>
          <cell r="C26">
            <v>32.4</v>
          </cell>
          <cell r="D26">
            <v>20.6</v>
          </cell>
          <cell r="E26">
            <v>63.090909090909093</v>
          </cell>
          <cell r="F26">
            <v>80</v>
          </cell>
          <cell r="G26">
            <v>42</v>
          </cell>
          <cell r="H26">
            <v>23.759999999999998</v>
          </cell>
          <cell r="I26" t="str">
            <v>NE</v>
          </cell>
          <cell r="J26">
            <v>48.6</v>
          </cell>
          <cell r="K26">
            <v>27.4</v>
          </cell>
        </row>
        <row r="27">
          <cell r="B27">
            <v>15.262499999999998</v>
          </cell>
          <cell r="C27">
            <v>21.2</v>
          </cell>
          <cell r="D27">
            <v>12.4</v>
          </cell>
          <cell r="E27">
            <v>76.733333333333334</v>
          </cell>
          <cell r="F27">
            <v>100</v>
          </cell>
          <cell r="G27">
            <v>56</v>
          </cell>
          <cell r="H27">
            <v>19.079999999999998</v>
          </cell>
          <cell r="I27" t="str">
            <v>O</v>
          </cell>
          <cell r="J27">
            <v>37.080000000000005</v>
          </cell>
          <cell r="K27">
            <v>2.1999999999999997</v>
          </cell>
        </row>
        <row r="28">
          <cell r="B28">
            <v>13.200000000000001</v>
          </cell>
          <cell r="C28">
            <v>15.9</v>
          </cell>
          <cell r="D28">
            <v>11.2</v>
          </cell>
          <cell r="E28">
            <v>79.61904761904762</v>
          </cell>
          <cell r="F28">
            <v>100</v>
          </cell>
          <cell r="G28">
            <v>66</v>
          </cell>
          <cell r="H28">
            <v>14.04</v>
          </cell>
          <cell r="I28" t="str">
            <v>SO</v>
          </cell>
          <cell r="J28">
            <v>27</v>
          </cell>
          <cell r="K28">
            <v>0</v>
          </cell>
        </row>
        <row r="29">
          <cell r="B29">
            <v>14.287500000000001</v>
          </cell>
          <cell r="C29">
            <v>22.8</v>
          </cell>
          <cell r="D29">
            <v>8.1</v>
          </cell>
          <cell r="E29">
            <v>72.349999999999994</v>
          </cell>
          <cell r="F29">
            <v>100</v>
          </cell>
          <cell r="G29">
            <v>31</v>
          </cell>
          <cell r="H29">
            <v>12.6</v>
          </cell>
          <cell r="I29" t="str">
            <v>L</v>
          </cell>
          <cell r="J29">
            <v>27.36</v>
          </cell>
          <cell r="K29">
            <v>0</v>
          </cell>
        </row>
        <row r="30">
          <cell r="B30">
            <v>15.816666666666665</v>
          </cell>
          <cell r="C30">
            <v>23.3</v>
          </cell>
          <cell r="D30">
            <v>9.4</v>
          </cell>
          <cell r="E30">
            <v>58.166666666666664</v>
          </cell>
          <cell r="F30">
            <v>86</v>
          </cell>
          <cell r="G30">
            <v>27</v>
          </cell>
          <cell r="H30">
            <v>11.16</v>
          </cell>
          <cell r="I30" t="str">
            <v>SO</v>
          </cell>
          <cell r="J30">
            <v>28.08</v>
          </cell>
          <cell r="K30">
            <v>0</v>
          </cell>
        </row>
        <row r="31">
          <cell r="B31">
            <v>16.275000000000002</v>
          </cell>
          <cell r="C31">
            <v>25.7</v>
          </cell>
          <cell r="D31">
            <v>8.9</v>
          </cell>
          <cell r="E31">
            <v>57.541666666666664</v>
          </cell>
          <cell r="F31">
            <v>100</v>
          </cell>
          <cell r="G31">
            <v>25</v>
          </cell>
          <cell r="H31">
            <v>9.3600000000000012</v>
          </cell>
          <cell r="I31" t="str">
            <v>SO</v>
          </cell>
          <cell r="J31">
            <v>14.4</v>
          </cell>
          <cell r="K31">
            <v>0</v>
          </cell>
        </row>
        <row r="32">
          <cell r="B32">
            <v>18.212499999999999</v>
          </cell>
          <cell r="C32">
            <v>26.1</v>
          </cell>
          <cell r="D32">
            <v>12.8</v>
          </cell>
          <cell r="E32">
            <v>55.652173913043477</v>
          </cell>
          <cell r="F32">
            <v>100</v>
          </cell>
          <cell r="G32">
            <v>23</v>
          </cell>
          <cell r="H32">
            <v>18.720000000000002</v>
          </cell>
          <cell r="I32" t="str">
            <v>SE</v>
          </cell>
          <cell r="J32">
            <v>31.680000000000003</v>
          </cell>
          <cell r="K32">
            <v>0</v>
          </cell>
        </row>
        <row r="33">
          <cell r="B33">
            <v>18.7</v>
          </cell>
          <cell r="C33">
            <v>27.7</v>
          </cell>
          <cell r="D33">
            <v>12.1</v>
          </cell>
          <cell r="E33">
            <v>54.125</v>
          </cell>
          <cell r="F33">
            <v>80</v>
          </cell>
          <cell r="G33">
            <v>28</v>
          </cell>
          <cell r="H33">
            <v>14.76</v>
          </cell>
          <cell r="I33" t="str">
            <v>L</v>
          </cell>
          <cell r="J33">
            <v>24.48</v>
          </cell>
          <cell r="K33">
            <v>0</v>
          </cell>
        </row>
        <row r="34">
          <cell r="B34">
            <v>20.433333333333334</v>
          </cell>
          <cell r="C34">
            <v>29.4</v>
          </cell>
          <cell r="D34">
            <v>13.5</v>
          </cell>
          <cell r="E34">
            <v>56.833333333333336</v>
          </cell>
          <cell r="F34">
            <v>100</v>
          </cell>
          <cell r="G34">
            <v>25</v>
          </cell>
          <cell r="H34">
            <v>13.68</v>
          </cell>
          <cell r="I34" t="str">
            <v>SE</v>
          </cell>
          <cell r="J34">
            <v>29.52</v>
          </cell>
          <cell r="K34">
            <v>0</v>
          </cell>
        </row>
        <row r="35">
          <cell r="B35">
            <v>21.862500000000001</v>
          </cell>
          <cell r="C35">
            <v>30.3</v>
          </cell>
          <cell r="D35">
            <v>14.6</v>
          </cell>
          <cell r="E35">
            <v>49.416666666666664</v>
          </cell>
          <cell r="F35">
            <v>80</v>
          </cell>
          <cell r="G35">
            <v>27</v>
          </cell>
          <cell r="H35">
            <v>14.04</v>
          </cell>
          <cell r="I35" t="str">
            <v>NE</v>
          </cell>
          <cell r="J35">
            <v>22.68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24.825000000000003</v>
          </cell>
          <cell r="C5">
            <v>35.200000000000003</v>
          </cell>
          <cell r="D5">
            <v>16.5</v>
          </cell>
          <cell r="E5">
            <v>64.416666666666671</v>
          </cell>
          <cell r="F5">
            <v>92</v>
          </cell>
          <cell r="G5">
            <v>28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25.420833333333331</v>
          </cell>
          <cell r="C6">
            <v>33.4</v>
          </cell>
          <cell r="D6">
            <v>19</v>
          </cell>
          <cell r="E6">
            <v>65.208333333333329</v>
          </cell>
          <cell r="F6">
            <v>89</v>
          </cell>
          <cell r="G6">
            <v>35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24.8125</v>
          </cell>
          <cell r="C7">
            <v>33.799999999999997</v>
          </cell>
          <cell r="D7">
            <v>16.7</v>
          </cell>
          <cell r="E7">
            <v>65.958333333333329</v>
          </cell>
          <cell r="F7">
            <v>92</v>
          </cell>
          <cell r="G7">
            <v>35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25.637500000000003</v>
          </cell>
          <cell r="C8">
            <v>33.9</v>
          </cell>
          <cell r="D8">
            <v>18.2</v>
          </cell>
          <cell r="E8">
            <v>62.916666666666664</v>
          </cell>
          <cell r="F8">
            <v>89</v>
          </cell>
          <cell r="G8">
            <v>31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24.237499999999997</v>
          </cell>
          <cell r="C9">
            <v>31</v>
          </cell>
          <cell r="D9">
            <v>18.2</v>
          </cell>
          <cell r="E9">
            <v>65.625</v>
          </cell>
          <cell r="F9">
            <v>86</v>
          </cell>
          <cell r="G9">
            <v>40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19.858333333333334</v>
          </cell>
          <cell r="C10">
            <v>23.8</v>
          </cell>
          <cell r="D10">
            <v>15.9</v>
          </cell>
          <cell r="E10">
            <v>80.772727272727266</v>
          </cell>
          <cell r="F10">
            <v>100</v>
          </cell>
          <cell r="G10">
            <v>47</v>
          </cell>
          <cell r="H10" t="str">
            <v>*</v>
          </cell>
          <cell r="I10" t="str">
            <v>N</v>
          </cell>
          <cell r="J10" t="str">
            <v>*</v>
          </cell>
          <cell r="K10">
            <v>2.1999999999999997</v>
          </cell>
        </row>
        <row r="11">
          <cell r="B11">
            <v>13.30833333333333</v>
          </cell>
          <cell r="C11">
            <v>20.8</v>
          </cell>
          <cell r="D11">
            <v>6</v>
          </cell>
          <cell r="E11">
            <v>66.208333333333329</v>
          </cell>
          <cell r="F11">
            <v>92</v>
          </cell>
          <cell r="G11">
            <v>34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0.2</v>
          </cell>
        </row>
        <row r="12">
          <cell r="B12">
            <v>13.430434782608694</v>
          </cell>
          <cell r="C12">
            <v>26</v>
          </cell>
          <cell r="D12">
            <v>4.8</v>
          </cell>
          <cell r="E12">
            <v>70.478260869565219</v>
          </cell>
          <cell r="F12">
            <v>95</v>
          </cell>
          <cell r="G12">
            <v>30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17.041666666666668</v>
          </cell>
          <cell r="C13">
            <v>28.6</v>
          </cell>
          <cell r="D13">
            <v>7.3</v>
          </cell>
          <cell r="E13">
            <v>66.208333333333329</v>
          </cell>
          <cell r="F13">
            <v>95</v>
          </cell>
          <cell r="G13">
            <v>28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20.116666666666664</v>
          </cell>
          <cell r="C14">
            <v>31.2</v>
          </cell>
          <cell r="D14">
            <v>10.199999999999999</v>
          </cell>
          <cell r="E14">
            <v>64.75</v>
          </cell>
          <cell r="F14">
            <v>91</v>
          </cell>
          <cell r="G14">
            <v>28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0.2</v>
          </cell>
        </row>
        <row r="15">
          <cell r="B15">
            <v>25.324999999999999</v>
          </cell>
          <cell r="C15">
            <v>32.5</v>
          </cell>
          <cell r="D15">
            <v>18.899999999999999</v>
          </cell>
          <cell r="E15">
            <v>63</v>
          </cell>
          <cell r="F15">
            <v>82</v>
          </cell>
          <cell r="G15">
            <v>46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0.2</v>
          </cell>
        </row>
        <row r="16">
          <cell r="B16">
            <v>24.65</v>
          </cell>
          <cell r="C16">
            <v>27.7</v>
          </cell>
          <cell r="D16">
            <v>21.5</v>
          </cell>
          <cell r="E16">
            <v>84</v>
          </cell>
          <cell r="F16">
            <v>100</v>
          </cell>
          <cell r="G16">
            <v>66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23.317391304347826</v>
          </cell>
          <cell r="C17">
            <v>27.1</v>
          </cell>
          <cell r="D17">
            <v>21.3</v>
          </cell>
          <cell r="E17">
            <v>79.615384615384613</v>
          </cell>
          <cell r="F17">
            <v>100</v>
          </cell>
          <cell r="G17">
            <v>69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21.047826086956523</v>
          </cell>
          <cell r="C18">
            <v>24.8</v>
          </cell>
          <cell r="D18">
            <v>19</v>
          </cell>
          <cell r="E18">
            <v>78.913043478260875</v>
          </cell>
          <cell r="F18">
            <v>90</v>
          </cell>
          <cell r="G18">
            <v>55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16.279166666666665</v>
          </cell>
          <cell r="C19">
            <v>24.8</v>
          </cell>
          <cell r="D19">
            <v>8.8000000000000007</v>
          </cell>
          <cell r="E19">
            <v>71.375</v>
          </cell>
          <cell r="F19">
            <v>97</v>
          </cell>
          <cell r="G19">
            <v>27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14.899999999999999</v>
          </cell>
          <cell r="C20">
            <v>26.7</v>
          </cell>
          <cell r="D20">
            <v>6.5</v>
          </cell>
          <cell r="E20">
            <v>72.25</v>
          </cell>
          <cell r="F20">
            <v>95</v>
          </cell>
          <cell r="G20">
            <v>25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16.708333333333332</v>
          </cell>
          <cell r="C21">
            <v>28.6</v>
          </cell>
          <cell r="D21">
            <v>7.6</v>
          </cell>
          <cell r="E21">
            <v>75</v>
          </cell>
          <cell r="F21">
            <v>95</v>
          </cell>
          <cell r="G21">
            <v>41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19.666666666666668</v>
          </cell>
          <cell r="C22">
            <v>29.8</v>
          </cell>
          <cell r="D22">
            <v>11.2</v>
          </cell>
          <cell r="E22">
            <v>73.958333333333329</v>
          </cell>
          <cell r="F22">
            <v>96</v>
          </cell>
          <cell r="G22">
            <v>37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20.587500000000002</v>
          </cell>
          <cell r="C23">
            <v>30.6</v>
          </cell>
          <cell r="D23">
            <v>11.4</v>
          </cell>
          <cell r="E23">
            <v>69.291666666666671</v>
          </cell>
          <cell r="F23">
            <v>94</v>
          </cell>
          <cell r="G23">
            <v>33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23.679166666666664</v>
          </cell>
          <cell r="C24">
            <v>31</v>
          </cell>
          <cell r="D24">
            <v>18.3</v>
          </cell>
          <cell r="E24">
            <v>61.958333333333336</v>
          </cell>
          <cell r="F24">
            <v>76</v>
          </cell>
          <cell r="G24">
            <v>40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25.899999999999995</v>
          </cell>
          <cell r="C25">
            <v>32.200000000000003</v>
          </cell>
          <cell r="D25">
            <v>20.399999999999999</v>
          </cell>
          <cell r="E25">
            <v>68.791666666666671</v>
          </cell>
          <cell r="F25">
            <v>86</v>
          </cell>
          <cell r="G25">
            <v>51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21.320833333333333</v>
          </cell>
          <cell r="C26">
            <v>27.9</v>
          </cell>
          <cell r="D26">
            <v>13.8</v>
          </cell>
          <cell r="E26">
            <v>84.791666666666671</v>
          </cell>
          <cell r="F26">
            <v>95</v>
          </cell>
          <cell r="G26">
            <v>67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14.225000000000001</v>
          </cell>
          <cell r="C27">
            <v>20</v>
          </cell>
          <cell r="D27">
            <v>10</v>
          </cell>
          <cell r="E27">
            <v>75.041666666666671</v>
          </cell>
          <cell r="F27">
            <v>97</v>
          </cell>
          <cell r="G27">
            <v>46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12.233333333333333</v>
          </cell>
          <cell r="C28">
            <v>22</v>
          </cell>
          <cell r="D28">
            <v>5.4</v>
          </cell>
          <cell r="E28">
            <v>78</v>
          </cell>
          <cell r="F28">
            <v>96</v>
          </cell>
          <cell r="G28">
            <v>43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13.450000000000003</v>
          </cell>
          <cell r="C29">
            <v>24</v>
          </cell>
          <cell r="D29">
            <v>5.5</v>
          </cell>
          <cell r="E29">
            <v>74.166666666666671</v>
          </cell>
          <cell r="F29">
            <v>95</v>
          </cell>
          <cell r="G29">
            <v>31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14.012500000000001</v>
          </cell>
          <cell r="C30">
            <v>23.6</v>
          </cell>
          <cell r="D30">
            <v>6.7</v>
          </cell>
          <cell r="E30">
            <v>73.25</v>
          </cell>
          <cell r="F30">
            <v>94</v>
          </cell>
          <cell r="G30">
            <v>30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13.937500000000002</v>
          </cell>
          <cell r="C31">
            <v>26.3</v>
          </cell>
          <cell r="D31">
            <v>5.0999999999999996</v>
          </cell>
          <cell r="E31">
            <v>72.791666666666671</v>
          </cell>
          <cell r="F31">
            <v>95</v>
          </cell>
          <cell r="G31">
            <v>30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15.695833333333333</v>
          </cell>
          <cell r="C32">
            <v>27.6</v>
          </cell>
          <cell r="D32">
            <v>5.3</v>
          </cell>
          <cell r="E32">
            <v>69.083333333333329</v>
          </cell>
          <cell r="F32">
            <v>94</v>
          </cell>
          <cell r="G32">
            <v>30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17.358333333333338</v>
          </cell>
          <cell r="C33">
            <v>28.8</v>
          </cell>
          <cell r="D33">
            <v>8.4</v>
          </cell>
          <cell r="E33">
            <v>68.875</v>
          </cell>
          <cell r="F33">
            <v>89</v>
          </cell>
          <cell r="G33">
            <v>33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20.262499999999996</v>
          </cell>
          <cell r="C34">
            <v>30.5</v>
          </cell>
          <cell r="D34">
            <v>10.8</v>
          </cell>
          <cell r="E34">
            <v>65.416666666666671</v>
          </cell>
          <cell r="F34">
            <v>92</v>
          </cell>
          <cell r="G34">
            <v>31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21.925000000000001</v>
          </cell>
          <cell r="C35">
            <v>29</v>
          </cell>
          <cell r="D35">
            <v>15.9</v>
          </cell>
          <cell r="E35">
            <v>67.625</v>
          </cell>
          <cell r="F35">
            <v>80</v>
          </cell>
          <cell r="G35">
            <v>51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0"/>
  <sheetViews>
    <sheetView zoomScale="90" zoomScaleNormal="90" workbookViewId="0">
      <selection activeCell="AJ62" sqref="AJ62:AJ63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49" t="s">
        <v>22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1"/>
    </row>
    <row r="2" spans="1:37" s="4" customFormat="1" ht="20.100000000000001" customHeight="1" x14ac:dyDescent="0.2">
      <c r="A2" s="152" t="s">
        <v>21</v>
      </c>
      <c r="B2" s="146" t="s">
        <v>231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8"/>
    </row>
    <row r="3" spans="1:37" s="5" customFormat="1" ht="20.100000000000001" customHeight="1" x14ac:dyDescent="0.2">
      <c r="A3" s="152"/>
      <c r="B3" s="153">
        <v>1</v>
      </c>
      <c r="C3" s="153">
        <f>SUM(B3+1)</f>
        <v>2</v>
      </c>
      <c r="D3" s="153">
        <f t="shared" ref="D3:AB3" si="0">SUM(C3+1)</f>
        <v>3</v>
      </c>
      <c r="E3" s="153">
        <f t="shared" si="0"/>
        <v>4</v>
      </c>
      <c r="F3" s="153">
        <f t="shared" si="0"/>
        <v>5</v>
      </c>
      <c r="G3" s="153">
        <v>6</v>
      </c>
      <c r="H3" s="153">
        <v>7</v>
      </c>
      <c r="I3" s="153">
        <f t="shared" si="0"/>
        <v>8</v>
      </c>
      <c r="J3" s="153">
        <f t="shared" si="0"/>
        <v>9</v>
      </c>
      <c r="K3" s="153">
        <f t="shared" si="0"/>
        <v>10</v>
      </c>
      <c r="L3" s="153">
        <f t="shared" si="0"/>
        <v>11</v>
      </c>
      <c r="M3" s="153">
        <f t="shared" si="0"/>
        <v>12</v>
      </c>
      <c r="N3" s="153">
        <f t="shared" si="0"/>
        <v>13</v>
      </c>
      <c r="O3" s="153">
        <f t="shared" si="0"/>
        <v>14</v>
      </c>
      <c r="P3" s="153">
        <f t="shared" si="0"/>
        <v>15</v>
      </c>
      <c r="Q3" s="153">
        <f t="shared" si="0"/>
        <v>16</v>
      </c>
      <c r="R3" s="153">
        <f t="shared" si="0"/>
        <v>17</v>
      </c>
      <c r="S3" s="153">
        <f t="shared" si="0"/>
        <v>18</v>
      </c>
      <c r="T3" s="153">
        <f t="shared" si="0"/>
        <v>19</v>
      </c>
      <c r="U3" s="153">
        <f t="shared" si="0"/>
        <v>20</v>
      </c>
      <c r="V3" s="153">
        <f t="shared" si="0"/>
        <v>21</v>
      </c>
      <c r="W3" s="153">
        <f t="shared" si="0"/>
        <v>22</v>
      </c>
      <c r="X3" s="153">
        <f t="shared" si="0"/>
        <v>23</v>
      </c>
      <c r="Y3" s="153">
        <f t="shared" si="0"/>
        <v>24</v>
      </c>
      <c r="Z3" s="153">
        <f t="shared" si="0"/>
        <v>25</v>
      </c>
      <c r="AA3" s="153">
        <f t="shared" si="0"/>
        <v>26</v>
      </c>
      <c r="AB3" s="153">
        <f t="shared" si="0"/>
        <v>27</v>
      </c>
      <c r="AC3" s="153">
        <f>SUM(AB3+1)</f>
        <v>28</v>
      </c>
      <c r="AD3" s="153">
        <f>SUM(AC3+1)</f>
        <v>29</v>
      </c>
      <c r="AE3" s="153">
        <v>30</v>
      </c>
      <c r="AF3" s="158">
        <v>31</v>
      </c>
      <c r="AG3" s="154" t="s">
        <v>36</v>
      </c>
    </row>
    <row r="4" spans="1:37" s="5" customFormat="1" x14ac:dyDescent="0.2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9"/>
      <c r="AG4" s="155"/>
    </row>
    <row r="5" spans="1:37" s="5" customFormat="1" x14ac:dyDescent="0.2">
      <c r="A5" s="58" t="s">
        <v>40</v>
      </c>
      <c r="B5" s="129">
        <f>[1]Maio!$B$5</f>
        <v>23.041666666666668</v>
      </c>
      <c r="C5" s="129">
        <f>[1]Maio!$B$6</f>
        <v>22.491666666666664</v>
      </c>
      <c r="D5" s="129">
        <f>[1]Maio!$B$7</f>
        <v>23.208333333333332</v>
      </c>
      <c r="E5" s="129">
        <f>[1]Maio!$B$8</f>
        <v>23.429166666666664</v>
      </c>
      <c r="F5" s="129">
        <f>[1]Maio!$B$9</f>
        <v>23.245833333333334</v>
      </c>
      <c r="G5" s="129">
        <f>[1]Maio!$B$10</f>
        <v>20.875000000000004</v>
      </c>
      <c r="H5" s="129">
        <f>[1]Maio!$B$11</f>
        <v>18.437500000000004</v>
      </c>
      <c r="I5" s="129">
        <f>[1]Maio!$B$12</f>
        <v>16.349999999999998</v>
      </c>
      <c r="J5" s="129">
        <f>[1]Maio!$B$13</f>
        <v>17.429166666666671</v>
      </c>
      <c r="K5" s="129">
        <f>[1]Maio!$B$14</f>
        <v>21.008333333333333</v>
      </c>
      <c r="L5" s="129">
        <f>[1]Maio!$B$15</f>
        <v>22.566666666666674</v>
      </c>
      <c r="M5" s="129">
        <f>[1]Maio!$B$16</f>
        <v>20.091666666666665</v>
      </c>
      <c r="N5" s="129">
        <f>[1]Maio!$B$17</f>
        <v>20.770833333333332</v>
      </c>
      <c r="O5" s="129">
        <f>[1]Maio!$B$18</f>
        <v>21.070833333333329</v>
      </c>
      <c r="P5" s="129">
        <f>[1]Maio!$B$19</f>
        <v>19.466666666666669</v>
      </c>
      <c r="Q5" s="129">
        <f>[1]Maio!$B$20</f>
        <v>20.375000000000004</v>
      </c>
      <c r="R5" s="129">
        <f>[1]Maio!$B$21</f>
        <v>19.929166666666671</v>
      </c>
      <c r="S5" s="129">
        <f>[1]Maio!$B$22</f>
        <v>20.041666666666668</v>
      </c>
      <c r="T5" s="129">
        <f>[1]Maio!$B$23</f>
        <v>20.7</v>
      </c>
      <c r="U5" s="129">
        <f>[1]Maio!$B$24</f>
        <v>21.662499999999998</v>
      </c>
      <c r="V5" s="129">
        <f>[1]Maio!$B$25</f>
        <v>23.316666666666666</v>
      </c>
      <c r="W5" s="129">
        <f>[1]Maio!$B$26</f>
        <v>24.945833333333329</v>
      </c>
      <c r="X5" s="129">
        <f>[1]Maio!$B$27</f>
        <v>17.212500000000002</v>
      </c>
      <c r="Y5" s="129">
        <f>[1]Maio!$B$28</f>
        <v>14.329166666666671</v>
      </c>
      <c r="Z5" s="129">
        <f>[1]Maio!$B$29</f>
        <v>13.004166666666668</v>
      </c>
      <c r="AA5" s="129">
        <f>[1]Maio!$B$30</f>
        <v>14.75</v>
      </c>
      <c r="AB5" s="129">
        <f>[1]Maio!$B$31</f>
        <v>14.504166666666665</v>
      </c>
      <c r="AC5" s="129">
        <f>[1]Maio!$B$32</f>
        <v>15.529166666666669</v>
      </c>
      <c r="AD5" s="129">
        <f>[1]Maio!$B$33</f>
        <v>16.399999999999999</v>
      </c>
      <c r="AE5" s="129">
        <f>[1]Maio!$B$34</f>
        <v>17.579166666666662</v>
      </c>
      <c r="AF5" s="129">
        <f>[1]Maio!$B$35</f>
        <v>19.295833333333331</v>
      </c>
      <c r="AG5" s="97">
        <f>AVERAGE(B5:AF5)</f>
        <v>19.582526881720433</v>
      </c>
    </row>
    <row r="6" spans="1:37" x14ac:dyDescent="0.2">
      <c r="A6" s="58" t="s">
        <v>0</v>
      </c>
      <c r="B6" s="11">
        <f>[2]Maio!$B$5</f>
        <v>22.345833333333331</v>
      </c>
      <c r="C6" s="11">
        <f>[2]Maio!$B$6</f>
        <v>22.099999999999998</v>
      </c>
      <c r="D6" s="11">
        <f>[2]Maio!$B$7</f>
        <v>21.429166666666664</v>
      </c>
      <c r="E6" s="11">
        <f>[2]Maio!$B$8</f>
        <v>22.204166666666669</v>
      </c>
      <c r="F6" s="11">
        <f>[2]Maio!$B$9</f>
        <v>20.966666666666665</v>
      </c>
      <c r="G6" s="11">
        <f>[2]Maio!$B$10</f>
        <v>18.274999999999999</v>
      </c>
      <c r="H6" s="11">
        <f>[2]Maio!$B$11</f>
        <v>11.787500000000001</v>
      </c>
      <c r="I6" s="11">
        <f>[2]Maio!$B$12</f>
        <v>12.029166666666669</v>
      </c>
      <c r="J6" s="11">
        <f>[2]Maio!$B$13</f>
        <v>15.187500000000002</v>
      </c>
      <c r="K6" s="11">
        <f>[2]Maio!$B$14</f>
        <v>18.683333333333334</v>
      </c>
      <c r="L6" s="11">
        <f>[2]Maio!$B$15</f>
        <v>21.516666666666666</v>
      </c>
      <c r="M6" s="11">
        <f>[2]Maio!$B$16</f>
        <v>20.570833333333333</v>
      </c>
      <c r="N6" s="11">
        <f>[2]Maio!$B$17</f>
        <v>21.895833333333332</v>
      </c>
      <c r="O6" s="11">
        <f>[2]Maio!$B$18</f>
        <v>18.662499999999998</v>
      </c>
      <c r="P6" s="11">
        <f>[2]Maio!$B$19</f>
        <v>14.612500000000002</v>
      </c>
      <c r="Q6" s="11">
        <f>[2]Maio!$B$20</f>
        <v>13.604166666666666</v>
      </c>
      <c r="R6" s="11">
        <f>[2]Maio!$B$21</f>
        <v>14.833333333333334</v>
      </c>
      <c r="S6" s="11">
        <f>[2]Maio!$B$22</f>
        <v>17.508333333333329</v>
      </c>
      <c r="T6" s="11">
        <f>[2]Maio!$B$23</f>
        <v>18.225000000000001</v>
      </c>
      <c r="U6" s="11">
        <f>[2]Maio!$B$24</f>
        <v>19.816666666666666</v>
      </c>
      <c r="V6" s="11">
        <f>[2]Maio!$B$25</f>
        <v>22.2</v>
      </c>
      <c r="W6" s="11">
        <f>[2]Maio!$B$26</f>
        <v>20.637499999999999</v>
      </c>
      <c r="X6" s="11">
        <f>[2]Maio!$B$27</f>
        <v>12.354166666666664</v>
      </c>
      <c r="Y6" s="11">
        <f>[2]Maio!$B$28</f>
        <v>11.6875</v>
      </c>
      <c r="Z6" s="11">
        <f>[2]Maio!$B$29</f>
        <v>11.241666666666665</v>
      </c>
      <c r="AA6" s="11">
        <f>[2]Maio!$B$30</f>
        <v>12.625000000000002</v>
      </c>
      <c r="AB6" s="11">
        <f>[2]Maio!$B$31</f>
        <v>12.708333333333334</v>
      </c>
      <c r="AC6" s="11">
        <f>[2]Maio!$B$32</f>
        <v>14.216666666666667</v>
      </c>
      <c r="AD6" s="11">
        <f>[2]Maio!$B$33</f>
        <v>15.437500000000002</v>
      </c>
      <c r="AE6" s="11">
        <f>[2]Maio!$B$34</f>
        <v>16.987499999999997</v>
      </c>
      <c r="AF6" s="11">
        <f>[2]Maio!$B$35</f>
        <v>19.004166666666663</v>
      </c>
      <c r="AG6" s="93">
        <f t="shared" ref="AG6" si="1">AVERAGE(B6:AF6)</f>
        <v>17.269489247311824</v>
      </c>
    </row>
    <row r="7" spans="1:37" x14ac:dyDescent="0.2">
      <c r="A7" s="58" t="s">
        <v>104</v>
      </c>
      <c r="B7" s="11">
        <f>[3]Maio!$B$5</f>
        <v>25.045833333333338</v>
      </c>
      <c r="C7" s="11">
        <f>[3]Maio!$B$6</f>
        <v>24.541666666666668</v>
      </c>
      <c r="D7" s="11">
        <f>[3]Maio!$B$7</f>
        <v>24.125</v>
      </c>
      <c r="E7" s="11">
        <f>[3]Maio!$B$8</f>
        <v>23.520833333333332</v>
      </c>
      <c r="F7" s="11">
        <f>[3]Maio!$B$9</f>
        <v>24.354166666666668</v>
      </c>
      <c r="G7" s="11">
        <f>[3]Maio!$B$10</f>
        <v>21.491666666666671</v>
      </c>
      <c r="H7" s="11">
        <f>[3]Maio!$B$11</f>
        <v>15.49583333333333</v>
      </c>
      <c r="I7" s="11">
        <f>[3]Maio!$B$12</f>
        <v>16.629166666666666</v>
      </c>
      <c r="J7" s="11">
        <f>[3]Maio!$B$13</f>
        <v>18.637499999999999</v>
      </c>
      <c r="K7" s="11">
        <f>[3]Maio!$B$14</f>
        <v>22.149999999999995</v>
      </c>
      <c r="L7" s="11">
        <f>[3]Maio!$B$15</f>
        <v>24.058333333333337</v>
      </c>
      <c r="M7" s="11">
        <f>[3]Maio!$B$16</f>
        <v>20.954166666666669</v>
      </c>
      <c r="N7" s="11">
        <f>[3]Maio!$B$17</f>
        <v>21.695833333333336</v>
      </c>
      <c r="O7" s="11">
        <f>[3]Maio!$B$18</f>
        <v>20.637500000000003</v>
      </c>
      <c r="P7" s="11">
        <f>[3]Maio!$B$19</f>
        <v>18.629166666666666</v>
      </c>
      <c r="Q7" s="11">
        <f>[3]Maio!$B$20</f>
        <v>19.258333333333336</v>
      </c>
      <c r="R7" s="11">
        <f>[3]Maio!$B$21</f>
        <v>20.195833333333336</v>
      </c>
      <c r="S7" s="11">
        <f>[3]Maio!$B$22</f>
        <v>21.462500000000002</v>
      </c>
      <c r="T7" s="11">
        <f>[3]Maio!$B$23</f>
        <v>21.875000000000004</v>
      </c>
      <c r="U7" s="11">
        <f>[3]Maio!$B$24</f>
        <v>23.283333333333331</v>
      </c>
      <c r="V7" s="11">
        <f>[3]Maio!$B$25</f>
        <v>24.429166666666674</v>
      </c>
      <c r="W7" s="11">
        <f>[3]Maio!$B$26</f>
        <v>22.912499999999998</v>
      </c>
      <c r="X7" s="11">
        <f>[3]Maio!$B$27</f>
        <v>14.941666666666665</v>
      </c>
      <c r="Y7" s="11">
        <f>[3]Maio!$B$28</f>
        <v>13.866666666666667</v>
      </c>
      <c r="Z7" s="11">
        <f>[3]Maio!$B$29</f>
        <v>14.35416666666667</v>
      </c>
      <c r="AA7" s="11">
        <f>[3]Maio!$B$30</f>
        <v>16.283333333333335</v>
      </c>
      <c r="AB7" s="11">
        <f>[3]Maio!$B$31</f>
        <v>16.045833333333334</v>
      </c>
      <c r="AC7" s="11">
        <f>[3]Maio!$B$32</f>
        <v>17.791666666666668</v>
      </c>
      <c r="AD7" s="11">
        <f>[3]Maio!$B$33</f>
        <v>18.533333333333335</v>
      </c>
      <c r="AE7" s="11">
        <f>[3]Maio!$B$34</f>
        <v>19.945833333333333</v>
      </c>
      <c r="AF7" s="11">
        <f>[3]Maio!$B$35</f>
        <v>21.766666666666669</v>
      </c>
      <c r="AG7" s="132">
        <f>AVERAGE(B7:AF7)</f>
        <v>20.287499999999998</v>
      </c>
    </row>
    <row r="8" spans="1:37" x14ac:dyDescent="0.2">
      <c r="A8" s="58" t="s">
        <v>1</v>
      </c>
      <c r="B8" s="11">
        <f>[4]Maio!$B$5</f>
        <v>26.25</v>
      </c>
      <c r="C8" s="11">
        <f>[4]Maio!$B$6</f>
        <v>25.220833333333331</v>
      </c>
      <c r="D8" s="11">
        <f>[4]Maio!$B$7</f>
        <v>22.524999999999999</v>
      </c>
      <c r="E8" s="11" t="str">
        <f>[4]Maio!$B$8</f>
        <v>*</v>
      </c>
      <c r="F8" s="11" t="str">
        <f>[4]Maio!$B$9</f>
        <v>*</v>
      </c>
      <c r="G8" s="11" t="str">
        <f>[4]Maio!$B$10</f>
        <v>*</v>
      </c>
      <c r="H8" s="11" t="str">
        <f>[4]Maio!$B$11</f>
        <v>*</v>
      </c>
      <c r="I8" s="11" t="str">
        <f>[4]Maio!$B$12</f>
        <v>*</v>
      </c>
      <c r="J8" s="11" t="str">
        <f>[4]Maio!$B$13</f>
        <v>*</v>
      </c>
      <c r="K8" s="11" t="str">
        <f>[4]Maio!$B$14</f>
        <v>*</v>
      </c>
      <c r="L8" s="11" t="str">
        <f>[4]Maio!$B$15</f>
        <v>*</v>
      </c>
      <c r="M8" s="11" t="str">
        <f>[4]Maio!$B$16</f>
        <v>*</v>
      </c>
      <c r="N8" s="11" t="str">
        <f>[4]Maio!$B$17</f>
        <v>*</v>
      </c>
      <c r="O8" s="11" t="str">
        <f>[4]Maio!$B$18</f>
        <v>*</v>
      </c>
      <c r="P8" s="11" t="str">
        <f>[4]Maio!$B$19</f>
        <v>*</v>
      </c>
      <c r="Q8" s="11">
        <f>[4]Maio!$B$20</f>
        <v>23.324999999999999</v>
      </c>
      <c r="R8" s="11">
        <f>[4]Maio!$B$21</f>
        <v>20.3</v>
      </c>
      <c r="S8" s="11">
        <f>[4]Maio!$B$22</f>
        <v>21.916666666666668</v>
      </c>
      <c r="T8" s="11">
        <f>[4]Maio!$B$23</f>
        <v>22.386363636363633</v>
      </c>
      <c r="U8" s="11" t="str">
        <f>[4]Maio!$B$24</f>
        <v>*</v>
      </c>
      <c r="V8" s="11" t="str">
        <f>[4]Maio!$B$25</f>
        <v>*</v>
      </c>
      <c r="W8" s="11" t="str">
        <f>[4]Maio!$B$26</f>
        <v>*</v>
      </c>
      <c r="X8" s="11" t="str">
        <f>[4]Maio!$B$27</f>
        <v>*</v>
      </c>
      <c r="Y8" s="11" t="str">
        <f>[4]Maio!$B$28</f>
        <v>*</v>
      </c>
      <c r="Z8" s="11" t="str">
        <f>[4]Maio!$B$29</f>
        <v>*</v>
      </c>
      <c r="AA8" s="11" t="str">
        <f>[4]Maio!$B$30</f>
        <v>*</v>
      </c>
      <c r="AB8" s="11" t="str">
        <f>[4]Maio!$B$31</f>
        <v>*</v>
      </c>
      <c r="AC8" s="11" t="str">
        <f>[4]Maio!$B$32</f>
        <v>*</v>
      </c>
      <c r="AD8" s="11" t="str">
        <f>[4]Maio!$B$33</f>
        <v>*</v>
      </c>
      <c r="AE8" s="11" t="str">
        <f>[4]Maio!$B$34</f>
        <v>*</v>
      </c>
      <c r="AF8" s="11" t="str">
        <f>[4]Maio!$B$35</f>
        <v>*</v>
      </c>
      <c r="AG8" s="93">
        <f t="shared" ref="AG8" si="2">AVERAGE(B8:AF8)</f>
        <v>23.131980519480518</v>
      </c>
    </row>
    <row r="9" spans="1:37" x14ac:dyDescent="0.2">
      <c r="A9" s="58" t="s">
        <v>167</v>
      </c>
      <c r="B9" s="11">
        <f>[5]Maio!$B$5</f>
        <v>24.808333333333334</v>
      </c>
      <c r="C9" s="11">
        <f>[5]Maio!$B$6</f>
        <v>22.004166666666666</v>
      </c>
      <c r="D9" s="11">
        <f>[5]Maio!$B$7</f>
        <v>21.233333333333331</v>
      </c>
      <c r="E9" s="11">
        <f>[5]Maio!$B$8</f>
        <v>23.008333333333329</v>
      </c>
      <c r="F9" s="11">
        <f>[5]Maio!$B$9</f>
        <v>22.741666666666671</v>
      </c>
      <c r="G9" s="11">
        <f>[5]Maio!$B$10</f>
        <v>17.599999999999998</v>
      </c>
      <c r="H9" s="11">
        <f>[5]Maio!$B$11</f>
        <v>11.166666666666664</v>
      </c>
      <c r="I9" s="11">
        <f>[5]Maio!$B$12</f>
        <v>13.224999999999996</v>
      </c>
      <c r="J9" s="11">
        <f>[5]Maio!$B$13</f>
        <v>17.233333333333331</v>
      </c>
      <c r="K9" s="11">
        <f>[5]Maio!$B$14</f>
        <v>19.737500000000001</v>
      </c>
      <c r="L9" s="11">
        <f>[5]Maio!$B$15</f>
        <v>23.004166666666663</v>
      </c>
      <c r="M9" s="11">
        <f>[5]Maio!$B$16</f>
        <v>20.591666666666665</v>
      </c>
      <c r="N9" s="11">
        <f>[5]Maio!$B$17</f>
        <v>21.137499999999999</v>
      </c>
      <c r="O9" s="11">
        <f>[5]Maio!$B$18</f>
        <v>17.983333333333334</v>
      </c>
      <c r="P9" s="11">
        <f>[5]Maio!$B$19</f>
        <v>14.908333333333331</v>
      </c>
      <c r="Q9" s="11">
        <f>[5]Maio!$B$20</f>
        <v>15.737499999999999</v>
      </c>
      <c r="R9" s="11">
        <f>[5]Maio!$B$21</f>
        <v>17.862499999999997</v>
      </c>
      <c r="S9" s="11">
        <f>[5]Maio!$B$22</f>
        <v>19.616666666666667</v>
      </c>
      <c r="T9" s="11">
        <f>[5]Maio!$B$23</f>
        <v>20.162499999999998</v>
      </c>
      <c r="U9" s="11">
        <f>[5]Maio!$B$24</f>
        <v>21.154166666666669</v>
      </c>
      <c r="V9" s="11">
        <f>[5]Maio!$B$25</f>
        <v>23.133333333333336</v>
      </c>
      <c r="W9" s="11">
        <f>[5]Maio!$B$26</f>
        <v>20.000000000000004</v>
      </c>
      <c r="X9" s="11">
        <f>[5]Maio!$B$27</f>
        <v>10.529166666666667</v>
      </c>
      <c r="Y9" s="11">
        <f>[5]Maio!$B$28</f>
        <v>11.487499999999999</v>
      </c>
      <c r="Z9" s="11">
        <f>[5]Maio!$B$29</f>
        <v>13.391666666666666</v>
      </c>
      <c r="AA9" s="11">
        <f>[5]Maio!$B$30</f>
        <v>15.200000000000001</v>
      </c>
      <c r="AB9" s="11">
        <f>[5]Maio!$B$31</f>
        <v>14.620833333333332</v>
      </c>
      <c r="AC9" s="11">
        <f>[5]Maio!$B$32</f>
        <v>17.054166666666671</v>
      </c>
      <c r="AD9" s="11">
        <f>[5]Maio!$B$33</f>
        <v>17.708333333333336</v>
      </c>
      <c r="AE9" s="11">
        <f>[5]Maio!$B$34</f>
        <v>20.19166666666667</v>
      </c>
      <c r="AF9" s="11">
        <f>[5]Maio!$B$35</f>
        <v>21.324999999999999</v>
      </c>
      <c r="AG9" s="132">
        <f>AVERAGE(B9:AF9)</f>
        <v>18.372849462365597</v>
      </c>
    </row>
    <row r="10" spans="1:37" x14ac:dyDescent="0.2">
      <c r="A10" s="58" t="s">
        <v>111</v>
      </c>
      <c r="B10" s="11" t="str">
        <f>[6]Maio!$B$5</f>
        <v>*</v>
      </c>
      <c r="C10" s="11" t="str">
        <f>[6]Maio!$B$6</f>
        <v>*</v>
      </c>
      <c r="D10" s="11" t="str">
        <f>[6]Maio!$B$7</f>
        <v>*</v>
      </c>
      <c r="E10" s="11" t="str">
        <f>[6]Maio!$B$8</f>
        <v>*</v>
      </c>
      <c r="F10" s="11" t="str">
        <f>[6]Maio!$B$9</f>
        <v>*</v>
      </c>
      <c r="G10" s="11" t="str">
        <f>[6]Maio!$B$10</f>
        <v>*</v>
      </c>
      <c r="H10" s="11" t="str">
        <f>[6]Maio!$B$11</f>
        <v>*</v>
      </c>
      <c r="I10" s="11" t="str">
        <f>[6]Maio!$B$12</f>
        <v>*</v>
      </c>
      <c r="J10" s="11" t="str">
        <f>[6]Maio!$B$13</f>
        <v>*</v>
      </c>
      <c r="K10" s="11" t="str">
        <f>[6]Maio!$B$14</f>
        <v>*</v>
      </c>
      <c r="L10" s="11" t="str">
        <f>[6]Maio!$B$15</f>
        <v>*</v>
      </c>
      <c r="M10" s="11" t="str">
        <f>[6]Maio!$B$16</f>
        <v>*</v>
      </c>
      <c r="N10" s="11" t="str">
        <f>[6]Maio!$B$17</f>
        <v>*</v>
      </c>
      <c r="O10" s="11" t="str">
        <f>[6]Maio!$B$18</f>
        <v>*</v>
      </c>
      <c r="P10" s="11" t="str">
        <f>[6]Maio!$B$19</f>
        <v>*</v>
      </c>
      <c r="Q10" s="11" t="str">
        <f>[6]Maio!$B$20</f>
        <v>*</v>
      </c>
      <c r="R10" s="11" t="str">
        <f>[6]Maio!$B$21</f>
        <v>*</v>
      </c>
      <c r="S10" s="11" t="str">
        <f>[6]Maio!$B$22</f>
        <v>*</v>
      </c>
      <c r="T10" s="11" t="str">
        <f>[6]Maio!$B$23</f>
        <v>*</v>
      </c>
      <c r="U10" s="11" t="str">
        <f>[6]Maio!$B$24</f>
        <v>*</v>
      </c>
      <c r="V10" s="11" t="str">
        <f>[6]Maio!$B$25</f>
        <v>*</v>
      </c>
      <c r="W10" s="11" t="str">
        <f>[6]Maio!$B$26</f>
        <v>*</v>
      </c>
      <c r="X10" s="11" t="str">
        <f>[6]Maio!$B$27</f>
        <v>*</v>
      </c>
      <c r="Y10" s="11" t="str">
        <f>[6]Maio!$B$28</f>
        <v>*</v>
      </c>
      <c r="Z10" s="11" t="str">
        <f>[6]Maio!$B$29</f>
        <v>*</v>
      </c>
      <c r="AA10" s="11" t="str">
        <f>[6]Maio!$B$30</f>
        <v>*</v>
      </c>
      <c r="AB10" s="11" t="str">
        <f>[6]Maio!$B$31</f>
        <v>*</v>
      </c>
      <c r="AC10" s="11" t="str">
        <f>[6]Maio!$B$32</f>
        <v>*</v>
      </c>
      <c r="AD10" s="11" t="str">
        <f>[6]Maio!$B$33</f>
        <v>*</v>
      </c>
      <c r="AE10" s="11" t="str">
        <f>[6]Maio!$B$34</f>
        <v>*</v>
      </c>
      <c r="AF10" s="11" t="str">
        <f>[6]Maio!$B$35</f>
        <v>*</v>
      </c>
      <c r="AG10" s="138" t="s">
        <v>226</v>
      </c>
    </row>
    <row r="11" spans="1:37" x14ac:dyDescent="0.2">
      <c r="A11" s="58" t="s">
        <v>64</v>
      </c>
      <c r="B11" s="11">
        <f>[7]Maio!$B$5</f>
        <v>24.029166666666665</v>
      </c>
      <c r="C11" s="11">
        <f>[7]Maio!$B$6</f>
        <v>24.145833333333339</v>
      </c>
      <c r="D11" s="11">
        <f>[7]Maio!$B$7</f>
        <v>23.3</v>
      </c>
      <c r="E11" s="11">
        <f>[7]Maio!$B$8</f>
        <v>22.224999999999998</v>
      </c>
      <c r="F11" s="11">
        <f>[7]Maio!$B$9</f>
        <v>23.008333333333336</v>
      </c>
      <c r="G11" s="11">
        <f>[7]Maio!$B$10</f>
        <v>22.204166666666666</v>
      </c>
      <c r="H11" s="11">
        <f>[7]Maio!$B$11</f>
        <v>17.587500000000002</v>
      </c>
      <c r="I11" s="11">
        <f>[7]Maio!$B$12</f>
        <v>17.291666666666668</v>
      </c>
      <c r="J11" s="11">
        <f>[7]Maio!$B$13</f>
        <v>19.704166666666666</v>
      </c>
      <c r="K11" s="11">
        <f>[7]Maio!$B$14</f>
        <v>22.483333333333334</v>
      </c>
      <c r="L11" s="11">
        <f>[7]Maio!$B$15</f>
        <v>23.900000000000002</v>
      </c>
      <c r="M11" s="11">
        <f>[7]Maio!$B$16</f>
        <v>21.850000000000005</v>
      </c>
      <c r="N11" s="11">
        <f>[7]Maio!$B$17</f>
        <v>20.625</v>
      </c>
      <c r="O11" s="11">
        <f>[7]Maio!$B$18</f>
        <v>20.275000000000002</v>
      </c>
      <c r="P11" s="11">
        <f>[7]Maio!$B$19</f>
        <v>19.133333333333336</v>
      </c>
      <c r="Q11" s="11">
        <f>[7]Maio!$B$20</f>
        <v>20.495833333333334</v>
      </c>
      <c r="R11" s="11">
        <f>[7]Maio!$B$21</f>
        <v>21.020833333333336</v>
      </c>
      <c r="S11" s="11">
        <f>[7]Maio!$B$22</f>
        <v>21.5</v>
      </c>
      <c r="T11" s="11">
        <f>[7]Maio!$B$23</f>
        <v>22.291666666666668</v>
      </c>
      <c r="U11" s="11">
        <f>[7]Maio!$B$24</f>
        <v>23.570833333333336</v>
      </c>
      <c r="V11" s="11">
        <f>[7]Maio!$B$25</f>
        <v>24.1875</v>
      </c>
      <c r="W11" s="11">
        <f>[7]Maio!$B$26</f>
        <v>24.433333333333334</v>
      </c>
      <c r="X11" s="11">
        <f>[7]Maio!$B$27</f>
        <v>15.262499999999998</v>
      </c>
      <c r="Y11" s="11">
        <f>[7]Maio!$B$28</f>
        <v>13.200000000000001</v>
      </c>
      <c r="Z11" s="11">
        <f>[7]Maio!$B$29</f>
        <v>14.287500000000001</v>
      </c>
      <c r="AA11" s="11">
        <f>[7]Maio!$B$30</f>
        <v>15.816666666666665</v>
      </c>
      <c r="AB11" s="11">
        <f>[7]Maio!$B$31</f>
        <v>16.275000000000002</v>
      </c>
      <c r="AC11" s="11">
        <f>[7]Maio!$B$32</f>
        <v>18.212499999999999</v>
      </c>
      <c r="AD11" s="11">
        <f>[7]Maio!$B$33</f>
        <v>18.7</v>
      </c>
      <c r="AE11" s="11">
        <f>[7]Maio!$B$34</f>
        <v>20.433333333333334</v>
      </c>
      <c r="AF11" s="11">
        <f>[7]Maio!$B$35</f>
        <v>21.862500000000001</v>
      </c>
      <c r="AG11" s="93">
        <f t="shared" ref="AG11" si="3">AVERAGE(B11:AF11)</f>
        <v>20.429435483870964</v>
      </c>
    </row>
    <row r="12" spans="1:37" x14ac:dyDescent="0.2">
      <c r="A12" s="58" t="s">
        <v>41</v>
      </c>
      <c r="B12" s="11">
        <f>[8]Maio!$B$5</f>
        <v>24.825000000000003</v>
      </c>
      <c r="C12" s="11">
        <f>[8]Maio!$B$6</f>
        <v>25.420833333333331</v>
      </c>
      <c r="D12" s="11">
        <f>[8]Maio!$B$7</f>
        <v>24.8125</v>
      </c>
      <c r="E12" s="11">
        <f>[8]Maio!$B$8</f>
        <v>25.637500000000003</v>
      </c>
      <c r="F12" s="11">
        <f>[8]Maio!$B$9</f>
        <v>24.237499999999997</v>
      </c>
      <c r="G12" s="11">
        <f>[8]Maio!$B$10</f>
        <v>19.858333333333334</v>
      </c>
      <c r="H12" s="11">
        <f>[8]Maio!$B$11</f>
        <v>13.30833333333333</v>
      </c>
      <c r="I12" s="11">
        <f>[8]Maio!$B$12</f>
        <v>13.430434782608694</v>
      </c>
      <c r="J12" s="11">
        <f>[8]Maio!$B$13</f>
        <v>17.041666666666668</v>
      </c>
      <c r="K12" s="11">
        <f>[8]Maio!$B$14</f>
        <v>20.116666666666664</v>
      </c>
      <c r="L12" s="11">
        <f>[8]Maio!$B$15</f>
        <v>25.324999999999999</v>
      </c>
      <c r="M12" s="11">
        <f>[8]Maio!$B$16</f>
        <v>24.65</v>
      </c>
      <c r="N12" s="11">
        <f>[8]Maio!$B$17</f>
        <v>23.317391304347826</v>
      </c>
      <c r="O12" s="11">
        <f>[8]Maio!$B$18</f>
        <v>21.047826086956523</v>
      </c>
      <c r="P12" s="11">
        <f>[8]Maio!$B$19</f>
        <v>16.279166666666665</v>
      </c>
      <c r="Q12" s="11">
        <f>[8]Maio!$B$20</f>
        <v>14.899999999999999</v>
      </c>
      <c r="R12" s="11">
        <f>[8]Maio!$B$21</f>
        <v>16.708333333333332</v>
      </c>
      <c r="S12" s="11">
        <f>[8]Maio!$B$22</f>
        <v>19.666666666666668</v>
      </c>
      <c r="T12" s="11">
        <f>[8]Maio!$B$23</f>
        <v>20.587500000000002</v>
      </c>
      <c r="U12" s="11">
        <f>[8]Maio!$B$24</f>
        <v>23.679166666666664</v>
      </c>
      <c r="V12" s="11">
        <f>[8]Maio!$B$25</f>
        <v>25.899999999999995</v>
      </c>
      <c r="W12" s="11">
        <f>[8]Maio!$B$26</f>
        <v>21.320833333333333</v>
      </c>
      <c r="X12" s="11">
        <f>[8]Maio!$B$27</f>
        <v>14.225000000000001</v>
      </c>
      <c r="Y12" s="11">
        <f>[8]Maio!$B$28</f>
        <v>12.233333333333333</v>
      </c>
      <c r="Z12" s="11">
        <f>[8]Maio!$B$29</f>
        <v>13.450000000000003</v>
      </c>
      <c r="AA12" s="11">
        <f>[8]Maio!$B$30</f>
        <v>14.012500000000001</v>
      </c>
      <c r="AB12" s="11">
        <f>[8]Maio!$B$31</f>
        <v>13.937500000000002</v>
      </c>
      <c r="AC12" s="11">
        <f>[8]Maio!$B$32</f>
        <v>15.695833333333333</v>
      </c>
      <c r="AD12" s="11">
        <f>[8]Maio!$B$33</f>
        <v>17.358333333333338</v>
      </c>
      <c r="AE12" s="11">
        <f>[8]Maio!$B$34</f>
        <v>20.262499999999996</v>
      </c>
      <c r="AF12" s="11">
        <f>[8]Maio!$B$35</f>
        <v>21.925000000000001</v>
      </c>
      <c r="AG12" s="93">
        <f>AVERAGE(B12:AF12)</f>
        <v>19.52163394109397</v>
      </c>
      <c r="AJ12" t="s">
        <v>47</v>
      </c>
    </row>
    <row r="13" spans="1:37" x14ac:dyDescent="0.2">
      <c r="A13" s="58" t="s">
        <v>114</v>
      </c>
      <c r="B13" s="11" t="str">
        <f>[9]Maio!$B$5</f>
        <v>*</v>
      </c>
      <c r="C13" s="11" t="str">
        <f>[9]Maio!$B$6</f>
        <v>*</v>
      </c>
      <c r="D13" s="11" t="str">
        <f>[9]Maio!$B$7</f>
        <v>*</v>
      </c>
      <c r="E13" s="11" t="str">
        <f>[9]Maio!$B$8</f>
        <v>*</v>
      </c>
      <c r="F13" s="11" t="str">
        <f>[9]Maio!$B$9</f>
        <v>*</v>
      </c>
      <c r="G13" s="11" t="str">
        <f>[9]Maio!$B$10</f>
        <v>*</v>
      </c>
      <c r="H13" s="11" t="str">
        <f>[9]Maio!$B$11</f>
        <v>*</v>
      </c>
      <c r="I13" s="11" t="str">
        <f>[9]Maio!$B$12</f>
        <v>*</v>
      </c>
      <c r="J13" s="11" t="str">
        <f>[9]Maio!$B$13</f>
        <v>*</v>
      </c>
      <c r="K13" s="11" t="str">
        <f>[9]Maio!$B$14</f>
        <v>*</v>
      </c>
      <c r="L13" s="11" t="str">
        <f>[9]Maio!$B$15</f>
        <v>*</v>
      </c>
      <c r="M13" s="11" t="str">
        <f>[9]Maio!$B$16</f>
        <v>*</v>
      </c>
      <c r="N13" s="11" t="str">
        <f>[9]Maio!$B$17</f>
        <v>*</v>
      </c>
      <c r="O13" s="11" t="str">
        <f>[9]Maio!$B$18</f>
        <v>*</v>
      </c>
      <c r="P13" s="11" t="str">
        <f>[9]Maio!$B$19</f>
        <v>*</v>
      </c>
      <c r="Q13" s="11" t="str">
        <f>[9]Maio!$B$20</f>
        <v>*</v>
      </c>
      <c r="R13" s="11" t="str">
        <f>[9]Maio!$B$21</f>
        <v>*</v>
      </c>
      <c r="S13" s="11" t="str">
        <f>[9]Maio!$B$22</f>
        <v>*</v>
      </c>
      <c r="T13" s="11" t="str">
        <f>[9]Maio!$B$23</f>
        <v>*</v>
      </c>
      <c r="U13" s="11" t="str">
        <f>[9]Maio!$B$24</f>
        <v>*</v>
      </c>
      <c r="V13" s="11" t="str">
        <f>[9]Maio!$B$25</f>
        <v>*</v>
      </c>
      <c r="W13" s="11" t="str">
        <f>[9]Maio!$B$26</f>
        <v>*</v>
      </c>
      <c r="X13" s="11" t="str">
        <f>[9]Maio!$B$27</f>
        <v>*</v>
      </c>
      <c r="Y13" s="11" t="str">
        <f>[9]Maio!$B$28</f>
        <v>*</v>
      </c>
      <c r="Z13" s="11" t="str">
        <f>[9]Maio!$B$29</f>
        <v>*</v>
      </c>
      <c r="AA13" s="11" t="str">
        <f>[9]Maio!$B$30</f>
        <v>*</v>
      </c>
      <c r="AB13" s="11" t="str">
        <f>[9]Maio!$B$31</f>
        <v>*</v>
      </c>
      <c r="AC13" s="11" t="str">
        <f>[9]Maio!$B$32</f>
        <v>*</v>
      </c>
      <c r="AD13" s="11" t="str">
        <f>[9]Maio!$B$33</f>
        <v>*</v>
      </c>
      <c r="AE13" s="11" t="str">
        <f>[9]Maio!$B$34</f>
        <v>*</v>
      </c>
      <c r="AF13" s="11" t="str">
        <f>[9]Maio!$B$35</f>
        <v>*</v>
      </c>
      <c r="AG13" s="138" t="s">
        <v>226</v>
      </c>
    </row>
    <row r="14" spans="1:37" x14ac:dyDescent="0.2">
      <c r="A14" s="58" t="s">
        <v>118</v>
      </c>
      <c r="B14" s="11" t="str">
        <f>[10]Maio!$B$5</f>
        <v>*</v>
      </c>
      <c r="C14" s="11" t="str">
        <f>[10]Maio!$B$6</f>
        <v>*</v>
      </c>
      <c r="D14" s="11" t="str">
        <f>[10]Maio!$B$7</f>
        <v>*</v>
      </c>
      <c r="E14" s="11" t="str">
        <f>[10]Maio!$B$8</f>
        <v>*</v>
      </c>
      <c r="F14" s="11" t="str">
        <f>[10]Maio!$B$9</f>
        <v>*</v>
      </c>
      <c r="G14" s="11" t="str">
        <f>[10]Maio!$B$10</f>
        <v>*</v>
      </c>
      <c r="H14" s="11" t="str">
        <f>[10]Maio!$B$11</f>
        <v>*</v>
      </c>
      <c r="I14" s="11" t="str">
        <f>[10]Maio!$B$12</f>
        <v>*</v>
      </c>
      <c r="J14" s="11" t="str">
        <f>[10]Maio!$B$13</f>
        <v>*</v>
      </c>
      <c r="K14" s="11" t="str">
        <f>[10]Maio!$B$14</f>
        <v>*</v>
      </c>
      <c r="L14" s="11" t="str">
        <f>[10]Maio!$B$15</f>
        <v>*</v>
      </c>
      <c r="M14" s="11" t="str">
        <f>[10]Maio!$B$16</f>
        <v>*</v>
      </c>
      <c r="N14" s="11" t="str">
        <f>[10]Maio!$B$17</f>
        <v>*</v>
      </c>
      <c r="O14" s="11" t="str">
        <f>[10]Maio!$B$18</f>
        <v>*</v>
      </c>
      <c r="P14" s="11" t="str">
        <f>[10]Maio!$B$19</f>
        <v>*</v>
      </c>
      <c r="Q14" s="11" t="str">
        <f>[10]Maio!$B$20</f>
        <v>*</v>
      </c>
      <c r="R14" s="11" t="str">
        <f>[10]Maio!$B$21</f>
        <v>*</v>
      </c>
      <c r="S14" s="11" t="str">
        <f>[10]Maio!$B$22</f>
        <v>*</v>
      </c>
      <c r="T14" s="11" t="str">
        <f>[10]Maio!$B$23</f>
        <v>*</v>
      </c>
      <c r="U14" s="11" t="str">
        <f>[10]Maio!$B$24</f>
        <v>*</v>
      </c>
      <c r="V14" s="11" t="str">
        <f>[10]Maio!$B$25</f>
        <v>*</v>
      </c>
      <c r="W14" s="11" t="str">
        <f>[10]Maio!$B$26</f>
        <v>*</v>
      </c>
      <c r="X14" s="11" t="str">
        <f>[10]Maio!$B$27</f>
        <v>*</v>
      </c>
      <c r="Y14" s="11" t="str">
        <f>[10]Maio!$B$28</f>
        <v>*</v>
      </c>
      <c r="Z14" s="11" t="str">
        <f>[10]Maio!$B$29</f>
        <v>*</v>
      </c>
      <c r="AA14" s="11" t="str">
        <f>[10]Maio!$B$30</f>
        <v>*</v>
      </c>
      <c r="AB14" s="11" t="str">
        <f>[10]Maio!$B$31</f>
        <v>*</v>
      </c>
      <c r="AC14" s="11" t="str">
        <f>[10]Maio!$B$32</f>
        <v>*</v>
      </c>
      <c r="AD14" s="11" t="str">
        <f>[10]Maio!$B$33</f>
        <v>*</v>
      </c>
      <c r="AE14" s="11" t="str">
        <f>[10]Maio!$B$34</f>
        <v>*</v>
      </c>
      <c r="AF14" s="11" t="str">
        <f>[10]Maio!$B$35</f>
        <v>*</v>
      </c>
      <c r="AG14" s="138" t="s">
        <v>226</v>
      </c>
    </row>
    <row r="15" spans="1:37" x14ac:dyDescent="0.2">
      <c r="A15" s="58" t="s">
        <v>121</v>
      </c>
      <c r="B15" s="11">
        <f>[11]Maio!$B$5</f>
        <v>23.695833333333336</v>
      </c>
      <c r="C15" s="11">
        <f>[11]Maio!$B$6</f>
        <v>21.791666666666668</v>
      </c>
      <c r="D15" s="11">
        <f>[11]Maio!$B$7</f>
        <v>21.843478260869563</v>
      </c>
      <c r="E15" s="11">
        <f>[11]Maio!$B$8</f>
        <v>23.212499999999995</v>
      </c>
      <c r="F15" s="11">
        <f>[11]Maio!$B$9</f>
        <v>23.354166666666668</v>
      </c>
      <c r="G15" s="11">
        <f>[11]Maio!$B$10</f>
        <v>18.483333333333334</v>
      </c>
      <c r="H15" s="11">
        <f>[11]Maio!$B$11</f>
        <v>11.470833333333333</v>
      </c>
      <c r="I15" s="11">
        <f>[11]Maio!$B$12</f>
        <v>13.200000000000003</v>
      </c>
      <c r="J15" s="11">
        <f>[11]Maio!$B$13</f>
        <v>17.545833333333334</v>
      </c>
      <c r="K15" s="11">
        <f>[11]Maio!$B$14</f>
        <v>21.199999999999996</v>
      </c>
      <c r="L15" s="11">
        <f>[11]Maio!$B$15</f>
        <v>23.537500000000005</v>
      </c>
      <c r="M15" s="11">
        <f>[11]Maio!$B$16</f>
        <v>20.870833333333334</v>
      </c>
      <c r="N15" s="11">
        <f>[11]Maio!$B$17</f>
        <v>21.529166666666665</v>
      </c>
      <c r="O15" s="11">
        <f>[11]Maio!$B$18</f>
        <v>18.470833333333335</v>
      </c>
      <c r="P15" s="11">
        <f>[11]Maio!$B$19</f>
        <v>15.225000000000001</v>
      </c>
      <c r="Q15" s="11">
        <f>[11]Maio!$B$20</f>
        <v>15.154166666666663</v>
      </c>
      <c r="R15" s="11">
        <f>[11]Maio!$B$21</f>
        <v>17.895833333333332</v>
      </c>
      <c r="S15" s="11">
        <f>[11]Maio!$B$22</f>
        <v>19.525000000000002</v>
      </c>
      <c r="T15" s="11">
        <f>[11]Maio!$B$23</f>
        <v>20.741666666666667</v>
      </c>
      <c r="U15" s="11">
        <f>[11]Maio!$B$24</f>
        <v>22.766666666666669</v>
      </c>
      <c r="V15" s="11">
        <f>[11]Maio!$B$25</f>
        <v>23.42916666666666</v>
      </c>
      <c r="W15" s="11">
        <f>[11]Maio!$B$26</f>
        <v>21.491666666666664</v>
      </c>
      <c r="X15" s="11">
        <f>[11]Maio!$B$27</f>
        <v>12.9125</v>
      </c>
      <c r="Y15" s="11">
        <f>[11]Maio!$B$28</f>
        <v>13.616666666666665</v>
      </c>
      <c r="Z15" s="11">
        <f>[11]Maio!$B$29</f>
        <v>13.608333333333329</v>
      </c>
      <c r="AA15" s="11">
        <f>[11]Maio!$B$30</f>
        <v>13.966666666666669</v>
      </c>
      <c r="AB15" s="11">
        <f>[11]Maio!$B$31</f>
        <v>13.999999999999998</v>
      </c>
      <c r="AC15" s="11">
        <f>[11]Maio!$B$32</f>
        <v>16.591666666666665</v>
      </c>
      <c r="AD15" s="11">
        <f>[11]Maio!$B$33</f>
        <v>17.108333333333331</v>
      </c>
      <c r="AE15" s="11">
        <f>[11]Maio!$B$34</f>
        <v>19.554166666666664</v>
      </c>
      <c r="AF15" s="11">
        <f>[11]Maio!$B$35</f>
        <v>21.095833333333328</v>
      </c>
      <c r="AG15" s="138">
        <f t="shared" ref="AG15" si="4">AVERAGE(B15:AF15)</f>
        <v>18.673848761103319</v>
      </c>
      <c r="AK15" t="s">
        <v>47</v>
      </c>
    </row>
    <row r="16" spans="1:37" x14ac:dyDescent="0.2">
      <c r="A16" s="58" t="s">
        <v>168</v>
      </c>
      <c r="B16" s="11" t="str">
        <f>[12]Maio!$B$5</f>
        <v>*</v>
      </c>
      <c r="C16" s="11" t="str">
        <f>[12]Maio!$B$6</f>
        <v>*</v>
      </c>
      <c r="D16" s="11" t="str">
        <f>[12]Maio!$B$7</f>
        <v>*</v>
      </c>
      <c r="E16" s="11" t="str">
        <f>[12]Maio!$B$8</f>
        <v>*</v>
      </c>
      <c r="F16" s="11" t="str">
        <f>[12]Maio!$B$9</f>
        <v>*</v>
      </c>
      <c r="G16" s="11" t="str">
        <f>[12]Maio!$B$10</f>
        <v>*</v>
      </c>
      <c r="H16" s="11" t="str">
        <f>[12]Maio!$B$11</f>
        <v>*</v>
      </c>
      <c r="I16" s="11" t="str">
        <f>[12]Maio!$B$12</f>
        <v>*</v>
      </c>
      <c r="J16" s="11" t="str">
        <f>[12]Maio!$B$13</f>
        <v>*</v>
      </c>
      <c r="K16" s="11" t="str">
        <f>[12]Maio!$B$14</f>
        <v>*</v>
      </c>
      <c r="L16" s="11" t="str">
        <f>[12]Maio!$B$15</f>
        <v>*</v>
      </c>
      <c r="M16" s="11" t="str">
        <f>[12]Maio!$B$16</f>
        <v>*</v>
      </c>
      <c r="N16" s="11" t="str">
        <f>[12]Maio!$B$17</f>
        <v>*</v>
      </c>
      <c r="O16" s="11" t="str">
        <f>[12]Maio!$B$18</f>
        <v>*</v>
      </c>
      <c r="P16" s="11" t="str">
        <f>[12]Maio!$B$19</f>
        <v>*</v>
      </c>
      <c r="Q16" s="11" t="str">
        <f>[12]Maio!$B$20</f>
        <v>*</v>
      </c>
      <c r="R16" s="11" t="str">
        <f>[12]Maio!$B$21</f>
        <v>*</v>
      </c>
      <c r="S16" s="11" t="str">
        <f>[12]Maio!$B$22</f>
        <v>*</v>
      </c>
      <c r="T16" s="11" t="str">
        <f>[12]Maio!$B$23</f>
        <v>*</v>
      </c>
      <c r="U16" s="11" t="str">
        <f>[12]Maio!$B$24</f>
        <v>*</v>
      </c>
      <c r="V16" s="11" t="str">
        <f>[12]Maio!$B$25</f>
        <v>*</v>
      </c>
      <c r="W16" s="11" t="str">
        <f>[12]Maio!$B$26</f>
        <v>*</v>
      </c>
      <c r="X16" s="11" t="str">
        <f>[12]Maio!$B$27</f>
        <v>*</v>
      </c>
      <c r="Y16" s="11" t="str">
        <f>[12]Maio!$B$28</f>
        <v>*</v>
      </c>
      <c r="Z16" s="11" t="str">
        <f>[12]Maio!$B$29</f>
        <v>*</v>
      </c>
      <c r="AA16" s="11" t="str">
        <f>[12]Maio!$B$30</f>
        <v>*</v>
      </c>
      <c r="AB16" s="11" t="str">
        <f>[12]Maio!$B$31</f>
        <v>*</v>
      </c>
      <c r="AC16" s="11" t="str">
        <f>[12]Maio!$B$32</f>
        <v>*</v>
      </c>
      <c r="AD16" s="11" t="str">
        <f>[12]Maio!$B$33</f>
        <v>*</v>
      </c>
      <c r="AE16" s="11" t="str">
        <f>[12]Maio!$B$34</f>
        <v>*</v>
      </c>
      <c r="AF16" s="11" t="str">
        <f>[12]Maio!$B$35</f>
        <v>*</v>
      </c>
      <c r="AG16" s="138" t="s">
        <v>226</v>
      </c>
      <c r="AK16" t="s">
        <v>47</v>
      </c>
    </row>
    <row r="17" spans="1:67" x14ac:dyDescent="0.2">
      <c r="A17" s="58" t="s">
        <v>2</v>
      </c>
      <c r="B17" s="11">
        <f>[13]Maio!$B$5</f>
        <v>25.020833333333332</v>
      </c>
      <c r="C17" s="11">
        <f>[13]Maio!$B$6</f>
        <v>24.120833333333326</v>
      </c>
      <c r="D17" s="11">
        <f>[13]Maio!$B$7</f>
        <v>24.791666666666661</v>
      </c>
      <c r="E17" s="11">
        <f>[13]Maio!$B$8</f>
        <v>24.829166666666666</v>
      </c>
      <c r="F17" s="11">
        <f>[13]Maio!$B$9</f>
        <v>25.045833333333334</v>
      </c>
      <c r="G17" s="11">
        <f>[13]Maio!$B$10</f>
        <v>20.954166666666669</v>
      </c>
      <c r="H17" s="11">
        <f>[13]Maio!$B$11</f>
        <v>14.691666666666665</v>
      </c>
      <c r="I17" s="11">
        <f>[13]Maio!$B$12</f>
        <v>16.2</v>
      </c>
      <c r="J17" s="11">
        <f>[13]Maio!$B$13</f>
        <v>19.191666666666666</v>
      </c>
      <c r="K17" s="11">
        <f>[13]Maio!$B$14</f>
        <v>22.858333333333334</v>
      </c>
      <c r="L17" s="11">
        <f>[13]Maio!$B$15</f>
        <v>24.229166666666661</v>
      </c>
      <c r="M17" s="11">
        <f>[13]Maio!$B$16</f>
        <v>21.558333333333337</v>
      </c>
      <c r="N17" s="11">
        <f>[13]Maio!$B$17</f>
        <v>20.304166666666664</v>
      </c>
      <c r="O17" s="11">
        <f>[13]Maio!$B$18</f>
        <v>19.579166666666669</v>
      </c>
      <c r="P17" s="11">
        <f>[13]Maio!$B$19</f>
        <v>17.987500000000008</v>
      </c>
      <c r="Q17" s="11">
        <f>[13]Maio!$B$20</f>
        <v>19.004166666666666</v>
      </c>
      <c r="R17" s="11">
        <f>[13]Maio!$B$21</f>
        <v>19.766666666666662</v>
      </c>
      <c r="S17" s="11">
        <f>[13]Maio!$B$22</f>
        <v>20.970833333333335</v>
      </c>
      <c r="T17" s="11">
        <f>[13]Maio!$B$23</f>
        <v>22.358333333333334</v>
      </c>
      <c r="U17" s="11">
        <f>[13]Maio!$B$24</f>
        <v>23.779166666666665</v>
      </c>
      <c r="V17" s="11">
        <f>[13]Maio!$B$25</f>
        <v>24.762499999999999</v>
      </c>
      <c r="W17" s="11">
        <f>[13]Maio!$B$26</f>
        <v>23.145833333333332</v>
      </c>
      <c r="X17" s="11">
        <f>[13]Maio!$B$27</f>
        <v>13.35416666666667</v>
      </c>
      <c r="Y17" s="11">
        <f>[13]Maio!$B$28</f>
        <v>12.979166666666664</v>
      </c>
      <c r="Z17" s="11">
        <f>[13]Maio!$B$29</f>
        <v>14.160869565217393</v>
      </c>
      <c r="AA17" s="11">
        <f>[13]Maio!$B$30</f>
        <v>15.670833333333329</v>
      </c>
      <c r="AB17" s="11">
        <f>[13]Maio!$B$31</f>
        <v>16.637499999999999</v>
      </c>
      <c r="AC17" s="11">
        <f>[13]Maio!$B$32</f>
        <v>18.237500000000001</v>
      </c>
      <c r="AD17" s="11">
        <f>[13]Maio!$B$33</f>
        <v>19.570833333333333</v>
      </c>
      <c r="AE17" s="11">
        <f>[13]Maio!$B$34</f>
        <v>22.141666666666669</v>
      </c>
      <c r="AF17" s="11">
        <f>[13]Maio!$B$35</f>
        <v>23.712500000000006</v>
      </c>
      <c r="AG17" s="93">
        <f t="shared" ref="AG17:AG22" si="5">AVERAGE(B17:AF17)</f>
        <v>20.374678588125292</v>
      </c>
      <c r="AI17" s="12" t="s">
        <v>47</v>
      </c>
    </row>
    <row r="18" spans="1:67" x14ac:dyDescent="0.2">
      <c r="A18" s="58" t="s">
        <v>3</v>
      </c>
      <c r="B18" s="11">
        <f>[14]Maio!$B$5</f>
        <v>22.112500000000001</v>
      </c>
      <c r="C18" s="11">
        <f>[14]Maio!$B$6</f>
        <v>22.508333333333336</v>
      </c>
      <c r="D18" s="11">
        <f>[14]Maio!$B$7</f>
        <v>22.44583333333334</v>
      </c>
      <c r="E18" s="11">
        <f>[14]Maio!$B$8</f>
        <v>23.033333333333335</v>
      </c>
      <c r="F18" s="11">
        <f>[14]Maio!$B$9</f>
        <v>22.025000000000002</v>
      </c>
      <c r="G18" s="11">
        <f>[14]Maio!$B$10</f>
        <v>21.104166666666668</v>
      </c>
      <c r="H18" s="11">
        <f>[14]Maio!$B$11</f>
        <v>19.441666666666666</v>
      </c>
      <c r="I18" s="11">
        <f>[14]Maio!$B$12</f>
        <v>18.320833333333336</v>
      </c>
      <c r="J18" s="11">
        <f>[14]Maio!$B$13</f>
        <v>18.695833333333336</v>
      </c>
      <c r="K18" s="11">
        <f>[14]Maio!$B$14</f>
        <v>21.108333333333331</v>
      </c>
      <c r="L18" s="11">
        <f>[14]Maio!$B$15</f>
        <v>22.166666666666668</v>
      </c>
      <c r="M18" s="11">
        <f>[14]Maio!$B$16</f>
        <v>22.395833333333332</v>
      </c>
      <c r="N18" s="11">
        <f>[14]Maio!$B$17</f>
        <v>19.95</v>
      </c>
      <c r="O18" s="11">
        <f>[14]Maio!$B$18</f>
        <v>20.520833333333332</v>
      </c>
      <c r="P18" s="11">
        <f>[14]Maio!$B$19</f>
        <v>21.641666666666666</v>
      </c>
      <c r="Q18" s="11">
        <f>[14]Maio!$B$20</f>
        <v>21.479166666666661</v>
      </c>
      <c r="R18" s="11">
        <f>[14]Maio!$B$21</f>
        <v>20.775000000000002</v>
      </c>
      <c r="S18" s="11">
        <f>[14]Maio!$B$22</f>
        <v>20.287500000000001</v>
      </c>
      <c r="T18" s="11">
        <f>[14]Maio!$B$23</f>
        <v>21.458333333333332</v>
      </c>
      <c r="U18" s="11">
        <f>[14]Maio!$B$24</f>
        <v>22.591666666666665</v>
      </c>
      <c r="V18" s="11">
        <f>[14]Maio!$B$25</f>
        <v>23.137499999999999</v>
      </c>
      <c r="W18" s="11">
        <f>[14]Maio!$B$26</f>
        <v>24.283333333333331</v>
      </c>
      <c r="X18" s="11">
        <f>[14]Maio!$B$27</f>
        <v>18.820833333333336</v>
      </c>
      <c r="Y18" s="11">
        <f>[14]Maio!$B$28</f>
        <v>15.791666666666666</v>
      </c>
      <c r="Z18" s="11">
        <f>[14]Maio!$B$29</f>
        <v>15.870833333333332</v>
      </c>
      <c r="AA18" s="11">
        <f>[14]Maio!$B$30</f>
        <v>15.216666666666669</v>
      </c>
      <c r="AB18" s="11">
        <f>[14]Maio!$B$31</f>
        <v>15.279166666666669</v>
      </c>
      <c r="AC18" s="11">
        <f>[14]Maio!$B$32</f>
        <v>15.887500000000003</v>
      </c>
      <c r="AD18" s="11">
        <f>[14]Maio!$B$33</f>
        <v>16.925000000000001</v>
      </c>
      <c r="AE18" s="11">
        <f>[14]Maio!$B$34</f>
        <v>17.962499999999999</v>
      </c>
      <c r="AF18" s="11">
        <f>[14]Maio!$B$35</f>
        <v>18.416666666666668</v>
      </c>
      <c r="AG18" s="93">
        <f>AVERAGE(B18:AF18)</f>
        <v>20.053360215053761</v>
      </c>
      <c r="AH18" s="12" t="s">
        <v>47</v>
      </c>
      <c r="AI18" s="12" t="s">
        <v>47</v>
      </c>
      <c r="AL18" t="s">
        <v>47</v>
      </c>
    </row>
    <row r="19" spans="1:67" x14ac:dyDescent="0.2">
      <c r="A19" s="58" t="s">
        <v>4</v>
      </c>
      <c r="B19" s="11" t="str">
        <f>[15]Maio!$B$5</f>
        <v>*</v>
      </c>
      <c r="C19" s="11" t="str">
        <f>[15]Maio!$B$6</f>
        <v>*</v>
      </c>
      <c r="D19" s="11" t="str">
        <f>[15]Maio!$B$7</f>
        <v>*</v>
      </c>
      <c r="E19" s="11" t="str">
        <f>[15]Maio!$B$8</f>
        <v>*</v>
      </c>
      <c r="F19" s="11" t="str">
        <f>[15]Maio!$B$9</f>
        <v>*</v>
      </c>
      <c r="G19" s="11" t="str">
        <f>[15]Maio!$B$10</f>
        <v>*</v>
      </c>
      <c r="H19" s="11" t="str">
        <f>[15]Maio!$B$11</f>
        <v>*</v>
      </c>
      <c r="I19" s="11" t="str">
        <f>[15]Maio!$B$12</f>
        <v>*</v>
      </c>
      <c r="J19" s="11" t="str">
        <f>[15]Maio!$B$13</f>
        <v>*</v>
      </c>
      <c r="K19" s="11" t="str">
        <f>[15]Maio!$B$14</f>
        <v>*</v>
      </c>
      <c r="L19" s="11" t="str">
        <f>[15]Maio!$B$15</f>
        <v>*</v>
      </c>
      <c r="M19" s="11" t="str">
        <f>[15]Maio!$B$16</f>
        <v>*</v>
      </c>
      <c r="N19" s="11" t="str">
        <f>[15]Maio!$B$17</f>
        <v>*</v>
      </c>
      <c r="O19" s="11" t="str">
        <f>[15]Maio!$B$18</f>
        <v>*</v>
      </c>
      <c r="P19" s="11" t="str">
        <f>[15]Maio!$B$19</f>
        <v>*</v>
      </c>
      <c r="Q19" s="11" t="str">
        <f>[15]Maio!$B$20</f>
        <v>*</v>
      </c>
      <c r="R19" s="11" t="str">
        <f>[15]Maio!$B$21</f>
        <v>*</v>
      </c>
      <c r="S19" s="11" t="str">
        <f>[15]Maio!$B$22</f>
        <v>*</v>
      </c>
      <c r="T19" s="11" t="str">
        <f>[15]Maio!$B$23</f>
        <v>*</v>
      </c>
      <c r="U19" s="11" t="str">
        <f>[15]Maio!$B$24</f>
        <v>*</v>
      </c>
      <c r="V19" s="11" t="str">
        <f>[15]Maio!$B$25</f>
        <v>*</v>
      </c>
      <c r="W19" s="11" t="str">
        <f>[15]Maio!$B$26</f>
        <v>*</v>
      </c>
      <c r="X19" s="11" t="str">
        <f>[15]Maio!$B$27</f>
        <v>*</v>
      </c>
      <c r="Y19" s="11" t="str">
        <f>[15]Maio!$B$28</f>
        <v>*</v>
      </c>
      <c r="Z19" s="11" t="str">
        <f>[15]Maio!$B$29</f>
        <v>*</v>
      </c>
      <c r="AA19" s="11" t="str">
        <f>[15]Maio!$B$30</f>
        <v>*</v>
      </c>
      <c r="AB19" s="11" t="str">
        <f>[15]Maio!$B$31</f>
        <v>*</v>
      </c>
      <c r="AC19" s="11" t="str">
        <f>[15]Maio!$B$32</f>
        <v>*</v>
      </c>
      <c r="AD19" s="11" t="str">
        <f>[15]Maio!$B$33</f>
        <v>*</v>
      </c>
      <c r="AE19" s="11" t="str">
        <f>[15]Maio!$B$34</f>
        <v>*</v>
      </c>
      <c r="AF19" s="11" t="str">
        <f>[15]Maio!$B$35</f>
        <v>*</v>
      </c>
      <c r="AG19" s="138" t="s">
        <v>226</v>
      </c>
      <c r="AH19" t="s">
        <v>47</v>
      </c>
      <c r="AI19" s="12" t="s">
        <v>47</v>
      </c>
      <c r="AK19" t="s">
        <v>47</v>
      </c>
    </row>
    <row r="20" spans="1:67" x14ac:dyDescent="0.2">
      <c r="A20" s="58" t="s">
        <v>5</v>
      </c>
      <c r="B20" s="11">
        <f>[16]Maio!$B$5</f>
        <v>29.933333333333326</v>
      </c>
      <c r="C20" s="11">
        <f>[16]Maio!$B$6</f>
        <v>28.758333333333329</v>
      </c>
      <c r="D20" s="11">
        <f>[16]Maio!$B$7</f>
        <v>27.975000000000009</v>
      </c>
      <c r="E20" s="11">
        <f>[16]Maio!$B$8</f>
        <v>28.779166666666669</v>
      </c>
      <c r="F20" s="11">
        <f>[16]Maio!$B$9</f>
        <v>29.004166666666666</v>
      </c>
      <c r="G20" s="11">
        <f>[16]Maio!$B$10</f>
        <v>22.695833333333336</v>
      </c>
      <c r="H20" s="11">
        <f>[16]Maio!$B$11</f>
        <v>18.262499999999999</v>
      </c>
      <c r="I20" s="11">
        <f>[16]Maio!$B$12</f>
        <v>19.1875</v>
      </c>
      <c r="J20" s="11">
        <f>[16]Maio!$B$13</f>
        <v>21.25</v>
      </c>
      <c r="K20" s="11">
        <f>[16]Maio!$B$14</f>
        <v>26.158333333333331</v>
      </c>
      <c r="L20" s="11">
        <f>[16]Maio!$B$15</f>
        <v>27.270833333333332</v>
      </c>
      <c r="M20" s="11">
        <f>[16]Maio!$B$16</f>
        <v>26.175000000000001</v>
      </c>
      <c r="N20" s="11">
        <f>[16]Maio!$B$17</f>
        <v>24.404166666666669</v>
      </c>
      <c r="O20" s="11">
        <f>[16]Maio!$B$18</f>
        <v>22.541666666666668</v>
      </c>
      <c r="P20" s="11">
        <f>[16]Maio!$B$19</f>
        <v>22.095833333333331</v>
      </c>
      <c r="Q20" s="11">
        <f>[16]Maio!$B$20</f>
        <v>19.804166666666667</v>
      </c>
      <c r="R20" s="11">
        <f>[16]Maio!$B$21</f>
        <v>21.308333333333326</v>
      </c>
      <c r="S20" s="11">
        <f>[16]Maio!$B$22</f>
        <v>23.100000000000005</v>
      </c>
      <c r="T20" s="11">
        <f>[16]Maio!$B$23</f>
        <v>26.050000000000008</v>
      </c>
      <c r="U20" s="11">
        <f>[16]Maio!$B$24</f>
        <v>27.654166666666669</v>
      </c>
      <c r="V20" s="11">
        <f>[16]Maio!$B$25</f>
        <v>28.433333333333326</v>
      </c>
      <c r="W20" s="11">
        <f>[16]Maio!$B$26</f>
        <v>24.125000000000004</v>
      </c>
      <c r="X20" s="11">
        <f>[16]Maio!$B$27</f>
        <v>15.65</v>
      </c>
      <c r="Y20" s="11">
        <f>[16]Maio!$B$28</f>
        <v>16.454166666666666</v>
      </c>
      <c r="Z20" s="11">
        <f>[16]Maio!$B$29</f>
        <v>17.983333333333334</v>
      </c>
      <c r="AA20" s="11">
        <f>[16]Maio!$B$30</f>
        <v>19.233333333333334</v>
      </c>
      <c r="AB20" s="11">
        <f>[16]Maio!$B$31</f>
        <v>19.762499999999999</v>
      </c>
      <c r="AC20" s="11">
        <f>[16]Maio!$B$32</f>
        <v>21.337500000000002</v>
      </c>
      <c r="AD20" s="11">
        <f>[16]Maio!$B$33</f>
        <v>24.5</v>
      </c>
      <c r="AE20" s="11">
        <f>[16]Maio!$B$34</f>
        <v>26.45</v>
      </c>
      <c r="AF20" s="11">
        <f>[16]Maio!$B$35</f>
        <v>27.570833333333329</v>
      </c>
      <c r="AG20" s="93">
        <f t="shared" si="5"/>
        <v>23.674462365591399</v>
      </c>
      <c r="AH20" s="12" t="s">
        <v>47</v>
      </c>
      <c r="AI20" s="12" t="s">
        <v>47</v>
      </c>
    </row>
    <row r="21" spans="1:67" x14ac:dyDescent="0.2">
      <c r="A21" s="58" t="s">
        <v>43</v>
      </c>
      <c r="B21" s="11">
        <f>[17]Maio!$B$5</f>
        <v>22.525000000000006</v>
      </c>
      <c r="C21" s="11">
        <f>[17]Maio!$B$6</f>
        <v>22.545833333333334</v>
      </c>
      <c r="D21" s="11">
        <f>[17]Maio!$B$7</f>
        <v>22.329166666666669</v>
      </c>
      <c r="E21" s="11">
        <f>[17]Maio!$B$8</f>
        <v>22.862499999999997</v>
      </c>
      <c r="F21" s="11">
        <f>[17]Maio!$B$9</f>
        <v>22.350000000000005</v>
      </c>
      <c r="G21" s="11">
        <f>[17]Maio!$B$10</f>
        <v>19.366666666666664</v>
      </c>
      <c r="H21" s="11">
        <f>[17]Maio!$B$11</f>
        <v>17.833333333333332</v>
      </c>
      <c r="I21" s="11">
        <f>[17]Maio!$B$12</f>
        <v>17.812499999999996</v>
      </c>
      <c r="J21" s="11">
        <f>[17]Maio!$B$13</f>
        <v>19.266666666666662</v>
      </c>
      <c r="K21" s="11">
        <f>[17]Maio!$B$14</f>
        <v>21.333333333333332</v>
      </c>
      <c r="L21" s="11">
        <f>[17]Maio!$B$15</f>
        <v>23.095833333333331</v>
      </c>
      <c r="M21" s="11">
        <f>[17]Maio!$B$16</f>
        <v>22.587500000000006</v>
      </c>
      <c r="N21" s="11">
        <f>[17]Maio!$B$17</f>
        <v>19.520833333333332</v>
      </c>
      <c r="O21" s="11">
        <f>[17]Maio!$B$18</f>
        <v>19.362499999999994</v>
      </c>
      <c r="P21" s="11">
        <f>[17]Maio!$B$19</f>
        <v>19.833333333333336</v>
      </c>
      <c r="Q21" s="11">
        <f>[17]Maio!$B$20</f>
        <v>19.508333333333333</v>
      </c>
      <c r="R21" s="11">
        <f>[17]Maio!$B$21</f>
        <v>20.316666666666666</v>
      </c>
      <c r="S21" s="11">
        <f>[17]Maio!$B$22</f>
        <v>20.65</v>
      </c>
      <c r="T21" s="11">
        <f>[17]Maio!$B$23</f>
        <v>21.304166666666667</v>
      </c>
      <c r="U21" s="11">
        <f>[17]Maio!$B$24</f>
        <v>22.708333333333332</v>
      </c>
      <c r="V21" s="11">
        <f>[17]Maio!$B$25</f>
        <v>23.208333333333332</v>
      </c>
      <c r="W21" s="11">
        <f>[17]Maio!$B$26</f>
        <v>23.874999999999996</v>
      </c>
      <c r="X21" s="11">
        <f>[17]Maio!$B$27</f>
        <v>16.429166666666671</v>
      </c>
      <c r="Y21" s="11">
        <f>[17]Maio!$B$28</f>
        <v>13.829166666666667</v>
      </c>
      <c r="Z21" s="11">
        <f>[17]Maio!$B$29</f>
        <v>13.887500000000001</v>
      </c>
      <c r="AA21" s="11">
        <f>[17]Maio!$B$30</f>
        <v>15.2125</v>
      </c>
      <c r="AB21" s="11">
        <f>[17]Maio!$B$31</f>
        <v>16.024999999999999</v>
      </c>
      <c r="AC21" s="11">
        <f>[17]Maio!$B$32</f>
        <v>16.879166666666663</v>
      </c>
      <c r="AD21" s="11">
        <f>[17]Maio!$B$33</f>
        <v>18.804166666666667</v>
      </c>
      <c r="AE21" s="11">
        <f>[17]Maio!$B$34</f>
        <v>19.579166666666666</v>
      </c>
      <c r="AF21" s="11">
        <f>[17]Maio!$B$35</f>
        <v>20.279166666666665</v>
      </c>
      <c r="AG21" s="93">
        <f>AVERAGE(B21:AF21)</f>
        <v>19.842607526881718</v>
      </c>
      <c r="AI21" s="12" t="s">
        <v>47</v>
      </c>
      <c r="AJ21" t="s">
        <v>47</v>
      </c>
      <c r="AK21" t="s">
        <v>47</v>
      </c>
    </row>
    <row r="22" spans="1:67" x14ac:dyDescent="0.2">
      <c r="A22" s="58" t="s">
        <v>6</v>
      </c>
      <c r="B22" s="11">
        <f>[18]Maio!$B$5</f>
        <v>24.170833333333331</v>
      </c>
      <c r="C22" s="11">
        <f>[18]Maio!$B$6</f>
        <v>23.575000000000003</v>
      </c>
      <c r="D22" s="11">
        <f>[18]Maio!$B$7</f>
        <v>23.079166666666666</v>
      </c>
      <c r="E22" s="11">
        <f>[18]Maio!$B$8</f>
        <v>23.541666666666661</v>
      </c>
      <c r="F22" s="11">
        <f>[18]Maio!$B$9</f>
        <v>23.170833333333334</v>
      </c>
      <c r="G22" s="11">
        <f>[18]Maio!$B$10</f>
        <v>21.016666666666666</v>
      </c>
      <c r="H22" s="11">
        <f>[18]Maio!$B$11</f>
        <v>19.629166666666666</v>
      </c>
      <c r="I22" s="11">
        <f>[18]Maio!$B$12</f>
        <v>17.408333333333335</v>
      </c>
      <c r="J22" s="11">
        <f>[18]Maio!$B$13</f>
        <v>19.379166666666666</v>
      </c>
      <c r="K22" s="11">
        <f>[18]Maio!$B$14</f>
        <v>21.329166666666666</v>
      </c>
      <c r="L22" s="11">
        <f>[18]Maio!$B$15</f>
        <v>23.487499999999997</v>
      </c>
      <c r="M22" s="11">
        <f>[18]Maio!$B$16</f>
        <v>23.866666666666674</v>
      </c>
      <c r="N22" s="11">
        <f>[18]Maio!$B$17</f>
        <v>21.45</v>
      </c>
      <c r="O22" s="11">
        <f>[18]Maio!$B$18</f>
        <v>21.016666666666662</v>
      </c>
      <c r="P22" s="11">
        <f>[18]Maio!$B$19</f>
        <v>21.404166666666669</v>
      </c>
      <c r="Q22" s="11">
        <f>[18]Maio!$B$20</f>
        <v>20.304166666666664</v>
      </c>
      <c r="R22" s="11">
        <f>[18]Maio!$B$21</f>
        <v>20.004166666666666</v>
      </c>
      <c r="S22" s="11">
        <f>[18]Maio!$B$22</f>
        <v>20.304166666666667</v>
      </c>
      <c r="T22" s="11">
        <f>[18]Maio!$B$23</f>
        <v>20.570833333333336</v>
      </c>
      <c r="U22" s="11">
        <f>[18]Maio!$B$24</f>
        <v>22.474999999999998</v>
      </c>
      <c r="V22" s="11">
        <f>[18]Maio!$B$25</f>
        <v>24.454166666666669</v>
      </c>
      <c r="W22" s="11">
        <f>[18]Maio!$B$26</f>
        <v>24.741666666666664</v>
      </c>
      <c r="X22" s="11">
        <f>[18]Maio!$B$27</f>
        <v>15.887500000000001</v>
      </c>
      <c r="Y22" s="11">
        <f>[18]Maio!$B$28</f>
        <v>15.20833333333333</v>
      </c>
      <c r="Z22" s="11">
        <f>[18]Maio!$B$29</f>
        <v>15.441666666666663</v>
      </c>
      <c r="AA22" s="11">
        <f>[18]Maio!$B$30</f>
        <v>16.104166666666664</v>
      </c>
      <c r="AB22" s="11">
        <f>[18]Maio!$B$31</f>
        <v>16.195833333333333</v>
      </c>
      <c r="AC22" s="11">
        <f>[18]Maio!$B$32</f>
        <v>16.733333333333334</v>
      </c>
      <c r="AD22" s="11">
        <f>[18]Maio!$B$33</f>
        <v>17.750000000000004</v>
      </c>
      <c r="AE22" s="11">
        <f>[18]Maio!$B$34</f>
        <v>18.979166666666668</v>
      </c>
      <c r="AF22" s="11">
        <f>[18]Maio!$B$35</f>
        <v>20.366666666666664</v>
      </c>
      <c r="AG22" s="93">
        <f t="shared" si="5"/>
        <v>20.420833333333331</v>
      </c>
      <c r="AH22" t="s">
        <v>47</v>
      </c>
      <c r="AK22" t="s">
        <v>47</v>
      </c>
    </row>
    <row r="23" spans="1:67" x14ac:dyDescent="0.2">
      <c r="A23" s="58" t="s">
        <v>7</v>
      </c>
      <c r="B23" s="11">
        <f>[19]Maio!$B$5</f>
        <v>28.216666666666665</v>
      </c>
      <c r="C23" s="11">
        <f>[19]Maio!$B$6</f>
        <v>25.966666666666669</v>
      </c>
      <c r="D23" s="11">
        <f>[19]Maio!$B$7</f>
        <v>26.383333333333336</v>
      </c>
      <c r="E23" s="11">
        <f>[19]Maio!$B$8</f>
        <v>26.849999999999998</v>
      </c>
      <c r="F23" s="11">
        <f>[19]Maio!$B$9</f>
        <v>27.263636363636362</v>
      </c>
      <c r="G23" s="11">
        <f>[19]Maio!$B$10</f>
        <v>18.3125</v>
      </c>
      <c r="H23" s="11">
        <f>[19]Maio!$B$11</f>
        <v>14.884615384615383</v>
      </c>
      <c r="I23" s="11">
        <f>[19]Maio!$B$12</f>
        <v>17.84</v>
      </c>
      <c r="J23" s="11">
        <f>[19]Maio!$B$13</f>
        <v>21.771428571428569</v>
      </c>
      <c r="K23" s="11">
        <f>[19]Maio!$B$14</f>
        <v>24.771428571428572</v>
      </c>
      <c r="L23" s="11">
        <f>[19]Maio!$B$15</f>
        <v>26.5</v>
      </c>
      <c r="M23" s="11" t="str">
        <f>[19]Maio!$B$16</f>
        <v>*</v>
      </c>
      <c r="N23" s="11" t="str">
        <f>[19]Maio!$B$17</f>
        <v>*</v>
      </c>
      <c r="O23" s="11" t="str">
        <f>[19]Maio!$B$18</f>
        <v>*</v>
      </c>
      <c r="P23" s="11" t="str">
        <f>[19]Maio!$B$19</f>
        <v>*</v>
      </c>
      <c r="Q23" s="11" t="str">
        <f>[19]Maio!$B$20</f>
        <v>*</v>
      </c>
      <c r="R23" s="11" t="str">
        <f>[19]Maio!$B$21</f>
        <v>*</v>
      </c>
      <c r="S23" s="11" t="str">
        <f>[19]Maio!$B$22</f>
        <v>*</v>
      </c>
      <c r="T23" s="11" t="str">
        <f>[19]Maio!$B$23</f>
        <v>*</v>
      </c>
      <c r="U23" s="11" t="str">
        <f>[19]Maio!$B$24</f>
        <v>*</v>
      </c>
      <c r="V23" s="11" t="str">
        <f>[19]Maio!$B$25</f>
        <v>*</v>
      </c>
      <c r="W23" s="11" t="str">
        <f>[19]Maio!$B$26</f>
        <v>*</v>
      </c>
      <c r="X23" s="11" t="str">
        <f>[19]Maio!$B$27</f>
        <v>*</v>
      </c>
      <c r="Y23" s="11" t="str">
        <f>[19]Maio!$B$28</f>
        <v>*</v>
      </c>
      <c r="Z23" s="11" t="str">
        <f>[19]Maio!$B$29</f>
        <v>*</v>
      </c>
      <c r="AA23" s="11" t="str">
        <f>[19]Maio!$B$30</f>
        <v>*</v>
      </c>
      <c r="AB23" s="11" t="str">
        <f>[19]Maio!$B$31</f>
        <v>*</v>
      </c>
      <c r="AC23" s="11" t="str">
        <f>[19]Maio!$B$32</f>
        <v>*</v>
      </c>
      <c r="AD23" s="11" t="str">
        <f>[19]Maio!$B$33</f>
        <v>*</v>
      </c>
      <c r="AE23" s="11" t="str">
        <f>[19]Maio!$B$34</f>
        <v>*</v>
      </c>
      <c r="AF23" s="11" t="str">
        <f>[19]Maio!$B$35</f>
        <v>*</v>
      </c>
      <c r="AG23" s="93">
        <f>AVERAGE(B23:AF23)</f>
        <v>23.523661414343234</v>
      </c>
      <c r="AI23" t="s">
        <v>47</v>
      </c>
      <c r="AK23" t="s">
        <v>47</v>
      </c>
      <c r="AL23" t="s">
        <v>47</v>
      </c>
    </row>
    <row r="24" spans="1:67" x14ac:dyDescent="0.2">
      <c r="A24" s="58" t="s">
        <v>169</v>
      </c>
      <c r="B24" s="11" t="str">
        <f>[20]Maio!$B$5</f>
        <v>*</v>
      </c>
      <c r="C24" s="11" t="str">
        <f>[20]Maio!$B$6</f>
        <v>*</v>
      </c>
      <c r="D24" s="11" t="str">
        <f>[20]Maio!$B$7</f>
        <v>*</v>
      </c>
      <c r="E24" s="11" t="str">
        <f>[20]Maio!$B$8</f>
        <v>*</v>
      </c>
      <c r="F24" s="11" t="str">
        <f>[20]Maio!$B$9</f>
        <v>*</v>
      </c>
      <c r="G24" s="11" t="str">
        <f>[20]Maio!$B$10</f>
        <v>*</v>
      </c>
      <c r="H24" s="11" t="str">
        <f>[20]Maio!$B$11</f>
        <v>*</v>
      </c>
      <c r="I24" s="11" t="str">
        <f>[20]Maio!$B$12</f>
        <v>*</v>
      </c>
      <c r="J24" s="11" t="str">
        <f>[20]Maio!$B$13</f>
        <v>*</v>
      </c>
      <c r="K24" s="11" t="str">
        <f>[20]Maio!$B$14</f>
        <v>*</v>
      </c>
      <c r="L24" s="11" t="str">
        <f>[20]Maio!$B$15</f>
        <v>*</v>
      </c>
      <c r="M24" s="11" t="str">
        <f>[20]Maio!$B$16</f>
        <v>*</v>
      </c>
      <c r="N24" s="11" t="str">
        <f>[20]Maio!$B$17</f>
        <v>*</v>
      </c>
      <c r="O24" s="11" t="str">
        <f>[20]Maio!$B$18</f>
        <v>*</v>
      </c>
      <c r="P24" s="11" t="str">
        <f>[20]Maio!$B$19</f>
        <v>*</v>
      </c>
      <c r="Q24" s="11" t="str">
        <f>[20]Maio!$B$20</f>
        <v>*</v>
      </c>
      <c r="R24" s="11" t="str">
        <f>[20]Maio!$B$21</f>
        <v>*</v>
      </c>
      <c r="S24" s="11" t="str">
        <f>[20]Maio!$B$22</f>
        <v>*</v>
      </c>
      <c r="T24" s="11" t="str">
        <f>[20]Maio!$B$23</f>
        <v>*</v>
      </c>
      <c r="U24" s="11" t="str">
        <f>[20]Maio!$B$24</f>
        <v>*</v>
      </c>
      <c r="V24" s="11" t="str">
        <f>[20]Maio!$B$25</f>
        <v>*</v>
      </c>
      <c r="W24" s="11" t="str">
        <f>[20]Maio!$B$26</f>
        <v>*</v>
      </c>
      <c r="X24" s="11" t="str">
        <f>[20]Maio!$B$27</f>
        <v>*</v>
      </c>
      <c r="Y24" s="11" t="str">
        <f>[20]Maio!$B$28</f>
        <v>*</v>
      </c>
      <c r="Z24" s="11" t="str">
        <f>[20]Maio!$B$29</f>
        <v>*</v>
      </c>
      <c r="AA24" s="11" t="str">
        <f>[20]Maio!$B$30</f>
        <v>*</v>
      </c>
      <c r="AB24" s="11" t="str">
        <f>[20]Maio!$B$31</f>
        <v>*</v>
      </c>
      <c r="AC24" s="11" t="str">
        <f>[20]Maio!$B$32</f>
        <v>*</v>
      </c>
      <c r="AD24" s="11" t="str">
        <f>[20]Maio!$B$33</f>
        <v>*</v>
      </c>
      <c r="AE24" s="11" t="str">
        <f>[20]Maio!$B$34</f>
        <v>*</v>
      </c>
      <c r="AF24" s="11" t="str">
        <f>[20]Maio!$B$35</f>
        <v>*</v>
      </c>
      <c r="AG24" s="138" t="s">
        <v>226</v>
      </c>
      <c r="AI24" s="12" t="s">
        <v>47</v>
      </c>
      <c r="AJ24" t="s">
        <v>47</v>
      </c>
      <c r="AK24" t="s">
        <v>47</v>
      </c>
    </row>
    <row r="25" spans="1:67" x14ac:dyDescent="0.2">
      <c r="A25" s="58" t="s">
        <v>170</v>
      </c>
      <c r="B25" s="11">
        <f>[21]Maio!$B$5</f>
        <v>22.670833333333334</v>
      </c>
      <c r="C25" s="11">
        <f>[21]Maio!$B$6</f>
        <v>21.799999999999997</v>
      </c>
      <c r="D25" s="11">
        <f>[21]Maio!$B$7</f>
        <v>20.854166666666668</v>
      </c>
      <c r="E25" s="11">
        <f>[21]Maio!$B$8</f>
        <v>22.004166666666663</v>
      </c>
      <c r="F25" s="11">
        <f>[21]Maio!$B$9</f>
        <v>21.558333333333337</v>
      </c>
      <c r="G25" s="11">
        <f>[21]Maio!$B$10</f>
        <v>18.475000000000001</v>
      </c>
      <c r="H25" s="11">
        <f>[21]Maio!$B$11</f>
        <v>12.65</v>
      </c>
      <c r="I25" s="11">
        <f>[21]Maio!$B$12</f>
        <v>12.445833333333333</v>
      </c>
      <c r="J25" s="11">
        <f>[21]Maio!$B$13</f>
        <v>16.058333333333334</v>
      </c>
      <c r="K25" s="11">
        <f>[21]Maio!$B$14</f>
        <v>20.187499999999996</v>
      </c>
      <c r="L25" s="11">
        <f>[21]Maio!$B$15</f>
        <v>22.700000000000003</v>
      </c>
      <c r="M25" s="11">
        <f>[21]Maio!$B$16</f>
        <v>21.424999999999997</v>
      </c>
      <c r="N25" s="11">
        <f>[21]Maio!$B$17</f>
        <v>21.633333333333326</v>
      </c>
      <c r="O25" s="11">
        <f>[21]Maio!$B$18</f>
        <v>18.908333333333335</v>
      </c>
      <c r="P25" s="11">
        <f>[21]Maio!$B$19</f>
        <v>15.0625</v>
      </c>
      <c r="Q25" s="11">
        <f>[21]Maio!$B$20</f>
        <v>14.041666666666666</v>
      </c>
      <c r="R25" s="11">
        <f>[21]Maio!$B$21</f>
        <v>15.55833333333333</v>
      </c>
      <c r="S25" s="11">
        <f>[21]Maio!$B$22</f>
        <v>18.016666666666662</v>
      </c>
      <c r="T25" s="11">
        <f>[21]Maio!$B$23</f>
        <v>19.349999999999998</v>
      </c>
      <c r="U25" s="11">
        <f>[21]Maio!$B$24</f>
        <v>22.354166666666668</v>
      </c>
      <c r="V25" s="11">
        <f>[21]Maio!$B$25</f>
        <v>24.604166666666668</v>
      </c>
      <c r="W25" s="11">
        <f>[21]Maio!$B$26</f>
        <v>21.795833333333334</v>
      </c>
      <c r="X25" s="11">
        <f>[21]Maio!$B$27</f>
        <v>12.95833333333333</v>
      </c>
      <c r="Y25" s="11">
        <f>[21]Maio!$B$28</f>
        <v>13.658333333333333</v>
      </c>
      <c r="Z25" s="11">
        <f>[21]Maio!$B$29</f>
        <v>12.225</v>
      </c>
      <c r="AA25" s="11">
        <f>[21]Maio!$B$30</f>
        <v>13.054166666666665</v>
      </c>
      <c r="AB25" s="11">
        <f>[21]Maio!$B$31</f>
        <v>13.329166666666667</v>
      </c>
      <c r="AC25" s="11">
        <f>[21]Maio!$B$32</f>
        <v>15.279166666666663</v>
      </c>
      <c r="AD25" s="11">
        <f>[21]Maio!$B$33</f>
        <v>16.791666666666664</v>
      </c>
      <c r="AE25" s="11">
        <f>[21]Maio!$B$34</f>
        <v>17.866666666666667</v>
      </c>
      <c r="AF25" s="11">
        <f>[21]Maio!$B$35</f>
        <v>20.533333333333331</v>
      </c>
      <c r="AG25" s="138">
        <f t="shared" ref="AG25:AG26" si="6">AVERAGE(B25:AF25)</f>
        <v>18.059677419354845</v>
      </c>
      <c r="AH25" s="12" t="s">
        <v>47</v>
      </c>
      <c r="AI25" s="12" t="s">
        <v>47</v>
      </c>
      <c r="AJ25" t="s">
        <v>47</v>
      </c>
    </row>
    <row r="26" spans="1:67" x14ac:dyDescent="0.2">
      <c r="A26" s="58" t="s">
        <v>171</v>
      </c>
      <c r="B26" s="11">
        <f>[22]Maio!$B$5</f>
        <v>24.858333333333334</v>
      </c>
      <c r="C26" s="11">
        <f>[22]Maio!$B$6</f>
        <v>24.595833333333331</v>
      </c>
      <c r="D26" s="11">
        <f>[22]Maio!$B$7</f>
        <v>23.862499999999997</v>
      </c>
      <c r="E26" s="11">
        <f>[22]Maio!$B$8</f>
        <v>23.741666666666674</v>
      </c>
      <c r="F26" s="11">
        <f>[22]Maio!$B$9</f>
        <v>24.549999999999997</v>
      </c>
      <c r="G26" s="11">
        <f>[22]Maio!$B$10</f>
        <v>20.441666666666666</v>
      </c>
      <c r="H26" s="11">
        <f>[22]Maio!$B$11</f>
        <v>14.329166666666667</v>
      </c>
      <c r="I26" s="11">
        <f>[22]Maio!$B$12</f>
        <v>16.062499999999996</v>
      </c>
      <c r="J26" s="11">
        <f>[22]Maio!$B$13</f>
        <v>17.649999999999999</v>
      </c>
      <c r="K26" s="11">
        <f>[22]Maio!$B$14</f>
        <v>21.254166666666666</v>
      </c>
      <c r="L26" s="11">
        <f>[22]Maio!$B$15</f>
        <v>23.374999999999996</v>
      </c>
      <c r="M26" s="11">
        <f>[22]Maio!$B$16</f>
        <v>21.604166666666668</v>
      </c>
      <c r="N26" s="11">
        <f>[22]Maio!$B$17</f>
        <v>21.787499999999994</v>
      </c>
      <c r="O26" s="11">
        <f>[22]Maio!$B$18</f>
        <v>20.062499999999996</v>
      </c>
      <c r="P26" s="11">
        <f>[22]Maio!$B$19</f>
        <v>17.883333333333333</v>
      </c>
      <c r="Q26" s="11">
        <f>[22]Maio!$B$20</f>
        <v>17.912499999999998</v>
      </c>
      <c r="R26" s="11">
        <f>[22]Maio!$B$21</f>
        <v>18.166666666666668</v>
      </c>
      <c r="S26" s="11">
        <f>[22]Maio!$B$22</f>
        <v>21.420833333333334</v>
      </c>
      <c r="T26" s="11">
        <f>[22]Maio!$B$23</f>
        <v>21.154166666666665</v>
      </c>
      <c r="U26" s="11">
        <f>[22]Maio!$B$24</f>
        <v>22.341666666666665</v>
      </c>
      <c r="V26" s="11">
        <f>[22]Maio!$B$25</f>
        <v>23.80416666666666</v>
      </c>
      <c r="W26" s="11">
        <f>[22]Maio!$B$26</f>
        <v>21.675000000000001</v>
      </c>
      <c r="X26" s="11">
        <f>[22]Maio!$B$27</f>
        <v>14.525</v>
      </c>
      <c r="Y26" s="11">
        <f>[22]Maio!$B$28</f>
        <v>13.920833333333329</v>
      </c>
      <c r="Z26" s="11">
        <f>[22]Maio!$B$29</f>
        <v>14.033333333333333</v>
      </c>
      <c r="AA26" s="11">
        <f>[22]Maio!$B$30</f>
        <v>16.016666666666669</v>
      </c>
      <c r="AB26" s="11">
        <f>[22]Maio!$B$31</f>
        <v>15.44166666666667</v>
      </c>
      <c r="AC26" s="11">
        <f>[22]Maio!$B$32</f>
        <v>16.466666666666665</v>
      </c>
      <c r="AD26" s="11">
        <f>[22]Maio!$B$33</f>
        <v>17.912500000000001</v>
      </c>
      <c r="AE26" s="11">
        <f>[22]Maio!$B$34</f>
        <v>19.583333333333336</v>
      </c>
      <c r="AF26" s="11">
        <f>[22]Maio!$B$35</f>
        <v>21.2</v>
      </c>
      <c r="AG26" s="138">
        <f t="shared" si="6"/>
        <v>19.730107526881731</v>
      </c>
      <c r="AI26" s="12" t="s">
        <v>47</v>
      </c>
      <c r="AJ26" t="s">
        <v>47</v>
      </c>
      <c r="AK26" t="s">
        <v>47</v>
      </c>
    </row>
    <row r="27" spans="1:67" ht="20.25" x14ac:dyDescent="0.2">
      <c r="A27" s="58" t="s">
        <v>8</v>
      </c>
      <c r="B27" s="11">
        <f>[23]Maio!$B$5</f>
        <v>23.466666666666658</v>
      </c>
      <c r="C27" s="11">
        <f>[23]Maio!$B$6</f>
        <v>22.850000000000005</v>
      </c>
      <c r="D27" s="11">
        <f>[23]Maio!$B$7</f>
        <v>21.220833333333335</v>
      </c>
      <c r="E27" s="11">
        <f>[23]Maio!$B$8</f>
        <v>21.533333333333331</v>
      </c>
      <c r="F27" s="11">
        <f>[23]Maio!$B$9</f>
        <v>21.466666666666669</v>
      </c>
      <c r="G27" s="11">
        <f>[23]Maio!$B$10</f>
        <v>18.658333333333331</v>
      </c>
      <c r="H27" s="11">
        <f>[23]Maio!$B$11</f>
        <v>13.158333333333333</v>
      </c>
      <c r="I27" s="11">
        <f>[23]Maio!$B$12</f>
        <v>14.491666666666667</v>
      </c>
      <c r="J27" s="11">
        <f>[23]Maio!$B$13</f>
        <v>17.279166666666669</v>
      </c>
      <c r="K27" s="11">
        <f>[23]Maio!$B$14</f>
        <v>21.054166666666664</v>
      </c>
      <c r="L27" s="11">
        <f>[23]Maio!$B$15</f>
        <v>22.870833333333334</v>
      </c>
      <c r="M27" s="11">
        <f>[23]Maio!$B$16</f>
        <v>20.833333333333332</v>
      </c>
      <c r="N27" s="11">
        <f>[23]Maio!$B$17</f>
        <v>21.020833333333336</v>
      </c>
      <c r="O27" s="11">
        <f>[23]Maio!$B$18</f>
        <v>19.433333333333326</v>
      </c>
      <c r="P27" s="11">
        <f>[23]Maio!$B$19</f>
        <v>17.375</v>
      </c>
      <c r="Q27" s="11">
        <f>[23]Maio!$B$20</f>
        <v>16.612500000000001</v>
      </c>
      <c r="R27" s="11">
        <f>[23]Maio!$B$21</f>
        <v>17.204166666666669</v>
      </c>
      <c r="S27" s="11">
        <f>[23]Maio!$B$22</f>
        <v>20.137499999999999</v>
      </c>
      <c r="T27" s="11">
        <f>[23]Maio!$B$23</f>
        <v>20.366666666666664</v>
      </c>
      <c r="U27" s="11">
        <f>[23]Maio!$B$24</f>
        <v>21.912499999999998</v>
      </c>
      <c r="V27" s="11">
        <f>[23]Maio!$B$25</f>
        <v>23.491666666666671</v>
      </c>
      <c r="W27" s="11">
        <f>[23]Maio!$B$26</f>
        <v>21.533333333333335</v>
      </c>
      <c r="X27" s="11">
        <f>[23]Maio!$B$27</f>
        <v>13.095833333333337</v>
      </c>
      <c r="Y27" s="11">
        <f>[23]Maio!$B$28</f>
        <v>13.941666666666668</v>
      </c>
      <c r="Z27" s="11">
        <f>[23]Maio!$B$29</f>
        <v>13.341666666666669</v>
      </c>
      <c r="AA27" s="11">
        <f>[23]Maio!$B$30</f>
        <v>14.762499999999998</v>
      </c>
      <c r="AB27" s="11">
        <f>[23]Maio!$B$31</f>
        <v>15.133333333333333</v>
      </c>
      <c r="AC27" s="11">
        <f>[23]Maio!$B$32</f>
        <v>16.4375</v>
      </c>
      <c r="AD27" s="11">
        <f>[23]Maio!$B$33</f>
        <v>17.041666666666668</v>
      </c>
      <c r="AE27" s="11">
        <f>[23]Maio!$B$34</f>
        <v>18.591666666666669</v>
      </c>
      <c r="AF27" s="11">
        <f>[23]Maio!$B$35</f>
        <v>21.408333333333335</v>
      </c>
      <c r="AG27" s="93">
        <f t="shared" ref="AG27" si="7">AVERAGE(B27:AF27)</f>
        <v>18.765322580645162</v>
      </c>
      <c r="AJ27" s="146" t="s">
        <v>231</v>
      </c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8"/>
    </row>
    <row r="28" spans="1:67" x14ac:dyDescent="0.2">
      <c r="A28" s="58" t="s">
        <v>9</v>
      </c>
      <c r="B28" s="11">
        <f>[24]Maio!$B$5</f>
        <v>29.975000000000001</v>
      </c>
      <c r="C28" s="11">
        <f>[24]Maio!$B$6</f>
        <v>28.466666666666669</v>
      </c>
      <c r="D28" s="11">
        <f>[24]Maio!$B$7</f>
        <v>27.5</v>
      </c>
      <c r="E28" s="11">
        <f>[24]Maio!$B$8</f>
        <v>26.060000000000002</v>
      </c>
      <c r="F28" s="11">
        <f>[24]Maio!$B$9</f>
        <v>27.485714285714288</v>
      </c>
      <c r="G28" s="11">
        <f>[24]Maio!$B$10</f>
        <v>22.275000000000002</v>
      </c>
      <c r="H28" s="11">
        <f>[24]Maio!$B$11</f>
        <v>16.25</v>
      </c>
      <c r="I28" s="11">
        <f>[24]Maio!$B$12</f>
        <v>20</v>
      </c>
      <c r="J28" s="11">
        <f>[24]Maio!$B$13</f>
        <v>22.771428571428572</v>
      </c>
      <c r="K28" s="11">
        <f>[24]Maio!$B$14</f>
        <v>26.957142857142859</v>
      </c>
      <c r="L28" s="11">
        <f>[24]Maio!$B$15</f>
        <v>27.766666666666666</v>
      </c>
      <c r="M28" s="11" t="str">
        <f>[24]Maio!$B$16</f>
        <v>*</v>
      </c>
      <c r="N28" s="11">
        <f>[24]Maio!$B$17</f>
        <v>22.8</v>
      </c>
      <c r="O28" s="11">
        <f>[24]Maio!$B$18</f>
        <v>21.68888888888889</v>
      </c>
      <c r="P28" s="11">
        <f>[24]Maio!$B$19</f>
        <v>20.329999999999998</v>
      </c>
      <c r="Q28" s="11">
        <f>[24]Maio!$B$20</f>
        <v>21.74</v>
      </c>
      <c r="R28" s="11">
        <f>[24]Maio!$B$21</f>
        <v>24.24</v>
      </c>
      <c r="S28" s="11">
        <f>[24]Maio!$B$22</f>
        <v>25.200000000000003</v>
      </c>
      <c r="T28" s="11">
        <f>[24]Maio!$B$23</f>
        <v>24.966666666666665</v>
      </c>
      <c r="U28" s="11">
        <f>[24]Maio!$B$24</f>
        <v>26.044444444444448</v>
      </c>
      <c r="V28" s="11">
        <f>[24]Maio!$B$25</f>
        <v>27.133333333333336</v>
      </c>
      <c r="W28" s="11">
        <f>[24]Maio!$B$26</f>
        <v>25.900000000000002</v>
      </c>
      <c r="X28" s="11">
        <f>[24]Maio!$B$27</f>
        <v>15.424999999999999</v>
      </c>
      <c r="Y28" s="11">
        <f>[24]Maio!$B$28</f>
        <v>15.0625</v>
      </c>
      <c r="Z28" s="11">
        <f>[24]Maio!$B$29</f>
        <v>17.990000000000002</v>
      </c>
      <c r="AA28" s="11">
        <f>[24]Maio!$B$30</f>
        <v>19.200000000000003</v>
      </c>
      <c r="AB28" s="11">
        <f>[24]Maio!$B$31</f>
        <v>19.781818181818181</v>
      </c>
      <c r="AC28" s="11">
        <f>[24]Maio!$B$32</f>
        <v>22.28</v>
      </c>
      <c r="AD28" s="11">
        <f>[24]Maio!$B$33</f>
        <v>22.24</v>
      </c>
      <c r="AE28" s="11">
        <f>[24]Maio!$B$34</f>
        <v>23.933333333333334</v>
      </c>
      <c r="AF28" s="11">
        <f>[24]Maio!$B$35</f>
        <v>25.23</v>
      </c>
      <c r="AG28" s="93">
        <f>AVERAGE(B28:AF28)</f>
        <v>23.223120129870129</v>
      </c>
      <c r="AH28" t="s">
        <v>47</v>
      </c>
      <c r="AJ28" t="s">
        <v>47</v>
      </c>
      <c r="AK28" t="s">
        <v>47</v>
      </c>
    </row>
    <row r="29" spans="1:67" x14ac:dyDescent="0.2">
      <c r="A29" s="58" t="s">
        <v>42</v>
      </c>
      <c r="B29" s="11">
        <f>[25]Maio!$B$5</f>
        <v>25.758333333333329</v>
      </c>
      <c r="C29" s="11">
        <f>[25]Maio!$B$6</f>
        <v>25.112499999999997</v>
      </c>
      <c r="D29" s="11">
        <f>[25]Maio!$B$7</f>
        <v>26.041666666666668</v>
      </c>
      <c r="E29" s="11">
        <f>[25]Maio!$B$8</f>
        <v>25.779166666666669</v>
      </c>
      <c r="F29" s="11">
        <f>[25]Maio!$B$9</f>
        <v>25.066666666666666</v>
      </c>
      <c r="G29" s="11">
        <f>[25]Maio!$B$10</f>
        <v>21.029166666666665</v>
      </c>
      <c r="H29" s="11">
        <f>[25]Maio!$B$11</f>
        <v>15.195833333333335</v>
      </c>
      <c r="I29" s="11">
        <f>[25]Maio!$B$12</f>
        <v>15.358333333333333</v>
      </c>
      <c r="J29" s="11">
        <f>[25]Maio!$B$13</f>
        <v>18.662500000000001</v>
      </c>
      <c r="K29" s="11">
        <f>[25]Maio!$B$14</f>
        <v>21.079166666666669</v>
      </c>
      <c r="L29" s="11">
        <f>[25]Maio!$B$15</f>
        <v>24.787499999999994</v>
      </c>
      <c r="M29" s="11">
        <f>[25]Maio!$B$16</f>
        <v>23.583333333333332</v>
      </c>
      <c r="N29" s="11">
        <f>[25]Maio!$B$17</f>
        <v>23.116666666666664</v>
      </c>
      <c r="O29" s="11">
        <f>[25]Maio!$B$18</f>
        <v>21.504166666666666</v>
      </c>
      <c r="P29" s="11">
        <f>[25]Maio!$B$19</f>
        <v>18.574999999999996</v>
      </c>
      <c r="Q29" s="11">
        <f>[25]Maio!$B$20</f>
        <v>17.241666666666667</v>
      </c>
      <c r="R29" s="11">
        <f>[25]Maio!$B$21</f>
        <v>18.787500000000001</v>
      </c>
      <c r="S29" s="11">
        <f>[25]Maio!$B$22</f>
        <v>21.225000000000001</v>
      </c>
      <c r="T29" s="11">
        <f>[25]Maio!$B$23</f>
        <v>21.720833333333331</v>
      </c>
      <c r="U29" s="11">
        <f>[25]Maio!$B$24</f>
        <v>22.837500000000006</v>
      </c>
      <c r="V29" s="11">
        <f>[25]Maio!$B$25</f>
        <v>25.620833333333337</v>
      </c>
      <c r="W29" s="11">
        <f>[25]Maio!$B$26</f>
        <v>22.208333333333332</v>
      </c>
      <c r="X29" s="11">
        <f>[25]Maio!$B$27</f>
        <v>14.920833333333334</v>
      </c>
      <c r="Y29" s="11">
        <f>[25]Maio!$B$28</f>
        <v>13.750000000000002</v>
      </c>
      <c r="Z29" s="11">
        <f>[25]Maio!$B$29</f>
        <v>14.549999999999997</v>
      </c>
      <c r="AA29" s="11">
        <f>[25]Maio!$B$30</f>
        <v>15.9375</v>
      </c>
      <c r="AB29" s="11">
        <f>[25]Maio!$B$31</f>
        <v>15.787500000000003</v>
      </c>
      <c r="AC29" s="11">
        <f>[25]Maio!$B$32</f>
        <v>17.245833333333334</v>
      </c>
      <c r="AD29" s="11">
        <f>[25]Maio!$B$33</f>
        <v>18.229166666666664</v>
      </c>
      <c r="AE29" s="11">
        <f>[25]Maio!$B$34</f>
        <v>20.137499999999999</v>
      </c>
      <c r="AF29" s="11">
        <f>[25]Maio!$B$35</f>
        <v>21.408333333333331</v>
      </c>
      <c r="AG29" s="93">
        <f>AVERAGE(B29:AF29)</f>
        <v>20.395430107526877</v>
      </c>
      <c r="AI29" s="12" t="s">
        <v>47</v>
      </c>
    </row>
    <row r="30" spans="1:67" x14ac:dyDescent="0.2">
      <c r="A30" s="58" t="s">
        <v>10</v>
      </c>
      <c r="B30" s="11">
        <f>[26]Maio!$B$5</f>
        <v>23.912500000000009</v>
      </c>
      <c r="C30" s="11">
        <f>[26]Maio!$B$6</f>
        <v>23.058333333333334</v>
      </c>
      <c r="D30" s="11">
        <f>[26]Maio!$B$7</f>
        <v>22.770833333333332</v>
      </c>
      <c r="E30" s="11">
        <f>[26]Maio!$B$8</f>
        <v>23.283333333333335</v>
      </c>
      <c r="F30" s="11">
        <f>[26]Maio!$B$9</f>
        <v>23.425000000000001</v>
      </c>
      <c r="G30" s="11">
        <f>[26]Maio!$B$10</f>
        <v>19.270833333333332</v>
      </c>
      <c r="H30" s="11">
        <f>[26]Maio!$B$11</f>
        <v>13.179166666666665</v>
      </c>
      <c r="I30" s="11">
        <f>[26]Maio!$B$12</f>
        <v>14.479166666666666</v>
      </c>
      <c r="J30" s="11">
        <f>[26]Maio!$B$13</f>
        <v>17.854166666666668</v>
      </c>
      <c r="K30" s="11">
        <f>[26]Maio!$B$14</f>
        <v>22.054166666666671</v>
      </c>
      <c r="L30" s="11">
        <f>[26]Maio!$B$15</f>
        <v>24.012499999999992</v>
      </c>
      <c r="M30" s="11">
        <f>[26]Maio!$B$16</f>
        <v>21.137500000000003</v>
      </c>
      <c r="N30" s="11">
        <f>[26]Maio!$B$17</f>
        <v>21.816666666666666</v>
      </c>
      <c r="O30" s="11">
        <f>[26]Maio!$B$18</f>
        <v>19.320833333333336</v>
      </c>
      <c r="P30" s="11">
        <f>[26]Maio!$B$19</f>
        <v>16.337500000000002</v>
      </c>
      <c r="Q30" s="11">
        <f>[26]Maio!$B$20</f>
        <v>15.358333333333333</v>
      </c>
      <c r="R30" s="11">
        <f>[26]Maio!$B$21</f>
        <v>17.170833333333331</v>
      </c>
      <c r="S30" s="11">
        <f>[26]Maio!$B$22</f>
        <v>19.637499999999999</v>
      </c>
      <c r="T30" s="11">
        <f>[26]Maio!$B$23</f>
        <v>21.520833333333332</v>
      </c>
      <c r="U30" s="11">
        <f>[26]Maio!$B$24</f>
        <v>23.291666666666661</v>
      </c>
      <c r="V30" s="11">
        <f>[26]Maio!$B$25</f>
        <v>24.249999999999996</v>
      </c>
      <c r="W30" s="11">
        <f>[26]Maio!$B$26</f>
        <v>22.033333333333331</v>
      </c>
      <c r="X30" s="11">
        <f>[26]Maio!$B$27</f>
        <v>13.524999999999999</v>
      </c>
      <c r="Y30" s="11">
        <f>[26]Maio!$B$28</f>
        <v>14.133333333333335</v>
      </c>
      <c r="Z30" s="11">
        <f>[26]Maio!$B$29</f>
        <v>13.575000000000001</v>
      </c>
      <c r="AA30" s="11">
        <f>[26]Maio!$B$30</f>
        <v>14.533333333333333</v>
      </c>
      <c r="AB30" s="11">
        <f>[26]Maio!$B$31</f>
        <v>14.279166666666663</v>
      </c>
      <c r="AC30" s="11">
        <f>[26]Maio!$B$32</f>
        <v>16.55</v>
      </c>
      <c r="AD30" s="11">
        <f>[26]Maio!$B$33</f>
        <v>18.991666666666664</v>
      </c>
      <c r="AE30" s="11">
        <f>[26]Maio!$B$34</f>
        <v>19.570833333333336</v>
      </c>
      <c r="AF30" s="11">
        <f>[26]Maio!$B$35</f>
        <v>20.879166666666674</v>
      </c>
      <c r="AG30" s="93">
        <f>AVERAGE(B30:AF30)</f>
        <v>19.200403225806451</v>
      </c>
      <c r="AK30" t="s">
        <v>47</v>
      </c>
      <c r="AL30" t="s">
        <v>47</v>
      </c>
    </row>
    <row r="31" spans="1:67" x14ac:dyDescent="0.2">
      <c r="A31" s="58" t="s">
        <v>172</v>
      </c>
      <c r="B31" s="11">
        <f>[27]Maio!$B$5</f>
        <v>25.982352941176472</v>
      </c>
      <c r="C31" s="11">
        <f>[27]Maio!$B$6</f>
        <v>24.364705882352943</v>
      </c>
      <c r="D31" s="11">
        <f>[27]Maio!$B$7</f>
        <v>24.635294117647064</v>
      </c>
      <c r="E31" s="11">
        <f>[27]Maio!$B$8</f>
        <v>24.723529411764709</v>
      </c>
      <c r="F31" s="11">
        <f>[27]Maio!$B$9</f>
        <v>24.423529411764708</v>
      </c>
      <c r="G31" s="11">
        <f>[27]Maio!$B$10</f>
        <v>18.446666666666662</v>
      </c>
      <c r="H31" s="11">
        <f>[27]Maio!$B$11</f>
        <v>14.561538461538465</v>
      </c>
      <c r="I31" s="11">
        <f>[27]Maio!$B$12</f>
        <v>16.850000000000001</v>
      </c>
      <c r="J31" s="11">
        <f>[27]Maio!$B$13</f>
        <v>19.637499999999999</v>
      </c>
      <c r="K31" s="11">
        <f>[27]Maio!$B$14</f>
        <v>23.187499999999996</v>
      </c>
      <c r="L31" s="11">
        <f>[27]Maio!$B$15</f>
        <v>24.641176470588238</v>
      </c>
      <c r="M31" s="11">
        <f>[27]Maio!$B$16</f>
        <v>21.141666666666666</v>
      </c>
      <c r="N31" s="11">
        <f>[27]Maio!$B$17</f>
        <v>22.825000000000003</v>
      </c>
      <c r="O31" s="11">
        <f>[27]Maio!$B$18</f>
        <v>18.580000000000002</v>
      </c>
      <c r="P31" s="11">
        <f>[27]Maio!$B$19</f>
        <v>18.099999999999998</v>
      </c>
      <c r="Q31" s="11">
        <f>[27]Maio!$B$20</f>
        <v>17.705882352941181</v>
      </c>
      <c r="R31" s="11">
        <f>[27]Maio!$B$21</f>
        <v>19.352941176470583</v>
      </c>
      <c r="S31" s="11">
        <f>[27]Maio!$B$22</f>
        <v>21.606250000000006</v>
      </c>
      <c r="T31" s="11">
        <f>[27]Maio!$B$23</f>
        <v>21.700000000000003</v>
      </c>
      <c r="U31" s="11">
        <f>[27]Maio!$B$24</f>
        <v>22.994117647058825</v>
      </c>
      <c r="V31" s="11">
        <f>[27]Maio!$B$25</f>
        <v>24.787499999999994</v>
      </c>
      <c r="W31" s="11">
        <f>[27]Maio!$B$26</f>
        <v>20.849999999999998</v>
      </c>
      <c r="X31" s="11">
        <f>[27]Maio!$B$27</f>
        <v>13.541666666666666</v>
      </c>
      <c r="Y31" s="11">
        <f>[27]Maio!$B$28</f>
        <v>14.52</v>
      </c>
      <c r="Z31" s="11">
        <f>[27]Maio!$B$29</f>
        <v>15.49375</v>
      </c>
      <c r="AA31" s="11">
        <f>[27]Maio!$B$30</f>
        <v>16.220000000000002</v>
      </c>
      <c r="AB31" s="11">
        <f>[27]Maio!$B$31</f>
        <v>16.331250000000001</v>
      </c>
      <c r="AC31" s="11">
        <f>[27]Maio!$B$32</f>
        <v>17.78125</v>
      </c>
      <c r="AD31" s="11">
        <f>[27]Maio!$B$33</f>
        <v>19.279999999999998</v>
      </c>
      <c r="AE31" s="11">
        <f>[27]Maio!$B$34</f>
        <v>20.762500000000003</v>
      </c>
      <c r="AF31" s="11">
        <f>[27]Maio!$B$35</f>
        <v>21.731250000000006</v>
      </c>
      <c r="AG31" s="138">
        <f t="shared" ref="AG31" si="8">AVERAGE(B31:AF31)</f>
        <v>20.218026383009786</v>
      </c>
      <c r="AH31" s="12" t="s">
        <v>47</v>
      </c>
    </row>
    <row r="32" spans="1:67" x14ac:dyDescent="0.2">
      <c r="A32" s="58" t="s">
        <v>11</v>
      </c>
      <c r="B32" s="11" t="str">
        <f>[28]Maio!$B$5</f>
        <v>*</v>
      </c>
      <c r="C32" s="11" t="str">
        <f>[28]Maio!$B$6</f>
        <v>*</v>
      </c>
      <c r="D32" s="11" t="str">
        <f>[28]Maio!$B$7</f>
        <v>*</v>
      </c>
      <c r="E32" s="11" t="str">
        <f>[28]Maio!$B$8</f>
        <v>*</v>
      </c>
      <c r="F32" s="11" t="str">
        <f>[28]Maio!$B$9</f>
        <v>*</v>
      </c>
      <c r="G32" s="11" t="str">
        <f>[28]Maio!$B$10</f>
        <v>*</v>
      </c>
      <c r="H32" s="11" t="str">
        <f>[28]Maio!$B$11</f>
        <v>*</v>
      </c>
      <c r="I32" s="11" t="str">
        <f>[28]Maio!$B$12</f>
        <v>*</v>
      </c>
      <c r="J32" s="11" t="str">
        <f>[28]Maio!$B$13</f>
        <v>*</v>
      </c>
      <c r="K32" s="11" t="str">
        <f>[28]Maio!$B$14</f>
        <v>*</v>
      </c>
      <c r="L32" s="11" t="str">
        <f>[28]Maio!$B$15</f>
        <v>*</v>
      </c>
      <c r="M32" s="11" t="str">
        <f>[28]Maio!$B$16</f>
        <v>*</v>
      </c>
      <c r="N32" s="11" t="str">
        <f>[28]Maio!$B$17</f>
        <v>*</v>
      </c>
      <c r="O32" s="11" t="str">
        <f>[28]Maio!$B$18</f>
        <v>*</v>
      </c>
      <c r="P32" s="11" t="str">
        <f>[28]Maio!$B$19</f>
        <v>*</v>
      </c>
      <c r="Q32" s="11" t="str">
        <f>[28]Maio!$B$20</f>
        <v>*</v>
      </c>
      <c r="R32" s="11" t="str">
        <f>[28]Maio!$B$21</f>
        <v>*</v>
      </c>
      <c r="S32" s="11" t="str">
        <f>[28]Maio!$B$22</f>
        <v>*</v>
      </c>
      <c r="T32" s="11" t="str">
        <f>[28]Maio!$B$23</f>
        <v>*</v>
      </c>
      <c r="U32" s="11" t="str">
        <f>[28]Maio!$B$24</f>
        <v>*</v>
      </c>
      <c r="V32" s="11" t="str">
        <f>[28]Maio!$B$25</f>
        <v>*</v>
      </c>
      <c r="W32" s="11" t="str">
        <f>[28]Maio!$B$26</f>
        <v>*</v>
      </c>
      <c r="X32" s="11" t="str">
        <f>[28]Maio!$B$27</f>
        <v>*</v>
      </c>
      <c r="Y32" s="11" t="str">
        <f>[28]Maio!$B$28</f>
        <v>*</v>
      </c>
      <c r="Z32" s="11" t="str">
        <f>[28]Maio!$B$29</f>
        <v>*</v>
      </c>
      <c r="AA32" s="11" t="str">
        <f>[28]Maio!$B$30</f>
        <v>*</v>
      </c>
      <c r="AB32" s="11" t="str">
        <f>[28]Maio!$B$31</f>
        <v>*</v>
      </c>
      <c r="AC32" s="11" t="str">
        <f>[28]Maio!$B$32</f>
        <v>*</v>
      </c>
      <c r="AD32" s="11" t="str">
        <f>[28]Maio!$B$33</f>
        <v>*</v>
      </c>
      <c r="AE32" s="11" t="str">
        <f>[28]Maio!$B$34</f>
        <v>*</v>
      </c>
      <c r="AF32" s="11" t="str">
        <f>[28]Maio!$B$35</f>
        <v>*</v>
      </c>
      <c r="AG32" s="138" t="s">
        <v>226</v>
      </c>
      <c r="AI32" s="12" t="s">
        <v>47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[29]Maio!$B$5</f>
        <v>26.354166666666675</v>
      </c>
      <c r="C33" s="11">
        <f>[29]Maio!$B$6</f>
        <v>25.591666666666665</v>
      </c>
      <c r="D33" s="11">
        <f>[29]Maio!$B$7</f>
        <v>24.26</v>
      </c>
      <c r="E33" s="11" t="str">
        <f>[29]Maio!$B$8</f>
        <v>*</v>
      </c>
      <c r="F33" s="11" t="str">
        <f>[29]Maio!$B$9</f>
        <v>*</v>
      </c>
      <c r="G33" s="11" t="str">
        <f>[29]Maio!$B$10</f>
        <v>*</v>
      </c>
      <c r="H33" s="11">
        <f>[29]Maio!$B$11</f>
        <v>18.233333333333334</v>
      </c>
      <c r="I33" s="11">
        <f>[29]Maio!$B$12</f>
        <v>15.75</v>
      </c>
      <c r="J33" s="11">
        <f>[29]Maio!$B$13</f>
        <v>18.537499999999998</v>
      </c>
      <c r="K33" s="11">
        <f>[29]Maio!$B$14</f>
        <v>20.920833333333338</v>
      </c>
      <c r="L33" s="11">
        <f>[29]Maio!$B$15</f>
        <v>24.512500000000003</v>
      </c>
      <c r="M33" s="11">
        <f>[29]Maio!$B$16</f>
        <v>24.585714285714285</v>
      </c>
      <c r="N33" s="11" t="str">
        <f>[29]Maio!$B$17</f>
        <v>*</v>
      </c>
      <c r="O33" s="11" t="str">
        <f>[29]Maio!$B$18</f>
        <v>*</v>
      </c>
      <c r="P33" s="11">
        <f>[29]Maio!$B$19</f>
        <v>21.8</v>
      </c>
      <c r="Q33" s="11">
        <f>[29]Maio!$B$20</f>
        <v>18.025000000000002</v>
      </c>
      <c r="R33" s="11">
        <f>[29]Maio!$B$21</f>
        <v>19.662499999999998</v>
      </c>
      <c r="S33" s="11">
        <f>[29]Maio!$B$22</f>
        <v>21.604166666666668</v>
      </c>
      <c r="T33" s="11">
        <f>[29]Maio!$B$23</f>
        <v>21.833333333333329</v>
      </c>
      <c r="U33" s="11">
        <f>[29]Maio!$B$24</f>
        <v>23.791666666666661</v>
      </c>
      <c r="V33" s="11">
        <f>[29]Maio!$B$25</f>
        <v>25.958333333333332</v>
      </c>
      <c r="W33" s="11">
        <f>[29]Maio!$B$26</f>
        <v>23.4375</v>
      </c>
      <c r="X33" s="11">
        <f>[29]Maio!$B$27</f>
        <v>15.637500000000003</v>
      </c>
      <c r="Y33" s="11">
        <f>[29]Maio!$B$28</f>
        <v>14.333333333333334</v>
      </c>
      <c r="Z33" s="11">
        <f>[29]Maio!$B$29</f>
        <v>15.0375</v>
      </c>
      <c r="AA33" s="11">
        <f>[29]Maio!$B$30</f>
        <v>16.375</v>
      </c>
      <c r="AB33" s="11">
        <f>[29]Maio!$B$31</f>
        <v>16.745833333333334</v>
      </c>
      <c r="AC33" s="11">
        <f>[29]Maio!$B$32</f>
        <v>13.077777777777779</v>
      </c>
      <c r="AD33" s="11" t="str">
        <f>[29]Maio!$B$33</f>
        <v>*</v>
      </c>
      <c r="AE33" s="11" t="str">
        <f>[29]Maio!$B$34</f>
        <v>*</v>
      </c>
      <c r="AF33" s="11" t="str">
        <f>[29]Maio!$B$35</f>
        <v>*</v>
      </c>
      <c r="AG33" s="93">
        <f>AVERAGE(B33:AF33)</f>
        <v>20.263702553485164</v>
      </c>
      <c r="AJ33" s="5" t="s">
        <v>47</v>
      </c>
      <c r="AK33" s="5" t="s">
        <v>47</v>
      </c>
    </row>
    <row r="34" spans="1:38" x14ac:dyDescent="0.2">
      <c r="A34" s="58" t="s">
        <v>13</v>
      </c>
      <c r="B34" s="11">
        <f>[30]Maio!$B$5</f>
        <v>30.362499999999997</v>
      </c>
      <c r="C34" s="11">
        <f>[30]Maio!$B$6</f>
        <v>29.400000000000002</v>
      </c>
      <c r="D34" s="11">
        <f>[30]Maio!$B$7</f>
        <v>29.266666666666669</v>
      </c>
      <c r="E34" s="11">
        <f>[30]Maio!$B$8</f>
        <v>31.116666666666664</v>
      </c>
      <c r="F34" s="11">
        <f>[30]Maio!$B$9</f>
        <v>30.066666666666674</v>
      </c>
      <c r="G34" s="11">
        <f>[30]Maio!$B$10</f>
        <v>21.933333333333334</v>
      </c>
      <c r="H34" s="11">
        <f>[30]Maio!$B$11</f>
        <v>18.15454545454546</v>
      </c>
      <c r="I34" s="11">
        <f>[30]Maio!$B$12</f>
        <v>22.145454545454545</v>
      </c>
      <c r="J34" s="11">
        <f>[30]Maio!$B$13</f>
        <v>25.545454545454547</v>
      </c>
      <c r="K34" s="11">
        <f>[30]Maio!$B$14</f>
        <v>26.6</v>
      </c>
      <c r="L34" s="11" t="str">
        <f>[30]Maio!$B$15</f>
        <v>*</v>
      </c>
      <c r="M34" s="11" t="str">
        <f>[30]Maio!$B$16</f>
        <v>*</v>
      </c>
      <c r="N34" s="11" t="str">
        <f>[30]Maio!$B$17</f>
        <v>*</v>
      </c>
      <c r="O34" s="11" t="str">
        <f>[30]Maio!$B$18</f>
        <v>*</v>
      </c>
      <c r="P34" s="11" t="str">
        <f>[30]Maio!$B$19</f>
        <v>*</v>
      </c>
      <c r="Q34" s="11" t="str">
        <f>[30]Maio!$B$20</f>
        <v>*</v>
      </c>
      <c r="R34" s="11" t="str">
        <f>[30]Maio!$B$21</f>
        <v>*</v>
      </c>
      <c r="S34" s="11" t="str">
        <f>[30]Maio!$B$22</f>
        <v>*</v>
      </c>
      <c r="T34" s="11" t="str">
        <f>[30]Maio!$B$23</f>
        <v>*</v>
      </c>
      <c r="U34" s="11" t="str">
        <f>[30]Maio!$B$24</f>
        <v>*</v>
      </c>
      <c r="V34" s="11" t="str">
        <f>[30]Maio!$B$25</f>
        <v>*</v>
      </c>
      <c r="W34" s="11" t="str">
        <f>[30]Maio!$B$26</f>
        <v>*</v>
      </c>
      <c r="X34" s="11" t="str">
        <f>[30]Maio!$B$27</f>
        <v>*</v>
      </c>
      <c r="Y34" s="11" t="str">
        <f>[30]Maio!$B$28</f>
        <v>*</v>
      </c>
      <c r="Z34" s="11" t="str">
        <f>[30]Maio!$B$29</f>
        <v>*</v>
      </c>
      <c r="AA34" s="11" t="str">
        <f>[30]Maio!$B$30</f>
        <v>*</v>
      </c>
      <c r="AB34" s="11" t="str">
        <f>[30]Maio!$B$31</f>
        <v>*</v>
      </c>
      <c r="AC34" s="11" t="str">
        <f>[30]Maio!$B$32</f>
        <v>*</v>
      </c>
      <c r="AD34" s="11" t="str">
        <f>[30]Maio!$B$33</f>
        <v>*</v>
      </c>
      <c r="AE34" s="11" t="str">
        <f>[30]Maio!$B$34</f>
        <v>*</v>
      </c>
      <c r="AF34" s="11" t="str">
        <f>[30]Maio!$B$35</f>
        <v>*</v>
      </c>
      <c r="AG34" s="93">
        <f t="shared" ref="AG34:AG35" si="9">AVERAGE(B34:AF34)</f>
        <v>26.45912878787879</v>
      </c>
      <c r="AJ34" t="s">
        <v>47</v>
      </c>
      <c r="AL34" t="s">
        <v>47</v>
      </c>
    </row>
    <row r="35" spans="1:38" x14ac:dyDescent="0.2">
      <c r="A35" s="58" t="s">
        <v>173</v>
      </c>
      <c r="B35" s="11">
        <f>[31]Maio!$B$5</f>
        <v>24.362499999999997</v>
      </c>
      <c r="C35" s="11">
        <f>[31]Maio!$B$6</f>
        <v>22.754166666666666</v>
      </c>
      <c r="D35" s="11">
        <f>[31]Maio!$B$7</f>
        <v>23.620833333333337</v>
      </c>
      <c r="E35" s="11">
        <f>[31]Maio!$B$8</f>
        <v>24.429166666666671</v>
      </c>
      <c r="F35" s="11">
        <f>[31]Maio!$B$9</f>
        <v>24.504166666666659</v>
      </c>
      <c r="G35" s="11">
        <f>[31]Maio!$B$10</f>
        <v>20.9</v>
      </c>
      <c r="H35" s="11">
        <f>[31]Maio!$B$11</f>
        <v>13.80833333333333</v>
      </c>
      <c r="I35" s="11">
        <f>[31]Maio!$B$12</f>
        <v>14.025</v>
      </c>
      <c r="J35" s="11">
        <f>[31]Maio!$B$13</f>
        <v>18.024999999999999</v>
      </c>
      <c r="K35" s="11">
        <f>[31]Maio!$B$14</f>
        <v>20.354166666666668</v>
      </c>
      <c r="L35" s="11">
        <f>[31]Maio!$B$15</f>
        <v>24</v>
      </c>
      <c r="M35" s="11">
        <f>[31]Maio!$B$16</f>
        <v>21.8125</v>
      </c>
      <c r="N35" s="11">
        <f>[31]Maio!$B$17</f>
        <v>22.295833333333334</v>
      </c>
      <c r="O35" s="11">
        <f>[31]Maio!$B$18</f>
        <v>20.424999999999997</v>
      </c>
      <c r="P35" s="11">
        <f>[31]Maio!$B$19</f>
        <v>18.287499999999998</v>
      </c>
      <c r="Q35" s="11">
        <f>[31]Maio!$B$20</f>
        <v>17.470833333333331</v>
      </c>
      <c r="R35" s="11">
        <f>[31]Maio!$B$21</f>
        <v>18.400000000000002</v>
      </c>
      <c r="S35" s="11">
        <f>[31]Maio!$B$22</f>
        <v>20.05</v>
      </c>
      <c r="T35" s="11">
        <f>[31]Maio!$B$23</f>
        <v>21.308333333333334</v>
      </c>
      <c r="U35" s="11">
        <f>[31]Maio!$B$24</f>
        <v>23.441666666666674</v>
      </c>
      <c r="V35" s="11">
        <f>[31]Maio!$B$25</f>
        <v>24.137499999999999</v>
      </c>
      <c r="W35" s="11">
        <f>[31]Maio!$B$26</f>
        <v>23.933333333333334</v>
      </c>
      <c r="X35" s="11">
        <f>[31]Maio!$B$27</f>
        <v>14.575000000000003</v>
      </c>
      <c r="Y35" s="11">
        <f>[31]Maio!$B$28</f>
        <v>14.195833333333333</v>
      </c>
      <c r="Z35" s="11">
        <f>[31]Maio!$B$29</f>
        <v>14.258333333333331</v>
      </c>
      <c r="AA35" s="11">
        <f>[31]Maio!$B$30</f>
        <v>14.137500000000003</v>
      </c>
      <c r="AB35" s="11">
        <f>[31]Maio!$B$31</f>
        <v>14.487499999999999</v>
      </c>
      <c r="AC35" s="11">
        <f>[31]Maio!$B$32</f>
        <v>16</v>
      </c>
      <c r="AD35" s="11">
        <f>[31]Maio!$B$33</f>
        <v>17.6875</v>
      </c>
      <c r="AE35" s="11">
        <f>[31]Maio!$B$34</f>
        <v>19.987500000000001</v>
      </c>
      <c r="AF35" s="11">
        <f>[31]Maio!$B$35</f>
        <v>22.7</v>
      </c>
      <c r="AG35" s="138">
        <f t="shared" si="9"/>
        <v>19.68951612903226</v>
      </c>
      <c r="AJ35" s="12" t="s">
        <v>47</v>
      </c>
      <c r="AK35" t="s">
        <v>47</v>
      </c>
    </row>
    <row r="36" spans="1:38" x14ac:dyDescent="0.2">
      <c r="A36" s="58" t="s">
        <v>144</v>
      </c>
      <c r="B36" s="11" t="str">
        <f>[32]Maio!$B$5</f>
        <v>*</v>
      </c>
      <c r="C36" s="11" t="str">
        <f>[32]Maio!$B$6</f>
        <v>*</v>
      </c>
      <c r="D36" s="11" t="str">
        <f>[32]Maio!$B$7</f>
        <v>*</v>
      </c>
      <c r="E36" s="11" t="str">
        <f>[32]Maio!$B$8</f>
        <v>*</v>
      </c>
      <c r="F36" s="11" t="str">
        <f>[32]Maio!$B$9</f>
        <v>*</v>
      </c>
      <c r="G36" s="11" t="str">
        <f>[32]Maio!$B$10</f>
        <v>*</v>
      </c>
      <c r="H36" s="11" t="str">
        <f>[32]Maio!$B$11</f>
        <v>*</v>
      </c>
      <c r="I36" s="11" t="str">
        <f>[32]Maio!$B$12</f>
        <v>*</v>
      </c>
      <c r="J36" s="11" t="str">
        <f>[32]Maio!$B$13</f>
        <v>*</v>
      </c>
      <c r="K36" s="11" t="str">
        <f>[32]Maio!$B$14</f>
        <v>*</v>
      </c>
      <c r="L36" s="11" t="str">
        <f>[32]Maio!$B$15</f>
        <v>*</v>
      </c>
      <c r="M36" s="11" t="str">
        <f>[32]Maio!$B$16</f>
        <v>*</v>
      </c>
      <c r="N36" s="11" t="str">
        <f>[32]Maio!$B$17</f>
        <v>*</v>
      </c>
      <c r="O36" s="11" t="str">
        <f>[32]Maio!$B$18</f>
        <v>*</v>
      </c>
      <c r="P36" s="11" t="str">
        <f>[32]Maio!$B$19</f>
        <v>*</v>
      </c>
      <c r="Q36" s="11" t="str">
        <f>[32]Maio!$B$20</f>
        <v>*</v>
      </c>
      <c r="R36" s="11" t="str">
        <f>[32]Maio!$B$21</f>
        <v>*</v>
      </c>
      <c r="S36" s="11" t="str">
        <f>[32]Maio!$B$22</f>
        <v>*</v>
      </c>
      <c r="T36" s="11" t="str">
        <f>[32]Maio!$B$23</f>
        <v>*</v>
      </c>
      <c r="U36" s="11" t="str">
        <f>[32]Maio!$B$24</f>
        <v>*</v>
      </c>
      <c r="V36" s="11" t="str">
        <f>[32]Maio!$B$25</f>
        <v>*</v>
      </c>
      <c r="W36" s="11" t="str">
        <f>[32]Maio!$B$26</f>
        <v>*</v>
      </c>
      <c r="X36" s="11" t="str">
        <f>[32]Maio!$B$27</f>
        <v>*</v>
      </c>
      <c r="Y36" s="11" t="str">
        <f>[32]Maio!$B$28</f>
        <v>*</v>
      </c>
      <c r="Z36" s="11" t="str">
        <f>[32]Maio!$B$29</f>
        <v>*</v>
      </c>
      <c r="AA36" s="11" t="str">
        <f>[32]Maio!$B$30</f>
        <v>*</v>
      </c>
      <c r="AB36" s="11" t="str">
        <f>[32]Maio!$B$31</f>
        <v>*</v>
      </c>
      <c r="AC36" s="11" t="str">
        <f>[32]Maio!$B$32</f>
        <v>*</v>
      </c>
      <c r="AD36" s="11" t="str">
        <f>[32]Maio!$B$33</f>
        <v>*</v>
      </c>
      <c r="AE36" s="11" t="str">
        <f>[32]Maio!$B$34</f>
        <v>*</v>
      </c>
      <c r="AF36" s="11" t="str">
        <f>[32]Maio!$B$35</f>
        <v>*</v>
      </c>
      <c r="AG36" s="138" t="s">
        <v>226</v>
      </c>
      <c r="AK36" t="s">
        <v>47</v>
      </c>
    </row>
    <row r="37" spans="1:38" x14ac:dyDescent="0.2">
      <c r="A37" s="58" t="s">
        <v>14</v>
      </c>
      <c r="B37" s="11" t="str">
        <f>[33]Maio!$B$5</f>
        <v>*</v>
      </c>
      <c r="C37" s="11" t="str">
        <f>[33]Maio!$B$6</f>
        <v>*</v>
      </c>
      <c r="D37" s="11" t="str">
        <f>[33]Maio!$B$7</f>
        <v>*</v>
      </c>
      <c r="E37" s="11" t="str">
        <f>[33]Maio!$B$8</f>
        <v>*</v>
      </c>
      <c r="F37" s="11" t="str">
        <f>[33]Maio!$B$9</f>
        <v>*</v>
      </c>
      <c r="G37" s="11" t="str">
        <f>[33]Maio!$B$10</f>
        <v>*</v>
      </c>
      <c r="H37" s="11" t="str">
        <f>[33]Maio!$B$11</f>
        <v>*</v>
      </c>
      <c r="I37" s="11" t="str">
        <f>[33]Maio!$B$12</f>
        <v>*</v>
      </c>
      <c r="J37" s="11" t="str">
        <f>[33]Maio!$B$13</f>
        <v>*</v>
      </c>
      <c r="K37" s="11" t="str">
        <f>[33]Maio!$B$14</f>
        <v>*</v>
      </c>
      <c r="L37" s="11" t="str">
        <f>[33]Maio!$B$15</f>
        <v>*</v>
      </c>
      <c r="M37" s="11" t="str">
        <f>[33]Maio!$B$16</f>
        <v>*</v>
      </c>
      <c r="N37" s="11" t="str">
        <f>[33]Maio!$B$17</f>
        <v>*</v>
      </c>
      <c r="O37" s="11" t="str">
        <f>[33]Maio!$B$18</f>
        <v>*</v>
      </c>
      <c r="P37" s="11" t="str">
        <f>[33]Maio!$B$19</f>
        <v>*</v>
      </c>
      <c r="Q37" s="11" t="str">
        <f>[33]Maio!$B$20</f>
        <v>*</v>
      </c>
      <c r="R37" s="11" t="str">
        <f>[33]Maio!$B$21</f>
        <v>*</v>
      </c>
      <c r="S37" s="11" t="str">
        <f>[33]Maio!$B$22</f>
        <v>*</v>
      </c>
      <c r="T37" s="11" t="str">
        <f>[33]Maio!$B$23</f>
        <v>*</v>
      </c>
      <c r="U37" s="11" t="str">
        <f>[33]Maio!$B$24</f>
        <v>*</v>
      </c>
      <c r="V37" s="11" t="str">
        <f>[33]Maio!$B$25</f>
        <v>*</v>
      </c>
      <c r="W37" s="11" t="str">
        <f>[33]Maio!$B$26</f>
        <v>*</v>
      </c>
      <c r="X37" s="11" t="str">
        <f>[33]Maio!$B$27</f>
        <v>*</v>
      </c>
      <c r="Y37" s="11" t="str">
        <f>[33]Maio!$B$28</f>
        <v>*</v>
      </c>
      <c r="Z37" s="11" t="str">
        <f>[33]Maio!$B$29</f>
        <v>*</v>
      </c>
      <c r="AA37" s="11" t="str">
        <f>[33]Maio!$B$30</f>
        <v>*</v>
      </c>
      <c r="AB37" s="11" t="str">
        <f>[33]Maio!$B$31</f>
        <v>*</v>
      </c>
      <c r="AC37" s="11" t="str">
        <f>[33]Maio!$B$32</f>
        <v>*</v>
      </c>
      <c r="AD37" s="11" t="str">
        <f>[33]Maio!$B$33</f>
        <v>*</v>
      </c>
      <c r="AE37" s="11" t="str">
        <f>[33]Maio!$B$34</f>
        <v>*</v>
      </c>
      <c r="AF37" s="11" t="str">
        <f>[33]Maio!$B$35</f>
        <v>*</v>
      </c>
      <c r="AG37" s="138" t="s">
        <v>226</v>
      </c>
      <c r="AJ37" t="s">
        <v>47</v>
      </c>
      <c r="AK37" t="s">
        <v>47</v>
      </c>
    </row>
    <row r="38" spans="1:38" x14ac:dyDescent="0.2">
      <c r="A38" s="58" t="s">
        <v>174</v>
      </c>
      <c r="B38" s="11">
        <f>[34]Maio!$B$5</f>
        <v>20.5</v>
      </c>
      <c r="C38" s="11">
        <f>[34]Maio!$B$6</f>
        <v>19.912499999999998</v>
      </c>
      <c r="D38" s="11">
        <f>[34]Maio!$B$7</f>
        <v>19.647058823529409</v>
      </c>
      <c r="E38" s="11">
        <f>[34]Maio!$B$8</f>
        <v>20.941176470588236</v>
      </c>
      <c r="F38" s="11">
        <f>[34]Maio!$B$9</f>
        <v>20.131249999999998</v>
      </c>
      <c r="G38" s="11">
        <f>[34]Maio!$B$10</f>
        <v>21.608333333333331</v>
      </c>
      <c r="H38" s="11">
        <f>[34]Maio!$B$11</f>
        <v>20.221739130434784</v>
      </c>
      <c r="I38" s="11">
        <f>[34]Maio!$B$12</f>
        <v>17.309999999999999</v>
      </c>
      <c r="J38" s="11">
        <f>[34]Maio!$B$13</f>
        <v>17.222222222222225</v>
      </c>
      <c r="K38" s="11">
        <f>[34]Maio!$B$14</f>
        <v>18.941176470588239</v>
      </c>
      <c r="L38" s="11">
        <f>[34]Maio!$B$15</f>
        <v>20.560000000000002</v>
      </c>
      <c r="M38" s="11">
        <f>[34]Maio!$B$16</f>
        <v>23.427777777777781</v>
      </c>
      <c r="N38" s="11">
        <f>[34]Maio!$B$17</f>
        <v>22.125</v>
      </c>
      <c r="O38" s="11">
        <f>[34]Maio!$B$18</f>
        <v>21.591666666666669</v>
      </c>
      <c r="P38" s="11">
        <f>[34]Maio!$B$19</f>
        <v>21.737500000000001</v>
      </c>
      <c r="Q38" s="11">
        <f>[34]Maio!$B$20</f>
        <v>19.305555555555557</v>
      </c>
      <c r="R38" s="11">
        <f>[34]Maio!$B$21</f>
        <v>19.063157894736843</v>
      </c>
      <c r="S38" s="11">
        <f>[34]Maio!$B$22</f>
        <v>18.499999999999996</v>
      </c>
      <c r="T38" s="11">
        <f>[34]Maio!$B$23</f>
        <v>18.264705882352942</v>
      </c>
      <c r="U38" s="11">
        <f>[34]Maio!$B$24</f>
        <v>20.193333333333335</v>
      </c>
      <c r="V38" s="11">
        <f>[34]Maio!$B$25</f>
        <v>22.586666666666666</v>
      </c>
      <c r="W38" s="11">
        <f>[34]Maio!$B$26</f>
        <v>22.858823529411769</v>
      </c>
      <c r="X38" s="11">
        <f>[34]Maio!$B$27</f>
        <v>16.687500000000004</v>
      </c>
      <c r="Y38" s="11">
        <f>[34]Maio!$B$28</f>
        <v>16.479166666666668</v>
      </c>
      <c r="Z38" s="11">
        <f>[34]Maio!$B$29</f>
        <v>15.730434782608697</v>
      </c>
      <c r="AA38" s="11">
        <f>[34]Maio!$B$30</f>
        <v>15.627272727272727</v>
      </c>
      <c r="AB38" s="11">
        <f>[34]Maio!$B$31</f>
        <v>15.681818181818185</v>
      </c>
      <c r="AC38" s="11">
        <f>[34]Maio!$B$32</f>
        <v>14.821052631578949</v>
      </c>
      <c r="AD38" s="11">
        <f>[34]Maio!$B$33</f>
        <v>15.899999999999999</v>
      </c>
      <c r="AE38" s="11">
        <f>[34]Maio!$B$34</f>
        <v>16.005555555555556</v>
      </c>
      <c r="AF38" s="11">
        <f>[34]Maio!$B$35</f>
        <v>17.264705882352942</v>
      </c>
      <c r="AG38" s="138">
        <f t="shared" ref="AG38" si="10">AVERAGE(B38:AF38)</f>
        <v>19.059585489840373</v>
      </c>
      <c r="AI38" s="130" t="s">
        <v>47</v>
      </c>
      <c r="AJ38" s="130" t="s">
        <v>47</v>
      </c>
    </row>
    <row r="39" spans="1:38" x14ac:dyDescent="0.2">
      <c r="A39" s="58" t="s">
        <v>15</v>
      </c>
      <c r="B39" s="11">
        <f>[35]Maio!$B$5</f>
        <v>24.312500000000004</v>
      </c>
      <c r="C39" s="11">
        <f>[35]Maio!$B$6</f>
        <v>23.245833333333334</v>
      </c>
      <c r="D39" s="11">
        <f>[35]Maio!$B$7</f>
        <v>22.241666666666664</v>
      </c>
      <c r="E39" s="11">
        <f>[35]Maio!$B$8</f>
        <v>22.266666666666666</v>
      </c>
      <c r="F39" s="11">
        <f>[35]Maio!$B$9</f>
        <v>22.791666666666668</v>
      </c>
      <c r="G39" s="11">
        <f>[35]Maio!$B$10</f>
        <v>17.733333333333334</v>
      </c>
      <c r="H39" s="11">
        <f>[35]Maio!$B$11</f>
        <v>10.979166666666666</v>
      </c>
      <c r="I39" s="11">
        <f>[35]Maio!$B$12</f>
        <v>13.833333333333334</v>
      </c>
      <c r="J39" s="11">
        <f>[35]Maio!$B$13</f>
        <v>15.9125</v>
      </c>
      <c r="K39" s="11">
        <f>[35]Maio!$B$14</f>
        <v>20.091666666666665</v>
      </c>
      <c r="L39" s="11">
        <f>[35]Maio!$B$15</f>
        <v>22.329166666666666</v>
      </c>
      <c r="M39" s="11">
        <f>[35]Maio!$B$16</f>
        <v>20.245833333333334</v>
      </c>
      <c r="N39" s="11">
        <f>[35]Maio!$B$17</f>
        <v>20.816666666666666</v>
      </c>
      <c r="O39" s="11">
        <f>[35]Maio!$B$18</f>
        <v>17.887499999999999</v>
      </c>
      <c r="P39" s="11">
        <f>[35]Maio!$B$19</f>
        <v>15.362500000000002</v>
      </c>
      <c r="Q39" s="11">
        <f>[35]Maio!$B$20</f>
        <v>16.383333333333336</v>
      </c>
      <c r="R39" s="11">
        <f>[35]Maio!$B$21</f>
        <v>16.720833333333335</v>
      </c>
      <c r="S39" s="11">
        <f>[35]Maio!$B$22</f>
        <v>18.595833333333331</v>
      </c>
      <c r="T39" s="11">
        <f>[35]Maio!$B$23</f>
        <v>18.899999999999995</v>
      </c>
      <c r="U39" s="11">
        <f>[35]Maio!$B$24</f>
        <v>20.429166666666667</v>
      </c>
      <c r="V39" s="11">
        <f>[35]Maio!$B$25</f>
        <v>22.137500000000003</v>
      </c>
      <c r="W39" s="11">
        <f>[35]Maio!$B$26</f>
        <v>20.062499999999996</v>
      </c>
      <c r="X39" s="11">
        <f>[35]Maio!$B$27</f>
        <v>11</v>
      </c>
      <c r="Y39" s="11">
        <f>[35]Maio!$B$28</f>
        <v>12.137499999999998</v>
      </c>
      <c r="Z39" s="11">
        <f>[35]Maio!$B$29</f>
        <v>14.020833333333336</v>
      </c>
      <c r="AA39" s="11">
        <f>[35]Maio!$B$30</f>
        <v>15.504166666666665</v>
      </c>
      <c r="AB39" s="11">
        <f>[35]Maio!$B$31</f>
        <v>14.712499999999999</v>
      </c>
      <c r="AC39" s="11">
        <f>[35]Maio!$B$32</f>
        <v>15.1875</v>
      </c>
      <c r="AD39" s="11">
        <f>[35]Maio!$B$33</f>
        <v>16.920833333333331</v>
      </c>
      <c r="AE39" s="11">
        <f>[35]Maio!$B$34</f>
        <v>18.712500000000002</v>
      </c>
      <c r="AF39" s="11">
        <f>[35]Maio!$B$35</f>
        <v>20.80833333333333</v>
      </c>
      <c r="AG39" s="93">
        <f t="shared" ref="AG39:AG41" si="11">AVERAGE(B39:AF39)</f>
        <v>18.138172043010748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8" t="s">
        <v>16</v>
      </c>
      <c r="B40" s="11">
        <f>[36]Maio!$B$5</f>
        <v>27.429166666666664</v>
      </c>
      <c r="C40" s="11">
        <f>[36]Maio!$B$6</f>
        <v>26.85217391304348</v>
      </c>
      <c r="D40" s="11" t="str">
        <f>[36]Maio!$B$7</f>
        <v>*</v>
      </c>
      <c r="E40" s="11" t="str">
        <f>[36]Maio!$B$8</f>
        <v>*</v>
      </c>
      <c r="F40" s="11" t="str">
        <f>[36]Maio!$B$9</f>
        <v>*</v>
      </c>
      <c r="G40" s="11" t="str">
        <f>[36]Maio!$B$10</f>
        <v>*</v>
      </c>
      <c r="H40" s="11" t="str">
        <f>[36]Maio!$B$11</f>
        <v>*</v>
      </c>
      <c r="I40" s="11">
        <f>[36]Maio!$B$12</f>
        <v>21.063636363636366</v>
      </c>
      <c r="J40" s="11">
        <f>[36]Maio!$B$13</f>
        <v>10.727272727272727</v>
      </c>
      <c r="K40" s="11" t="str">
        <f>[36]Maio!$B$14</f>
        <v>*</v>
      </c>
      <c r="L40" s="11" t="str">
        <f>[36]Maio!$B$15</f>
        <v>*</v>
      </c>
      <c r="M40" s="11" t="str">
        <f>[36]Maio!$B$16</f>
        <v>*</v>
      </c>
      <c r="N40" s="11" t="str">
        <f>[36]Maio!$B$17</f>
        <v>*</v>
      </c>
      <c r="O40" s="11">
        <f>[36]Maio!$B$18</f>
        <v>22.572727272727271</v>
      </c>
      <c r="P40" s="11">
        <f>[36]Maio!$B$19</f>
        <v>17.470833333333328</v>
      </c>
      <c r="Q40" s="11">
        <f>[36]Maio!$B$20</f>
        <v>17.221739130434784</v>
      </c>
      <c r="R40" s="11">
        <f>[36]Maio!$B$21</f>
        <v>13.5</v>
      </c>
      <c r="S40" s="11" t="str">
        <f>[36]Maio!$B$22</f>
        <v>*</v>
      </c>
      <c r="T40" s="11" t="str">
        <f>[36]Maio!$B$23</f>
        <v>*</v>
      </c>
      <c r="U40" s="11" t="str">
        <f>[36]Maio!$B$24</f>
        <v>*</v>
      </c>
      <c r="V40" s="11" t="str">
        <f>[36]Maio!$B$25</f>
        <v>*</v>
      </c>
      <c r="W40" s="11">
        <f>[36]Maio!$B$26</f>
        <v>14.7</v>
      </c>
      <c r="X40" s="11">
        <f>[36]Maio!$B$27</f>
        <v>14.458333333333336</v>
      </c>
      <c r="Y40" s="11">
        <f>[36]Maio!$B$28</f>
        <v>15.121052631578948</v>
      </c>
      <c r="Z40" s="11">
        <f>[36]Maio!$B$29</f>
        <v>10.316666666666668</v>
      </c>
      <c r="AA40" s="11" t="str">
        <f>[36]Maio!$B$30</f>
        <v>*</v>
      </c>
      <c r="AB40" s="11" t="str">
        <f>[36]Maio!$B$31</f>
        <v>*</v>
      </c>
      <c r="AC40" s="11">
        <f>[36]Maio!$B$32</f>
        <v>24.499999999999996</v>
      </c>
      <c r="AD40" s="11">
        <f>[36]Maio!$B$33</f>
        <v>19.437500000000004</v>
      </c>
      <c r="AE40" s="11">
        <f>[36]Maio!$B$34</f>
        <v>18.522222222222226</v>
      </c>
      <c r="AF40" s="11" t="str">
        <f>[36]Maio!$B$35</f>
        <v>*</v>
      </c>
      <c r="AG40" s="93">
        <f t="shared" si="11"/>
        <v>18.259554950727718</v>
      </c>
      <c r="AI40" s="12" t="s">
        <v>47</v>
      </c>
      <c r="AK40" t="s">
        <v>47</v>
      </c>
    </row>
    <row r="41" spans="1:38" x14ac:dyDescent="0.2">
      <c r="A41" s="58" t="s">
        <v>175</v>
      </c>
      <c r="B41" s="11">
        <f>[37]Maio!$B$5</f>
        <v>23.441666666666666</v>
      </c>
      <c r="C41" s="11">
        <f>[37]Maio!$B$6</f>
        <v>22.708333333333332</v>
      </c>
      <c r="D41" s="11">
        <f>[37]Maio!$B$7</f>
        <v>23.391666666666669</v>
      </c>
      <c r="E41" s="11">
        <f>[37]Maio!$B$8</f>
        <v>23.683333333333334</v>
      </c>
      <c r="F41" s="11">
        <f>[37]Maio!$B$9</f>
        <v>23.608333333333334</v>
      </c>
      <c r="G41" s="11">
        <f>[37]Maio!$B$10</f>
        <v>20.900000000000002</v>
      </c>
      <c r="H41" s="11">
        <f>[37]Maio!$B$11</f>
        <v>16.275000000000002</v>
      </c>
      <c r="I41" s="11">
        <f>[37]Maio!$B$12</f>
        <v>15.766666666666671</v>
      </c>
      <c r="J41" s="11">
        <f>[37]Maio!$B$13</f>
        <v>17.991666666666664</v>
      </c>
      <c r="K41" s="11">
        <f>[37]Maio!$B$14</f>
        <v>21.233333333333334</v>
      </c>
      <c r="L41" s="11">
        <f>[37]Maio!$B$15</f>
        <v>23.070833333333329</v>
      </c>
      <c r="M41" s="11">
        <f>[37]Maio!$B$16</f>
        <v>20.520833333333332</v>
      </c>
      <c r="N41" s="11">
        <f>[37]Maio!$B$17</f>
        <v>20.637499999999996</v>
      </c>
      <c r="O41" s="11">
        <f>[37]Maio!$B$18</f>
        <v>20.037499999999998</v>
      </c>
      <c r="P41" s="11">
        <f>[37]Maio!$B$19</f>
        <v>19.012499999999999</v>
      </c>
      <c r="Q41" s="11">
        <f>[37]Maio!$B$20</f>
        <v>19.683333333333334</v>
      </c>
      <c r="R41" s="11">
        <f>[37]Maio!$B$21</f>
        <v>19.595833333333331</v>
      </c>
      <c r="S41" s="11">
        <f>[37]Maio!$B$22</f>
        <v>20.404166666666672</v>
      </c>
      <c r="T41" s="11">
        <f>[37]Maio!$B$23</f>
        <v>21.233333333333331</v>
      </c>
      <c r="U41" s="11">
        <f>[37]Maio!$B$24</f>
        <v>22.320833333333329</v>
      </c>
      <c r="V41" s="11">
        <f>[37]Maio!$B$25</f>
        <v>24.241666666666671</v>
      </c>
      <c r="W41" s="11">
        <f>[37]Maio!$B$26</f>
        <v>23.983333333333338</v>
      </c>
      <c r="X41" s="11">
        <f>[37]Maio!$B$27</f>
        <v>15.762500000000003</v>
      </c>
      <c r="Y41" s="11">
        <f>[37]Maio!$B$28</f>
        <v>12.154166666666667</v>
      </c>
      <c r="Z41" s="11">
        <f>[37]Maio!$B$29</f>
        <v>12.375</v>
      </c>
      <c r="AA41" s="11">
        <f>[37]Maio!$B$30</f>
        <v>14.799999999999999</v>
      </c>
      <c r="AB41" s="11">
        <f>[37]Maio!$B$31</f>
        <v>15.1625</v>
      </c>
      <c r="AC41" s="11">
        <f>[37]Maio!$B$32</f>
        <v>16.387499999999999</v>
      </c>
      <c r="AD41" s="11">
        <f>[37]Maio!$B$33</f>
        <v>17.445833333333329</v>
      </c>
      <c r="AE41" s="11">
        <f>[37]Maio!$B$34</f>
        <v>19.125000000000004</v>
      </c>
      <c r="AF41" s="11">
        <f>[37]Maio!$B$35</f>
        <v>21.016666666666666</v>
      </c>
      <c r="AG41" s="138">
        <f t="shared" si="11"/>
        <v>19.611962365591399</v>
      </c>
      <c r="AI41" s="12" t="s">
        <v>47</v>
      </c>
      <c r="AK41" t="s">
        <v>47</v>
      </c>
    </row>
    <row r="42" spans="1:38" x14ac:dyDescent="0.2">
      <c r="A42" s="58" t="s">
        <v>17</v>
      </c>
      <c r="B42" s="11">
        <f>[38]Maio!$B$5</f>
        <v>22.529166666666665</v>
      </c>
      <c r="C42" s="11">
        <f>[38]Maio!$B$6</f>
        <v>22.1875</v>
      </c>
      <c r="D42" s="11">
        <f>[38]Maio!$B$7</f>
        <v>23.166666666666668</v>
      </c>
      <c r="E42" s="11">
        <f>[38]Maio!$B$8</f>
        <v>23.358333333333331</v>
      </c>
      <c r="F42" s="11">
        <f>[38]Maio!$B$9</f>
        <v>24.308333333333334</v>
      </c>
      <c r="G42" s="11">
        <f>[38]Maio!$B$10</f>
        <v>20.229166666666671</v>
      </c>
      <c r="H42" s="11">
        <f>[38]Maio!$B$11</f>
        <v>14.550000000000004</v>
      </c>
      <c r="I42" s="11">
        <f>[38]Maio!$B$12</f>
        <v>13.275</v>
      </c>
      <c r="J42" s="11">
        <f>[38]Maio!$B$13</f>
        <v>16.554166666666671</v>
      </c>
      <c r="K42" s="11">
        <f>[38]Maio!$B$14</f>
        <v>20.425000000000001</v>
      </c>
      <c r="L42" s="11">
        <f>[38]Maio!$B$15</f>
        <v>22.908333333333331</v>
      </c>
      <c r="M42" s="11">
        <f>[38]Maio!$B$16</f>
        <v>21.779166666666665</v>
      </c>
      <c r="N42" s="11">
        <f>[38]Maio!$B$17</f>
        <v>22.020833333333339</v>
      </c>
      <c r="O42" s="11">
        <f>[38]Maio!$B$18</f>
        <v>20.30833333333333</v>
      </c>
      <c r="P42" s="11">
        <f>[38]Maio!$B$19</f>
        <v>18.45</v>
      </c>
      <c r="Q42" s="11">
        <f>[38]Maio!$B$20</f>
        <v>16.370833333333334</v>
      </c>
      <c r="R42" s="11">
        <f>[38]Maio!$B$21</f>
        <v>16.845833333333331</v>
      </c>
      <c r="S42" s="11">
        <f>[38]Maio!$B$22</f>
        <v>18.500000000000004</v>
      </c>
      <c r="T42" s="11">
        <f>[38]Maio!$B$23</f>
        <v>19.820833333333336</v>
      </c>
      <c r="U42" s="11">
        <f>[38]Maio!$B$24</f>
        <v>22.683333333333334</v>
      </c>
      <c r="V42" s="11">
        <f>[38]Maio!$B$25</f>
        <v>23.658333333333335</v>
      </c>
      <c r="W42" s="11">
        <f>[38]Maio!$B$26</f>
        <v>22.754166666666663</v>
      </c>
      <c r="X42" s="11">
        <f>[38]Maio!$B$27</f>
        <v>14.808333333333332</v>
      </c>
      <c r="Y42" s="11">
        <f>[38]Maio!$B$28</f>
        <v>14.399999999999999</v>
      </c>
      <c r="Z42" s="11">
        <f>[38]Maio!$B$29</f>
        <v>13.262499999999998</v>
      </c>
      <c r="AA42" s="11">
        <f>[38]Maio!$B$30</f>
        <v>12.820833333333335</v>
      </c>
      <c r="AB42" s="11">
        <f>[38]Maio!$B$31</f>
        <v>12.945833333333335</v>
      </c>
      <c r="AC42" s="11">
        <f>[38]Maio!$B$32</f>
        <v>14.470833333333337</v>
      </c>
      <c r="AD42" s="11">
        <f>[38]Maio!$B$33</f>
        <v>17.108333333333338</v>
      </c>
      <c r="AE42" s="11">
        <f>[38]Maio!$B$34</f>
        <v>17.683333333333334</v>
      </c>
      <c r="AF42" s="11">
        <f>[38]Maio!$B$35</f>
        <v>19.924999999999994</v>
      </c>
      <c r="AG42" s="93">
        <f t="shared" ref="AG42" si="12">AVERAGE(B42:AF42)</f>
        <v>18.84220430107527</v>
      </c>
      <c r="AI42" s="12" t="s">
        <v>47</v>
      </c>
      <c r="AK42" t="s">
        <v>47</v>
      </c>
    </row>
    <row r="43" spans="1:38" x14ac:dyDescent="0.2">
      <c r="A43" s="58" t="s">
        <v>157</v>
      </c>
      <c r="B43" s="11">
        <f>[39]Maio!$B$5</f>
        <v>22.016666666666666</v>
      </c>
      <c r="C43" s="11">
        <f>[39]Maio!$B$6</f>
        <v>21.720833333333335</v>
      </c>
      <c r="D43" s="11">
        <f>[39]Maio!$B$7</f>
        <v>22.666666666666668</v>
      </c>
      <c r="E43" s="11">
        <f>[39]Maio!$B$8</f>
        <v>22.775000000000002</v>
      </c>
      <c r="F43" s="11">
        <f>[39]Maio!$B$9</f>
        <v>23.762499999999999</v>
      </c>
      <c r="G43" s="11">
        <f>[39]Maio!$B$10</f>
        <v>20.704166666666669</v>
      </c>
      <c r="H43" s="11">
        <f>[39]Maio!$B$11</f>
        <v>17.104166666666671</v>
      </c>
      <c r="I43" s="11">
        <f>[39]Maio!$B$12</f>
        <v>14.975</v>
      </c>
      <c r="J43" s="11">
        <f>[39]Maio!$B$13</f>
        <v>16.287499999999998</v>
      </c>
      <c r="K43" s="11">
        <f>[39]Maio!$B$14</f>
        <v>21.170833333333334</v>
      </c>
      <c r="L43" s="11">
        <f>[39]Maio!$B$15</f>
        <v>24.466666666666665</v>
      </c>
      <c r="M43" s="11">
        <f>[39]Maio!$B$16</f>
        <v>21.583333333333329</v>
      </c>
      <c r="N43" s="11">
        <f>[39]Maio!$B$17</f>
        <v>20.716666666666669</v>
      </c>
      <c r="O43" s="11">
        <f>[39]Maio!$B$18</f>
        <v>20.112500000000004</v>
      </c>
      <c r="P43" s="11">
        <f>[39]Maio!$B$19</f>
        <v>18.258333333333333</v>
      </c>
      <c r="Q43" s="11">
        <f>[39]Maio!$B$20</f>
        <v>19.404166666666665</v>
      </c>
      <c r="R43" s="11">
        <f>[39]Maio!$B$21</f>
        <v>19.087500000000002</v>
      </c>
      <c r="S43" s="11">
        <f>[39]Maio!$B$22</f>
        <v>19.024999999999995</v>
      </c>
      <c r="T43" s="11">
        <f>[39]Maio!$B$23</f>
        <v>20.129166666666666</v>
      </c>
      <c r="U43" s="11">
        <f>[39]Maio!$B$24</f>
        <v>23.333333333333332</v>
      </c>
      <c r="V43" s="11">
        <f>[39]Maio!$B$25</f>
        <v>24.220833333333328</v>
      </c>
      <c r="W43" s="11">
        <f>[39]Maio!$B$26</f>
        <v>24.637499999999992</v>
      </c>
      <c r="X43" s="11">
        <f>[39]Maio!$B$27</f>
        <v>15.35</v>
      </c>
      <c r="Y43" s="11">
        <f>[39]Maio!$B$28</f>
        <v>12.924999999999999</v>
      </c>
      <c r="Z43" s="11">
        <f>[39]Maio!$B$29</f>
        <v>12.945833333333333</v>
      </c>
      <c r="AA43" s="11">
        <f>[39]Maio!$B$30</f>
        <v>13.4</v>
      </c>
      <c r="AB43" s="11">
        <f>[39]Maio!$B$31</f>
        <v>13.345833333333333</v>
      </c>
      <c r="AC43" s="11">
        <f>[39]Maio!$B$32</f>
        <v>15.145833333333336</v>
      </c>
      <c r="AD43" s="11">
        <f>[39]Maio!$B$33</f>
        <v>16.695833333333333</v>
      </c>
      <c r="AE43" s="11">
        <f>[39]Maio!$B$34</f>
        <v>18.091666666666669</v>
      </c>
      <c r="AF43" s="11">
        <f>[39]Maio!$B$35</f>
        <v>20.037499999999998</v>
      </c>
      <c r="AG43" s="138">
        <f>AVERAGE(B43:AF43)</f>
        <v>19.228897849462363</v>
      </c>
      <c r="AI43" s="12" t="s">
        <v>47</v>
      </c>
      <c r="AJ43" t="s">
        <v>47</v>
      </c>
    </row>
    <row r="44" spans="1:38" x14ac:dyDescent="0.2">
      <c r="A44" s="58" t="s">
        <v>18</v>
      </c>
      <c r="B44" s="11">
        <f>[40]Maio!$B$5</f>
        <v>22.995833333333334</v>
      </c>
      <c r="C44" s="11">
        <f>[40]Maio!$B$6</f>
        <v>22.470833333333331</v>
      </c>
      <c r="D44" s="11">
        <f>[40]Maio!$B$7</f>
        <v>22.512499999999999</v>
      </c>
      <c r="E44" s="11">
        <f>[40]Maio!$B$8</f>
        <v>22.779166666666669</v>
      </c>
      <c r="F44" s="11">
        <f>[40]Maio!$B$9</f>
        <v>21.895833333333332</v>
      </c>
      <c r="G44" s="11">
        <f>[40]Maio!$B$10</f>
        <v>18.879166666666666</v>
      </c>
      <c r="H44" s="11">
        <f>[40]Maio!$B$11</f>
        <v>15.304166666666667</v>
      </c>
      <c r="I44" s="11">
        <f>[40]Maio!$B$12</f>
        <v>15.458333333333334</v>
      </c>
      <c r="J44" s="11">
        <f>[40]Maio!$B$13</f>
        <v>17.937499999999996</v>
      </c>
      <c r="K44" s="11">
        <f>[40]Maio!$B$14</f>
        <v>20.549999999999997</v>
      </c>
      <c r="L44" s="11">
        <f>[40]Maio!$B$15</f>
        <v>22.333333333333332</v>
      </c>
      <c r="M44" s="11">
        <f>[40]Maio!$B$16</f>
        <v>21.0625</v>
      </c>
      <c r="N44" s="11">
        <f>[40]Maio!$B$17</f>
        <v>19.066666666666666</v>
      </c>
      <c r="O44" s="11">
        <f>[40]Maio!$B$18</f>
        <v>19.070833333333336</v>
      </c>
      <c r="P44" s="11">
        <f>[40]Maio!$B$19</f>
        <v>17.595833333333335</v>
      </c>
      <c r="Q44" s="11">
        <f>[40]Maio!$B$20</f>
        <v>17.99583333333333</v>
      </c>
      <c r="R44" s="11">
        <f>[40]Maio!$B$21</f>
        <v>18.887500000000006</v>
      </c>
      <c r="S44" s="11">
        <f>[40]Maio!$B$22</f>
        <v>19.766666666666669</v>
      </c>
      <c r="T44" s="11">
        <f>[40]Maio!$B$23</f>
        <v>20.0625</v>
      </c>
      <c r="U44" s="11">
        <f>[40]Maio!$B$24</f>
        <v>21.533333333333331</v>
      </c>
      <c r="V44" s="11">
        <f>[40]Maio!$B$25</f>
        <v>22.629166666666663</v>
      </c>
      <c r="W44" s="11">
        <f>[40]Maio!$B$26</f>
        <v>22.379166666666666</v>
      </c>
      <c r="X44" s="11">
        <f>[40]Maio!$B$27</f>
        <v>13.012499999999998</v>
      </c>
      <c r="Y44" s="11">
        <f>[40]Maio!$B$28</f>
        <v>12.508333333333333</v>
      </c>
      <c r="Z44" s="11">
        <f>[40]Maio!$B$29</f>
        <v>13.179166666666667</v>
      </c>
      <c r="AA44" s="11">
        <f>[40]Maio!$B$30</f>
        <v>13.937499999999998</v>
      </c>
      <c r="AB44" s="11">
        <f>[40]Maio!$B$31</f>
        <v>15.062500000000002</v>
      </c>
      <c r="AC44" s="11">
        <f>[40]Maio!$B$32</f>
        <v>16.241666666666664</v>
      </c>
      <c r="AD44" s="11">
        <f>[40]Maio!$B$33</f>
        <v>17.658333333333335</v>
      </c>
      <c r="AE44" s="11">
        <f>[40]Maio!$B$34</f>
        <v>19.95</v>
      </c>
      <c r="AF44" s="11">
        <f>[40]Maio!$B$35</f>
        <v>20.391666666666669</v>
      </c>
      <c r="AG44" s="93">
        <f t="shared" ref="AG44" si="13">AVERAGE(B44:AF44)</f>
        <v>18.874462365591398</v>
      </c>
      <c r="AK44" t="s">
        <v>47</v>
      </c>
    </row>
    <row r="45" spans="1:38" x14ac:dyDescent="0.2">
      <c r="A45" s="58" t="s">
        <v>162</v>
      </c>
      <c r="B45" s="11" t="str">
        <f>[41]Maio!$B$5</f>
        <v>*</v>
      </c>
      <c r="C45" s="11" t="str">
        <f>[41]Maio!$B$6</f>
        <v>*</v>
      </c>
      <c r="D45" s="11" t="str">
        <f>[41]Maio!$B$7</f>
        <v>*</v>
      </c>
      <c r="E45" s="11" t="str">
        <f>[41]Maio!$B$8</f>
        <v>*</v>
      </c>
      <c r="F45" s="11" t="str">
        <f>[41]Maio!$B$9</f>
        <v>*</v>
      </c>
      <c r="G45" s="11" t="str">
        <f>[41]Maio!$B$10</f>
        <v>*</v>
      </c>
      <c r="H45" s="11" t="str">
        <f>[41]Maio!$B$11</f>
        <v>*</v>
      </c>
      <c r="I45" s="11" t="str">
        <f>[41]Maio!$B$12</f>
        <v>*</v>
      </c>
      <c r="J45" s="11" t="str">
        <f>[41]Maio!$B$13</f>
        <v>*</v>
      </c>
      <c r="K45" s="11" t="str">
        <f>[41]Maio!$B$14</f>
        <v>*</v>
      </c>
      <c r="L45" s="11" t="str">
        <f>[41]Maio!$B$15</f>
        <v>*</v>
      </c>
      <c r="M45" s="11" t="str">
        <f>[41]Maio!$B$16</f>
        <v>*</v>
      </c>
      <c r="N45" s="11" t="str">
        <f>[41]Maio!$B$17</f>
        <v>*</v>
      </c>
      <c r="O45" s="11" t="str">
        <f>[41]Maio!$B$18</f>
        <v>*</v>
      </c>
      <c r="P45" s="11" t="str">
        <f>[41]Maio!$B$19</f>
        <v>*</v>
      </c>
      <c r="Q45" s="11" t="str">
        <f>[41]Maio!$B$20</f>
        <v>*</v>
      </c>
      <c r="R45" s="11" t="str">
        <f>[41]Maio!$B$21</f>
        <v>*</v>
      </c>
      <c r="S45" s="11" t="str">
        <f>[41]Maio!$B$22</f>
        <v>*</v>
      </c>
      <c r="T45" s="11" t="str">
        <f>[41]Maio!$B$23</f>
        <v>*</v>
      </c>
      <c r="U45" s="11" t="str">
        <f>[41]Maio!$B$24</f>
        <v>*</v>
      </c>
      <c r="V45" s="11" t="str">
        <f>[41]Maio!$B$25</f>
        <v>*</v>
      </c>
      <c r="W45" s="11" t="str">
        <f>[41]Maio!$B$26</f>
        <v>*</v>
      </c>
      <c r="X45" s="11" t="str">
        <f>[41]Maio!$B$27</f>
        <v>*</v>
      </c>
      <c r="Y45" s="11" t="str">
        <f>[41]Maio!$B$28</f>
        <v>*</v>
      </c>
      <c r="Z45" s="11" t="str">
        <f>[41]Maio!$B$29</f>
        <v>*</v>
      </c>
      <c r="AA45" s="11" t="str">
        <f>[41]Maio!$B$30</f>
        <v>*</v>
      </c>
      <c r="AB45" s="11" t="str">
        <f>[41]Maio!$B$31</f>
        <v>*</v>
      </c>
      <c r="AC45" s="11" t="str">
        <f>[41]Maio!$B$32</f>
        <v>*</v>
      </c>
      <c r="AD45" s="11" t="str">
        <f>[41]Maio!$B$33</f>
        <v>*</v>
      </c>
      <c r="AE45" s="11" t="str">
        <f>[41]Maio!$B$34</f>
        <v>*</v>
      </c>
      <c r="AF45" s="11" t="str">
        <f>[41]Maio!$B$35</f>
        <v>*</v>
      </c>
      <c r="AG45" s="138" t="s">
        <v>226</v>
      </c>
    </row>
    <row r="46" spans="1:38" x14ac:dyDescent="0.2">
      <c r="A46" s="58" t="s">
        <v>19</v>
      </c>
      <c r="B46" s="11">
        <f>[42]Maio!$B$5</f>
        <v>23.845833333333328</v>
      </c>
      <c r="C46" s="11">
        <f>[42]Maio!$B$6</f>
        <v>21.779166666666665</v>
      </c>
      <c r="D46" s="11">
        <f>[42]Maio!$B$7</f>
        <v>21.312500000000004</v>
      </c>
      <c r="E46" s="11">
        <f>[42]Maio!$B$8</f>
        <v>21.945833333333336</v>
      </c>
      <c r="F46" s="11">
        <f>[42]Maio!$B$9</f>
        <v>21.670833333333334</v>
      </c>
      <c r="G46" s="11">
        <f>[42]Maio!$B$10</f>
        <v>17.579166666666666</v>
      </c>
      <c r="H46" s="11">
        <f>[42]Maio!$B$11</f>
        <v>12.237499999999999</v>
      </c>
      <c r="I46" s="11">
        <f>[42]Maio!$B$12</f>
        <v>13.966666666666669</v>
      </c>
      <c r="J46" s="11">
        <f>[42]Maio!$B$13</f>
        <v>17.512499999999999</v>
      </c>
      <c r="K46" s="11">
        <f>[42]Maio!$B$14</f>
        <v>20.258333333333329</v>
      </c>
      <c r="L46" s="11">
        <f>[42]Maio!$B$15</f>
        <v>22.904166666666658</v>
      </c>
      <c r="M46" s="11">
        <f>[42]Maio!$B$16</f>
        <v>20.366666666666667</v>
      </c>
      <c r="N46" s="11">
        <f>[42]Maio!$B$17</f>
        <v>21.283333333333335</v>
      </c>
      <c r="O46" s="11">
        <f>[42]Maio!$B$18</f>
        <v>18.445833333333336</v>
      </c>
      <c r="P46" s="11">
        <f>[42]Maio!$B$19</f>
        <v>15.6</v>
      </c>
      <c r="Q46" s="11">
        <f>[42]Maio!$B$20</f>
        <v>15.633333333333333</v>
      </c>
      <c r="R46" s="11">
        <f>[42]Maio!$B$21</f>
        <v>17.312500000000004</v>
      </c>
      <c r="S46" s="11">
        <f>[42]Maio!$B$22</f>
        <v>20.620833333333334</v>
      </c>
      <c r="T46" s="11">
        <f>[42]Maio!$B$23</f>
        <v>20.591666666666669</v>
      </c>
      <c r="U46" s="11">
        <f>[42]Maio!$B$24</f>
        <v>21.962500000000002</v>
      </c>
      <c r="V46" s="11">
        <f>[42]Maio!$B$25</f>
        <v>23.970833333333331</v>
      </c>
      <c r="W46" s="11">
        <f>[42]Maio!$B$26</f>
        <v>20.266666666666666</v>
      </c>
      <c r="X46" s="11">
        <f>[42]Maio!$B$27</f>
        <v>11.3375</v>
      </c>
      <c r="Y46" s="11">
        <f>[42]Maio!$B$28</f>
        <v>12.14583333333333</v>
      </c>
      <c r="Z46" s="11">
        <f>[42]Maio!$B$29</f>
        <v>12.791666666666666</v>
      </c>
      <c r="AA46" s="11">
        <f>[42]Maio!$B$30</f>
        <v>14.4375</v>
      </c>
      <c r="AB46" s="11">
        <f>[42]Maio!$B$31</f>
        <v>14.887500000000003</v>
      </c>
      <c r="AC46" s="11">
        <f>[42]Maio!$B$32</f>
        <v>17.020833333333336</v>
      </c>
      <c r="AD46" s="11">
        <f>[42]Maio!$B$33</f>
        <v>17.441666666666666</v>
      </c>
      <c r="AE46" s="11">
        <f>[42]Maio!$B$34</f>
        <v>18.416666666666668</v>
      </c>
      <c r="AF46" s="11">
        <f>[42]Maio!$B$35</f>
        <v>21.104166666666668</v>
      </c>
      <c r="AG46" s="93">
        <f t="shared" ref="AG46:AG48" si="14">AVERAGE(B46:AF46)</f>
        <v>18.408064516129027</v>
      </c>
      <c r="AH46" s="12" t="s">
        <v>47</v>
      </c>
      <c r="AI46" s="12" t="s">
        <v>47</v>
      </c>
      <c r="AK46" t="s">
        <v>47</v>
      </c>
    </row>
    <row r="47" spans="1:38" x14ac:dyDescent="0.2">
      <c r="A47" s="58" t="s">
        <v>31</v>
      </c>
      <c r="B47" s="11">
        <f>[43]Maio!$B$5</f>
        <v>24.779166666666665</v>
      </c>
      <c r="C47" s="11">
        <f>[43]Maio!$B$6</f>
        <v>23.470833333333342</v>
      </c>
      <c r="D47" s="11">
        <f>[43]Maio!$B$7</f>
        <v>23.287499999999998</v>
      </c>
      <c r="E47" s="11">
        <f>[43]Maio!$B$8</f>
        <v>23.987499999999997</v>
      </c>
      <c r="F47" s="11">
        <f>[43]Maio!$B$9</f>
        <v>25.095833333333335</v>
      </c>
      <c r="G47" s="11">
        <f>[43]Maio!$B$10</f>
        <v>20.812500000000004</v>
      </c>
      <c r="H47" s="11">
        <f>[43]Maio!$B$11</f>
        <v>14.3125</v>
      </c>
      <c r="I47" s="11">
        <f>[43]Maio!$B$12</f>
        <v>14.141666666666671</v>
      </c>
      <c r="J47" s="11">
        <f>[43]Maio!$B$13</f>
        <v>18.62916666666667</v>
      </c>
      <c r="K47" s="11">
        <f>[43]Maio!$B$14</f>
        <v>23.212500000000002</v>
      </c>
      <c r="L47" s="11">
        <f>[43]Maio!$B$15</f>
        <v>24.458333333333339</v>
      </c>
      <c r="M47" s="11">
        <f>[43]Maio!$B$16</f>
        <v>21.641666666666669</v>
      </c>
      <c r="N47" s="11">
        <f>[43]Maio!$B$17</f>
        <v>21.270833333333336</v>
      </c>
      <c r="O47" s="11">
        <f>[43]Maio!$B$18</f>
        <v>19.829166666666669</v>
      </c>
      <c r="P47" s="11">
        <f>[43]Maio!$B$19</f>
        <v>17.3125</v>
      </c>
      <c r="Q47" s="11">
        <f>[43]Maio!$B$20</f>
        <v>17.349999999999998</v>
      </c>
      <c r="R47" s="11">
        <f>[43]Maio!$B$21</f>
        <v>18.849999999999998</v>
      </c>
      <c r="S47" s="11">
        <f>[43]Maio!$B$22</f>
        <v>20.604166666666661</v>
      </c>
      <c r="T47" s="11">
        <f>[43]Maio!$B$23</f>
        <v>22.524999999999995</v>
      </c>
      <c r="U47" s="11">
        <f>[43]Maio!$B$24</f>
        <v>23.458333333333332</v>
      </c>
      <c r="V47" s="11">
        <f>[43]Maio!$B$25</f>
        <v>25.170833333333338</v>
      </c>
      <c r="W47" s="11">
        <f>[43]Maio!$B$26</f>
        <v>22.829166666666676</v>
      </c>
      <c r="X47" s="11">
        <f>[43]Maio!$B$27</f>
        <v>13.562500000000002</v>
      </c>
      <c r="Y47" s="11">
        <f>[43]Maio!$B$28</f>
        <v>13.274999999999999</v>
      </c>
      <c r="Z47" s="11">
        <f>[43]Maio!$B$29</f>
        <v>13.983333333333333</v>
      </c>
      <c r="AA47" s="11">
        <f>[43]Maio!$B$30</f>
        <v>15.395833333333334</v>
      </c>
      <c r="AB47" s="11">
        <f>[43]Maio!$B$31</f>
        <v>15.549999999999999</v>
      </c>
      <c r="AC47" s="11">
        <f>[43]Maio!$B$32</f>
        <v>17.3</v>
      </c>
      <c r="AD47" s="11">
        <f>[43]Maio!$B$33</f>
        <v>19.566666666666666</v>
      </c>
      <c r="AE47" s="11">
        <f>[43]Maio!$B$34</f>
        <v>20.724999999999998</v>
      </c>
      <c r="AF47" s="11">
        <f>[43]Maio!$B$35</f>
        <v>22.895833333333332</v>
      </c>
      <c r="AG47" s="93">
        <f t="shared" si="14"/>
        <v>19.976881720430111</v>
      </c>
      <c r="AK47" t="s">
        <v>47</v>
      </c>
    </row>
    <row r="48" spans="1:38" x14ac:dyDescent="0.2">
      <c r="A48" s="58" t="s">
        <v>44</v>
      </c>
      <c r="B48" s="11">
        <f>[44]Maio!$B$5</f>
        <v>25.141666666666666</v>
      </c>
      <c r="C48" s="11">
        <f>[44]Maio!$B$6</f>
        <v>24.9375</v>
      </c>
      <c r="D48" s="11">
        <f>[44]Maio!$B$7</f>
        <v>24.429166666666671</v>
      </c>
      <c r="E48" s="11">
        <f>[44]Maio!$B$8</f>
        <v>25.070833333333336</v>
      </c>
      <c r="F48" s="11">
        <f>[44]Maio!$B$9</f>
        <v>24.262499999999999</v>
      </c>
      <c r="G48" s="11">
        <f>[44]Maio!$B$10</f>
        <v>21.391666666666666</v>
      </c>
      <c r="H48" s="11">
        <f>[44]Maio!$B$11</f>
        <v>18.837499999999999</v>
      </c>
      <c r="I48" s="11">
        <f>[44]Maio!$B$12</f>
        <v>18.054166666666664</v>
      </c>
      <c r="J48" s="11">
        <f>[44]Maio!$B$13</f>
        <v>21.758333333333336</v>
      </c>
      <c r="K48" s="11">
        <f>[44]Maio!$B$14</f>
        <v>23.545833333333338</v>
      </c>
      <c r="L48" s="11">
        <f>[44]Maio!$B$15</f>
        <v>24.924999999999997</v>
      </c>
      <c r="M48" s="11">
        <f>[44]Maio!$B$16</f>
        <v>25.133333333333329</v>
      </c>
      <c r="N48" s="11">
        <f>[44]Maio!$B$17</f>
        <v>21.775000000000002</v>
      </c>
      <c r="O48" s="11">
        <f>[44]Maio!$B$18</f>
        <v>20.225000000000001</v>
      </c>
      <c r="P48" s="11">
        <f>[44]Maio!$B$19</f>
        <v>20.091666666666665</v>
      </c>
      <c r="Q48" s="11">
        <f>[44]Maio!$B$20</f>
        <v>19.425000000000001</v>
      </c>
      <c r="R48" s="11">
        <f>[44]Maio!$B$21</f>
        <v>21.545833333333334</v>
      </c>
      <c r="S48" s="11">
        <f>[44]Maio!$B$22</f>
        <v>22.370833333333337</v>
      </c>
      <c r="T48" s="11">
        <f>[44]Maio!$B$23</f>
        <v>23.608333333333334</v>
      </c>
      <c r="U48" s="11">
        <f>[44]Maio!$B$24</f>
        <v>24.545833333333331</v>
      </c>
      <c r="V48" s="11">
        <f>[44]Maio!$B$25</f>
        <v>25.216666666666669</v>
      </c>
      <c r="W48" s="11">
        <f>[44]Maio!$B$26</f>
        <v>24.958333333333332</v>
      </c>
      <c r="X48" s="11">
        <f>[44]Maio!$B$27</f>
        <v>14.049999999999999</v>
      </c>
      <c r="Y48" s="11">
        <f>[44]Maio!$B$28</f>
        <v>14.312500000000002</v>
      </c>
      <c r="Z48" s="11">
        <f>[44]Maio!$B$29</f>
        <v>15.454166666666667</v>
      </c>
      <c r="AA48" s="11">
        <f>[44]Maio!$B$30</f>
        <v>16.441666666666666</v>
      </c>
      <c r="AB48" s="11">
        <f>[44]Maio!$B$31</f>
        <v>17.349999999999998</v>
      </c>
      <c r="AC48" s="11">
        <f>[44]Maio!$B$32</f>
        <v>19.404166666666665</v>
      </c>
      <c r="AD48" s="11">
        <f>[44]Maio!$B$33</f>
        <v>21.216666666666665</v>
      </c>
      <c r="AE48" s="11">
        <f>[44]Maio!$B$34</f>
        <v>21.895833333333332</v>
      </c>
      <c r="AF48" s="11">
        <f>[44]Maio!$B$35</f>
        <v>22.804166666666671</v>
      </c>
      <c r="AG48" s="93">
        <f t="shared" si="14"/>
        <v>21.425134408602158</v>
      </c>
      <c r="AH48" s="12" t="s">
        <v>47</v>
      </c>
      <c r="AI48" s="12" t="s">
        <v>47</v>
      </c>
    </row>
    <row r="49" spans="1:37" x14ac:dyDescent="0.2">
      <c r="A49" s="58" t="s">
        <v>20</v>
      </c>
      <c r="B49" s="11" t="str">
        <f>[45]Maio!$B$5</f>
        <v>*</v>
      </c>
      <c r="C49" s="11" t="str">
        <f>[45]Maio!$B$6</f>
        <v>*</v>
      </c>
      <c r="D49" s="11" t="str">
        <f>[45]Maio!$B$7</f>
        <v>*</v>
      </c>
      <c r="E49" s="11" t="str">
        <f>[45]Maio!$B$8</f>
        <v>*</v>
      </c>
      <c r="F49" s="11" t="str">
        <f>[45]Maio!$B$9</f>
        <v>*</v>
      </c>
      <c r="G49" s="11" t="str">
        <f>[45]Maio!$B$10</f>
        <v>*</v>
      </c>
      <c r="H49" s="11" t="str">
        <f>[45]Maio!$B$11</f>
        <v>*</v>
      </c>
      <c r="I49" s="11" t="str">
        <f>[45]Maio!$B$12</f>
        <v>*</v>
      </c>
      <c r="J49" s="11" t="str">
        <f>[45]Maio!$B$13</f>
        <v>*</v>
      </c>
      <c r="K49" s="11" t="str">
        <f>[45]Maio!$B$14</f>
        <v>*</v>
      </c>
      <c r="L49" s="11" t="str">
        <f>[45]Maio!$B$15</f>
        <v>*</v>
      </c>
      <c r="M49" s="11" t="str">
        <f>[45]Maio!$B$16</f>
        <v>*</v>
      </c>
      <c r="N49" s="11" t="str">
        <f>[45]Maio!$B$17</f>
        <v>*</v>
      </c>
      <c r="O49" s="11" t="str">
        <f>[45]Maio!$B$18</f>
        <v>*</v>
      </c>
      <c r="P49" s="11" t="str">
        <f>[45]Maio!$B$19</f>
        <v>*</v>
      </c>
      <c r="Q49" s="11" t="str">
        <f>[45]Maio!$B$20</f>
        <v>*</v>
      </c>
      <c r="R49" s="11" t="str">
        <f>[45]Maio!$B$21</f>
        <v>*</v>
      </c>
      <c r="S49" s="11" t="str">
        <f>[45]Maio!$B$22</f>
        <v>*</v>
      </c>
      <c r="T49" s="11" t="str">
        <f>[45]Maio!$B$23</f>
        <v>*</v>
      </c>
      <c r="U49" s="11" t="str">
        <f>[45]Maio!$B$24</f>
        <v>*</v>
      </c>
      <c r="V49" s="11" t="str">
        <f>[45]Maio!$B$25</f>
        <v>*</v>
      </c>
      <c r="W49" s="11" t="str">
        <f>[45]Maio!$B$26</f>
        <v>*</v>
      </c>
      <c r="X49" s="11" t="str">
        <f>[45]Maio!$B$27</f>
        <v>*</v>
      </c>
      <c r="Y49" s="11" t="str">
        <f>[45]Maio!$B$28</f>
        <v>*</v>
      </c>
      <c r="Z49" s="11" t="str">
        <f>[45]Maio!$B$29</f>
        <v>*</v>
      </c>
      <c r="AA49" s="11" t="str">
        <f>[45]Maio!$B$30</f>
        <v>*</v>
      </c>
      <c r="AB49" s="11" t="str">
        <f>[45]Maio!$B$31</f>
        <v>*</v>
      </c>
      <c r="AC49" s="11" t="str">
        <f>[45]Maio!$B$32</f>
        <v>*</v>
      </c>
      <c r="AD49" s="11" t="str">
        <f>[45]Maio!$B$33</f>
        <v>*</v>
      </c>
      <c r="AE49" s="11" t="str">
        <f>[45]Maio!$B$34</f>
        <v>*</v>
      </c>
      <c r="AF49" s="11" t="str">
        <f>[45]Maio!$B$35</f>
        <v>*</v>
      </c>
      <c r="AG49" s="138" t="s">
        <v>226</v>
      </c>
      <c r="AI49" s="12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5">AVERAGE(B5:B49)</f>
        <v>24.726931949250286</v>
      </c>
      <c r="C50" s="13">
        <f t="shared" si="15"/>
        <v>23.89620724888421</v>
      </c>
      <c r="D50" s="13">
        <f t="shared" si="15"/>
        <v>23.520277713193316</v>
      </c>
      <c r="E50" s="13">
        <f t="shared" si="15"/>
        <v>23.955232447817835</v>
      </c>
      <c r="F50" s="13">
        <f t="shared" si="15"/>
        <v>23.898117098745654</v>
      </c>
      <c r="G50" s="13">
        <f t="shared" si="15"/>
        <v>20.113064516129029</v>
      </c>
      <c r="H50" s="13">
        <f t="shared" si="15"/>
        <v>15.416847034306276</v>
      </c>
      <c r="I50" s="13">
        <f t="shared" si="15"/>
        <v>16.011425020960594</v>
      </c>
      <c r="J50" s="13">
        <f t="shared" si="15"/>
        <v>18.329933534478997</v>
      </c>
      <c r="K50" s="13">
        <f t="shared" si="15"/>
        <v>21.750486913515406</v>
      </c>
      <c r="L50" s="13">
        <f t="shared" si="15"/>
        <v>23.783236875395318</v>
      </c>
      <c r="M50" s="13">
        <f t="shared" si="15"/>
        <v>22.00161466885605</v>
      </c>
      <c r="N50" s="13">
        <f t="shared" si="15"/>
        <v>21.503760619690159</v>
      </c>
      <c r="O50" s="13">
        <f t="shared" si="15"/>
        <v>20.039092519396867</v>
      </c>
      <c r="P50" s="13">
        <f t="shared" si="15"/>
        <v>18.253521505376348</v>
      </c>
      <c r="Q50" s="13">
        <f t="shared" si="15"/>
        <v>18.057234699133275</v>
      </c>
      <c r="R50" s="13">
        <f t="shared" si="15"/>
        <v>18.777143720975236</v>
      </c>
      <c r="S50" s="13">
        <f t="shared" si="15"/>
        <v>20.446303763440856</v>
      </c>
      <c r="T50" s="13">
        <f t="shared" si="15"/>
        <v>21.218314070496234</v>
      </c>
      <c r="U50" s="13">
        <f t="shared" si="15"/>
        <v>22.820368736383443</v>
      </c>
      <c r="V50" s="13">
        <f t="shared" si="15"/>
        <v>24.273722222222219</v>
      </c>
      <c r="W50" s="13">
        <f t="shared" si="15"/>
        <v>22.538994307400387</v>
      </c>
      <c r="X50" s="13">
        <f t="shared" si="15"/>
        <v>14.381048387096774</v>
      </c>
      <c r="Y50" s="13">
        <f t="shared" si="15"/>
        <v>13.795410299943404</v>
      </c>
      <c r="Z50" s="13">
        <f t="shared" si="15"/>
        <v>14.040189925198691</v>
      </c>
      <c r="AA50" s="13">
        <f t="shared" si="15"/>
        <v>15.223103535353538</v>
      </c>
      <c r="AB50" s="13">
        <f t="shared" si="15"/>
        <v>15.400246212121212</v>
      </c>
      <c r="AC50" s="13">
        <f t="shared" si="15"/>
        <v>16.960137002452367</v>
      </c>
      <c r="AD50" s="13">
        <f t="shared" si="15"/>
        <v>18.212055555555558</v>
      </c>
      <c r="AE50" s="13">
        <f t="shared" si="15"/>
        <v>19.654259259259263</v>
      </c>
      <c r="AF50" s="13">
        <f t="shared" ref="AF50" si="16">AVERAGE(AF5:AF49)</f>
        <v>21.308941007437451</v>
      </c>
      <c r="AG50" s="92">
        <f>AVERAGE(AG5:AG49)</f>
        <v>20.087888899830208</v>
      </c>
      <c r="AI50" s="5" t="s">
        <v>47</v>
      </c>
      <c r="AJ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  <c r="AK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6" t="s">
        <v>97</v>
      </c>
      <c r="U52" s="156"/>
      <c r="V52" s="156"/>
      <c r="W52" s="156"/>
      <c r="X52" s="156"/>
      <c r="Y52" s="90"/>
      <c r="Z52" s="90"/>
      <c r="AA52" s="90"/>
      <c r="AB52" s="90"/>
      <c r="AC52" s="90"/>
      <c r="AD52" s="90"/>
      <c r="AE52" s="90"/>
      <c r="AF52" s="117"/>
      <c r="AG52" s="88"/>
      <c r="AI52" s="1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7" t="s">
        <v>98</v>
      </c>
      <c r="U53" s="157"/>
      <c r="V53" s="157"/>
      <c r="W53" s="157"/>
      <c r="X53" s="157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  <c r="AI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</row>
    <row r="59" spans="1:37" x14ac:dyDescent="0.2">
      <c r="AI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42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2" t="s">
        <v>47</v>
      </c>
    </row>
    <row r="62" spans="1:37" x14ac:dyDescent="0.2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2" t="s">
        <v>47</v>
      </c>
      <c r="W62" s="2" t="s">
        <v>47</v>
      </c>
    </row>
    <row r="63" spans="1:37" x14ac:dyDescent="0.2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Z63" s="2" t="s">
        <v>47</v>
      </c>
    </row>
    <row r="64" spans="1:37" x14ac:dyDescent="0.2">
      <c r="AB64" s="2" t="s">
        <v>47</v>
      </c>
    </row>
    <row r="65" spans="9:33" x14ac:dyDescent="0.2">
      <c r="AG65" s="7" t="s">
        <v>47</v>
      </c>
    </row>
    <row r="67" spans="9:33" x14ac:dyDescent="0.2">
      <c r="I67" s="2" t="s">
        <v>47</v>
      </c>
    </row>
    <row r="70" spans="9:33" x14ac:dyDescent="0.2">
      <c r="AE70" s="2" t="s">
        <v>47</v>
      </c>
    </row>
  </sheetData>
  <sheetProtection password="C6EC" sheet="1" objects="1" scenarios="1"/>
  <mergeCells count="38"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J27:BO27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4"/>
  <sheetViews>
    <sheetView tabSelected="1" zoomScale="90" zoomScaleNormal="90" workbookViewId="0">
      <selection activeCell="AL70" sqref="AL70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49" t="s">
        <v>30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69"/>
    </row>
    <row r="2" spans="1:35" s="4" customFormat="1" ht="20.100000000000001" customHeight="1" x14ac:dyDescent="0.2">
      <c r="A2" s="152" t="s">
        <v>21</v>
      </c>
      <c r="B2" s="146" t="s">
        <v>231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70"/>
      <c r="AG2" s="147"/>
      <c r="AH2" s="147"/>
      <c r="AI2" s="105"/>
    </row>
    <row r="3" spans="1:35" s="5" customFormat="1" ht="20.100000000000001" customHeight="1" x14ac:dyDescent="0.2">
      <c r="A3" s="152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81">
        <v>30</v>
      </c>
      <c r="AF3" s="158">
        <v>31</v>
      </c>
      <c r="AG3" s="125" t="s">
        <v>39</v>
      </c>
      <c r="AH3" s="107" t="s">
        <v>37</v>
      </c>
      <c r="AI3" s="115" t="s">
        <v>225</v>
      </c>
    </row>
    <row r="4" spans="1:35" s="5" customFormat="1" ht="20.100000000000001" customHeight="1" x14ac:dyDescent="0.2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69"/>
      <c r="AF4" s="159"/>
      <c r="AG4" s="119" t="s">
        <v>35</v>
      </c>
      <c r="AH4" s="108" t="s">
        <v>35</v>
      </c>
      <c r="AI4" s="104" t="s">
        <v>35</v>
      </c>
    </row>
    <row r="5" spans="1:35" s="5" customFormat="1" x14ac:dyDescent="0.2">
      <c r="A5" s="58" t="s">
        <v>40</v>
      </c>
      <c r="B5" s="129">
        <f>[1]Maio!$K$5</f>
        <v>0</v>
      </c>
      <c r="C5" s="129">
        <f>[1]Maio!$K$6</f>
        <v>0</v>
      </c>
      <c r="D5" s="129">
        <f>[1]Maio!$K$7</f>
        <v>0</v>
      </c>
      <c r="E5" s="129">
        <f>[1]Maio!$K$8</f>
        <v>0</v>
      </c>
      <c r="F5" s="129">
        <f>[1]Maio!$K$9</f>
        <v>0</v>
      </c>
      <c r="G5" s="129">
        <f>[1]Maio!$K$10</f>
        <v>0.8</v>
      </c>
      <c r="H5" s="129">
        <f>[1]Maio!$K$11</f>
        <v>0.2</v>
      </c>
      <c r="I5" s="129">
        <f>[1]Maio!$K$12</f>
        <v>0</v>
      </c>
      <c r="J5" s="129">
        <f>[1]Maio!$K$13</f>
        <v>0</v>
      </c>
      <c r="K5" s="129">
        <f>[1]Maio!$K$14</f>
        <v>0</v>
      </c>
      <c r="L5" s="129">
        <f>[1]Maio!$K$15</f>
        <v>0</v>
      </c>
      <c r="M5" s="129">
        <f>[1]Maio!$K$16</f>
        <v>3</v>
      </c>
      <c r="N5" s="129">
        <f>[1]Maio!$K$17</f>
        <v>18.399999999999999</v>
      </c>
      <c r="O5" s="129">
        <f>[1]Maio!$K$18</f>
        <v>0</v>
      </c>
      <c r="P5" s="129">
        <f>[1]Maio!$K$19</f>
        <v>0</v>
      </c>
      <c r="Q5" s="129">
        <f>[1]Maio!$K$20</f>
        <v>0</v>
      </c>
      <c r="R5" s="129">
        <f>[1]Maio!$K$21</f>
        <v>0.2</v>
      </c>
      <c r="S5" s="129">
        <f>[1]Maio!$K$22</f>
        <v>0</v>
      </c>
      <c r="T5" s="129">
        <f>[1]Maio!$K$23</f>
        <v>0.2</v>
      </c>
      <c r="U5" s="129">
        <f>[1]Maio!$K$24</f>
        <v>0</v>
      </c>
      <c r="V5" s="129">
        <f>[1]Maio!$K$25</f>
        <v>0</v>
      </c>
      <c r="W5" s="129">
        <f>[1]Maio!$K$26</f>
        <v>1.4</v>
      </c>
      <c r="X5" s="129">
        <f>[1]Maio!$K$27</f>
        <v>12.2</v>
      </c>
      <c r="Y5" s="129">
        <f>[1]Maio!$K$28</f>
        <v>0</v>
      </c>
      <c r="Z5" s="129">
        <f>[1]Maio!$K$29</f>
        <v>0.2</v>
      </c>
      <c r="AA5" s="129">
        <f>[1]Maio!$K$30</f>
        <v>0.2</v>
      </c>
      <c r="AB5" s="129">
        <f>[1]Maio!$K$31</f>
        <v>0</v>
      </c>
      <c r="AC5" s="129">
        <f>[1]Maio!$K$32</f>
        <v>0.2</v>
      </c>
      <c r="AD5" s="129">
        <f>[1]Maio!$K$33</f>
        <v>0</v>
      </c>
      <c r="AE5" s="129">
        <f>[1]Maio!$K$34</f>
        <v>0.2</v>
      </c>
      <c r="AF5" s="129">
        <f>[1]Maio!$K$35</f>
        <v>0</v>
      </c>
      <c r="AG5" s="15">
        <f t="shared" ref="AG5" si="1">SUM(B5:AF5)</f>
        <v>37.200000000000003</v>
      </c>
      <c r="AH5" s="16">
        <f t="shared" ref="AH5:AH6" si="2">MAX(B5:AF5)</f>
        <v>18.399999999999999</v>
      </c>
      <c r="AI5" s="67">
        <f t="shared" ref="AI5:AI7" si="3">COUNTIF(B5:AF5,"=0,0")</f>
        <v>19</v>
      </c>
    </row>
    <row r="6" spans="1:35" x14ac:dyDescent="0.2">
      <c r="A6" s="58" t="s">
        <v>0</v>
      </c>
      <c r="B6" s="11">
        <f>[2]Maio!$K$5</f>
        <v>0</v>
      </c>
      <c r="C6" s="11">
        <f>[2]Maio!$K$6</f>
        <v>0</v>
      </c>
      <c r="D6" s="11">
        <f>[2]Maio!$K$7</f>
        <v>0</v>
      </c>
      <c r="E6" s="11">
        <f>[2]Maio!$K$8</f>
        <v>0</v>
      </c>
      <c r="F6" s="11">
        <f>[2]Maio!$K$9</f>
        <v>0</v>
      </c>
      <c r="G6" s="11">
        <f>[2]Maio!$K$10</f>
        <v>24.8</v>
      </c>
      <c r="H6" s="11">
        <f>[2]Maio!$K$11</f>
        <v>0</v>
      </c>
      <c r="I6" s="11">
        <f>[2]Maio!$K$12</f>
        <v>0</v>
      </c>
      <c r="J6" s="11">
        <f>[2]Maio!$K$13</f>
        <v>0.2</v>
      </c>
      <c r="K6" s="11">
        <f>[2]Maio!$K$14</f>
        <v>0</v>
      </c>
      <c r="L6" s="11">
        <f>[2]Maio!$K$15</f>
        <v>0</v>
      </c>
      <c r="M6" s="11">
        <f>[2]Maio!$K$16</f>
        <v>61.8</v>
      </c>
      <c r="N6" s="11">
        <f>[2]Maio!$K$17</f>
        <v>9.7999999999999989</v>
      </c>
      <c r="O6" s="11">
        <f>[2]Maio!$K$18</f>
        <v>0</v>
      </c>
      <c r="P6" s="11">
        <f>[2]Maio!$K$19</f>
        <v>0.2</v>
      </c>
      <c r="Q6" s="11">
        <f>[2]Maio!$K$20</f>
        <v>0</v>
      </c>
      <c r="R6" s="11">
        <f>[2]Maio!$K$21</f>
        <v>0</v>
      </c>
      <c r="S6" s="11">
        <f>[2]Maio!$K$22</f>
        <v>0</v>
      </c>
      <c r="T6" s="11">
        <f>[2]Maio!$K$23</f>
        <v>0</v>
      </c>
      <c r="U6" s="11">
        <f>[2]Maio!$K$24</f>
        <v>0</v>
      </c>
      <c r="V6" s="11">
        <f>[2]Maio!$K$25</f>
        <v>0</v>
      </c>
      <c r="W6" s="11">
        <f>[2]Maio!$K$26</f>
        <v>33.4</v>
      </c>
      <c r="X6" s="11">
        <f>[2]Maio!$K$27</f>
        <v>0.2</v>
      </c>
      <c r="Y6" s="11">
        <f>[2]Maio!$K$28</f>
        <v>0</v>
      </c>
      <c r="Z6" s="11">
        <f>[2]Maio!$K$29</f>
        <v>0</v>
      </c>
      <c r="AA6" s="11">
        <f>[2]Maio!$K$30</f>
        <v>0.2</v>
      </c>
      <c r="AB6" s="11">
        <f>[2]Maio!$K$31</f>
        <v>0</v>
      </c>
      <c r="AC6" s="11">
        <f>[2]Maio!$K$32</f>
        <v>0</v>
      </c>
      <c r="AD6" s="11">
        <f>[2]Maio!$K$33</f>
        <v>0</v>
      </c>
      <c r="AE6" s="11">
        <f>[2]Maio!$K$34</f>
        <v>0.2</v>
      </c>
      <c r="AF6" s="11">
        <f>[2]Maio!$K$35</f>
        <v>0</v>
      </c>
      <c r="AG6" s="15">
        <f t="shared" ref="AG6" si="4">SUM(B6:AF6)</f>
        <v>130.79999999999995</v>
      </c>
      <c r="AH6" s="16">
        <f t="shared" si="2"/>
        <v>61.8</v>
      </c>
      <c r="AI6" s="67">
        <f t="shared" si="3"/>
        <v>22</v>
      </c>
    </row>
    <row r="7" spans="1:35" x14ac:dyDescent="0.2">
      <c r="A7" s="58" t="s">
        <v>104</v>
      </c>
      <c r="B7" s="11">
        <f>[3]Maio!$K$5</f>
        <v>0</v>
      </c>
      <c r="C7" s="11">
        <f>[3]Maio!$K$6</f>
        <v>0</v>
      </c>
      <c r="D7" s="11">
        <f>[3]Maio!$K$7</f>
        <v>0</v>
      </c>
      <c r="E7" s="11">
        <f>[3]Maio!$K$8</f>
        <v>0</v>
      </c>
      <c r="F7" s="11">
        <f>[3]Maio!$K$9</f>
        <v>0</v>
      </c>
      <c r="G7" s="11">
        <f>[3]Maio!$K$10</f>
        <v>0.60000000000000009</v>
      </c>
      <c r="H7" s="11">
        <f>[3]Maio!$K$11</f>
        <v>0</v>
      </c>
      <c r="I7" s="11">
        <f>[3]Maio!$K$12</f>
        <v>0</v>
      </c>
      <c r="J7" s="11">
        <f>[3]Maio!$K$13</f>
        <v>0</v>
      </c>
      <c r="K7" s="11">
        <f>[3]Maio!$K$14</f>
        <v>0</v>
      </c>
      <c r="L7" s="11">
        <f>[3]Maio!$K$15</f>
        <v>0</v>
      </c>
      <c r="M7" s="11">
        <f>[3]Maio!$K$16</f>
        <v>13</v>
      </c>
      <c r="N7" s="11">
        <f>[3]Maio!$K$17</f>
        <v>66.2</v>
      </c>
      <c r="O7" s="11">
        <f>[3]Maio!$K$18</f>
        <v>1</v>
      </c>
      <c r="P7" s="11">
        <f>[3]Maio!$K$19</f>
        <v>0</v>
      </c>
      <c r="Q7" s="11">
        <f>[3]Maio!$K$20</f>
        <v>0</v>
      </c>
      <c r="R7" s="11">
        <f>[3]Maio!$K$21</f>
        <v>0</v>
      </c>
      <c r="S7" s="11">
        <f>[3]Maio!$K$22</f>
        <v>0</v>
      </c>
      <c r="T7" s="11">
        <f>[3]Maio!$K$23</f>
        <v>0</v>
      </c>
      <c r="U7" s="11">
        <f>[3]Maio!$K$24</f>
        <v>0</v>
      </c>
      <c r="V7" s="11">
        <f>[3]Maio!$K$25</f>
        <v>0</v>
      </c>
      <c r="W7" s="11">
        <f>[3]Maio!$K$26</f>
        <v>21</v>
      </c>
      <c r="X7" s="11">
        <f>[3]Maio!$K$27</f>
        <v>0.6</v>
      </c>
      <c r="Y7" s="11">
        <f>[3]Maio!$K$28</f>
        <v>0</v>
      </c>
      <c r="Z7" s="11">
        <f>[3]Maio!$K$29</f>
        <v>0</v>
      </c>
      <c r="AA7" s="11">
        <f>[3]Maio!$K$30</f>
        <v>0</v>
      </c>
      <c r="AB7" s="11">
        <f>[3]Maio!$K$31</f>
        <v>0</v>
      </c>
      <c r="AC7" s="11">
        <f>[3]Maio!$K$32</f>
        <v>0</v>
      </c>
      <c r="AD7" s="11">
        <f>[3]Maio!$K$33</f>
        <v>0</v>
      </c>
      <c r="AE7" s="11">
        <f>[3]Maio!$K$34</f>
        <v>0</v>
      </c>
      <c r="AF7" s="11">
        <f>[3]Maio!$K$35</f>
        <v>0</v>
      </c>
      <c r="AG7" s="14">
        <f>SUM(B7:AF7)</f>
        <v>102.39999999999999</v>
      </c>
      <c r="AH7" s="141">
        <f>MAX(B7:AF7)</f>
        <v>66.2</v>
      </c>
      <c r="AI7" s="67">
        <f t="shared" si="3"/>
        <v>25</v>
      </c>
    </row>
    <row r="8" spans="1:35" x14ac:dyDescent="0.2">
      <c r="A8" s="58" t="s">
        <v>1</v>
      </c>
      <c r="B8" s="11">
        <f>[4]Maio!$K$5</f>
        <v>0</v>
      </c>
      <c r="C8" s="11">
        <f>[4]Maio!$K$6</f>
        <v>0</v>
      </c>
      <c r="D8" s="11">
        <f>[4]Maio!$K$7</f>
        <v>0</v>
      </c>
      <c r="E8" s="11" t="str">
        <f>[4]Maio!$K$8</f>
        <v>*</v>
      </c>
      <c r="F8" s="11" t="str">
        <f>[4]Maio!$K$9</f>
        <v>*</v>
      </c>
      <c r="G8" s="11" t="str">
        <f>[4]Maio!$K$10</f>
        <v>*</v>
      </c>
      <c r="H8" s="11" t="str">
        <f>[4]Maio!$K$11</f>
        <v>*</v>
      </c>
      <c r="I8" s="11" t="str">
        <f>[4]Maio!$K$12</f>
        <v>*</v>
      </c>
      <c r="J8" s="11" t="str">
        <f>[4]Maio!$K$13</f>
        <v>*</v>
      </c>
      <c r="K8" s="11" t="str">
        <f>[4]Maio!$K$14</f>
        <v>*</v>
      </c>
      <c r="L8" s="11" t="str">
        <f>[4]Maio!$K$15</f>
        <v>*</v>
      </c>
      <c r="M8" s="11" t="str">
        <f>[4]Maio!$K$16</f>
        <v>*</v>
      </c>
      <c r="N8" s="11" t="str">
        <f>[4]Maio!$K$17</f>
        <v>*</v>
      </c>
      <c r="O8" s="11" t="str">
        <f>[4]Maio!$K$18</f>
        <v>*</v>
      </c>
      <c r="P8" s="11" t="str">
        <f>[4]Maio!$K$19</f>
        <v>*</v>
      </c>
      <c r="Q8" s="11">
        <f>[4]Maio!$K$20</f>
        <v>0</v>
      </c>
      <c r="R8" s="11">
        <f>[4]Maio!$K$21</f>
        <v>0</v>
      </c>
      <c r="S8" s="11">
        <f>[4]Maio!$K$22</f>
        <v>0</v>
      </c>
      <c r="T8" s="11">
        <f>[4]Maio!$K$23</f>
        <v>0</v>
      </c>
      <c r="U8" s="11" t="str">
        <f>[4]Maio!$K$24</f>
        <v>*</v>
      </c>
      <c r="V8" s="11" t="str">
        <f>[4]Maio!$K$25</f>
        <v>*</v>
      </c>
      <c r="W8" s="11" t="str">
        <f>[4]Maio!$K$26</f>
        <v>*</v>
      </c>
      <c r="X8" s="11" t="str">
        <f>[4]Maio!$K$27</f>
        <v>*</v>
      </c>
      <c r="Y8" s="11" t="str">
        <f>[4]Maio!$K$28</f>
        <v>*</v>
      </c>
      <c r="Z8" s="11" t="str">
        <f>[4]Maio!$K$29</f>
        <v>*</v>
      </c>
      <c r="AA8" s="11" t="str">
        <f>[4]Maio!$K$30</f>
        <v>*</v>
      </c>
      <c r="AB8" s="11" t="str">
        <f>[4]Maio!$K$31</f>
        <v>*</v>
      </c>
      <c r="AC8" s="11" t="str">
        <f>[4]Maio!$K$32</f>
        <v>*</v>
      </c>
      <c r="AD8" s="11" t="str">
        <f>[4]Maio!$K$33</f>
        <v>*</v>
      </c>
      <c r="AE8" s="11" t="str">
        <f>[4]Maio!$K$34</f>
        <v>*</v>
      </c>
      <c r="AF8" s="11" t="str">
        <f>[4]Maio!$K$35</f>
        <v>*</v>
      </c>
      <c r="AG8" s="15">
        <f t="shared" ref="AG8" si="5">SUM(B8:AF8)</f>
        <v>0</v>
      </c>
      <c r="AH8" s="16">
        <f t="shared" ref="AH8" si="6">MAX(B8:AF8)</f>
        <v>0</v>
      </c>
      <c r="AI8" s="67">
        <f t="shared" ref="AI8:AI9" si="7">COUNTIF(B8:AF8,"=0,0")</f>
        <v>7</v>
      </c>
    </row>
    <row r="9" spans="1:35" x14ac:dyDescent="0.2">
      <c r="A9" s="58" t="s">
        <v>167</v>
      </c>
      <c r="B9" s="11">
        <f>[5]Maio!$K$5</f>
        <v>0</v>
      </c>
      <c r="C9" s="11">
        <f>[5]Maio!$K$6</f>
        <v>0</v>
      </c>
      <c r="D9" s="11">
        <f>[5]Maio!$K$7</f>
        <v>0</v>
      </c>
      <c r="E9" s="11">
        <f>[5]Maio!$K$8</f>
        <v>0</v>
      </c>
      <c r="F9" s="11">
        <f>[5]Maio!$K$9</f>
        <v>0</v>
      </c>
      <c r="G9" s="11">
        <f>[5]Maio!$K$10</f>
        <v>36.4</v>
      </c>
      <c r="H9" s="11">
        <f>[5]Maio!$K$11</f>
        <v>0</v>
      </c>
      <c r="I9" s="11">
        <f>[5]Maio!$K$12</f>
        <v>0</v>
      </c>
      <c r="J9" s="11">
        <f>[5]Maio!$K$13</f>
        <v>0</v>
      </c>
      <c r="K9" s="11">
        <f>[5]Maio!$K$14</f>
        <v>0</v>
      </c>
      <c r="L9" s="11">
        <f>[5]Maio!$K$15</f>
        <v>0</v>
      </c>
      <c r="M9" s="11">
        <f>[5]Maio!$K$16</f>
        <v>33.599999999999994</v>
      </c>
      <c r="N9" s="11">
        <f>[5]Maio!$K$17</f>
        <v>12.8</v>
      </c>
      <c r="O9" s="11">
        <f>[5]Maio!$K$18</f>
        <v>0</v>
      </c>
      <c r="P9" s="11">
        <f>[5]Maio!$K$19</f>
        <v>0</v>
      </c>
      <c r="Q9" s="11">
        <f>[5]Maio!$K$20</f>
        <v>0</v>
      </c>
      <c r="R9" s="11">
        <f>[5]Maio!$K$21</f>
        <v>0</v>
      </c>
      <c r="S9" s="11">
        <f>[5]Maio!$K$22</f>
        <v>0</v>
      </c>
      <c r="T9" s="11">
        <f>[5]Maio!$K$23</f>
        <v>0</v>
      </c>
      <c r="U9" s="11">
        <f>[5]Maio!$K$24</f>
        <v>0</v>
      </c>
      <c r="V9" s="11">
        <f>[5]Maio!$K$25</f>
        <v>0</v>
      </c>
      <c r="W9" s="11">
        <f>[5]Maio!$K$26</f>
        <v>68.600000000000009</v>
      </c>
      <c r="X9" s="11">
        <f>[5]Maio!$K$27</f>
        <v>6.6</v>
      </c>
      <c r="Y9" s="11">
        <f>[5]Maio!$K$28</f>
        <v>0</v>
      </c>
      <c r="Z9" s="11">
        <f>[5]Maio!$K$29</f>
        <v>0</v>
      </c>
      <c r="AA9" s="11">
        <f>[5]Maio!$K$30</f>
        <v>0</v>
      </c>
      <c r="AB9" s="11">
        <f>[5]Maio!$K$31</f>
        <v>0</v>
      </c>
      <c r="AC9" s="11">
        <f>[5]Maio!$K$32</f>
        <v>0</v>
      </c>
      <c r="AD9" s="11">
        <f>[5]Maio!$K$33</f>
        <v>0</v>
      </c>
      <c r="AE9" s="11">
        <f>[5]Maio!$K$34</f>
        <v>0</v>
      </c>
      <c r="AF9" s="11">
        <f>[5]Maio!$K$35</f>
        <v>0</v>
      </c>
      <c r="AG9" s="14">
        <f>SUM(B9:AF9)</f>
        <v>158</v>
      </c>
      <c r="AH9" s="141">
        <f>MAX(B9:AF9)</f>
        <v>68.600000000000009</v>
      </c>
      <c r="AI9" s="67">
        <f t="shared" si="7"/>
        <v>26</v>
      </c>
    </row>
    <row r="10" spans="1:35" x14ac:dyDescent="0.2">
      <c r="A10" s="58" t="s">
        <v>111</v>
      </c>
      <c r="B10" s="11" t="str">
        <f>[6]Maio!$K$5</f>
        <v>*</v>
      </c>
      <c r="C10" s="11" t="str">
        <f>[6]Maio!$K$6</f>
        <v>*</v>
      </c>
      <c r="D10" s="11" t="str">
        <f>[6]Maio!$K$7</f>
        <v>*</v>
      </c>
      <c r="E10" s="11" t="str">
        <f>[6]Maio!$K$8</f>
        <v>*</v>
      </c>
      <c r="F10" s="11" t="str">
        <f>[6]Maio!$K$9</f>
        <v>*</v>
      </c>
      <c r="G10" s="11" t="str">
        <f>[6]Maio!$K$10</f>
        <v>*</v>
      </c>
      <c r="H10" s="11" t="str">
        <f>[6]Maio!$K$11</f>
        <v>*</v>
      </c>
      <c r="I10" s="11" t="str">
        <f>[6]Maio!$K$12</f>
        <v>*</v>
      </c>
      <c r="J10" s="11" t="str">
        <f>[6]Maio!$K$13</f>
        <v>*</v>
      </c>
      <c r="K10" s="11" t="str">
        <f>[6]Maio!$K$14</f>
        <v>*</v>
      </c>
      <c r="L10" s="11" t="str">
        <f>[6]Maio!$K$15</f>
        <v>*</v>
      </c>
      <c r="M10" s="11" t="str">
        <f>[6]Maio!$K$16</f>
        <v>*</v>
      </c>
      <c r="N10" s="11" t="str">
        <f>[6]Maio!$K$17</f>
        <v>*</v>
      </c>
      <c r="O10" s="11" t="str">
        <f>[6]Maio!$K$18</f>
        <v>*</v>
      </c>
      <c r="P10" s="11" t="str">
        <f>[6]Maio!$K$19</f>
        <v>*</v>
      </c>
      <c r="Q10" s="11" t="str">
        <f>[6]Maio!$K$20</f>
        <v>*</v>
      </c>
      <c r="R10" s="11" t="str">
        <f>[6]Maio!$K$21</f>
        <v>*</v>
      </c>
      <c r="S10" s="11" t="str">
        <f>[6]Maio!$K$22</f>
        <v>*</v>
      </c>
      <c r="T10" s="11" t="str">
        <f>[6]Maio!$K$23</f>
        <v>*</v>
      </c>
      <c r="U10" s="11" t="str">
        <f>[6]Maio!$K$24</f>
        <v>*</v>
      </c>
      <c r="V10" s="11" t="str">
        <f>[6]Maio!$K$25</f>
        <v>*</v>
      </c>
      <c r="W10" s="11" t="str">
        <f>[6]Maio!$K$26</f>
        <v>*</v>
      </c>
      <c r="X10" s="11" t="str">
        <f>[6]Maio!$K$27</f>
        <v>*</v>
      </c>
      <c r="Y10" s="11" t="str">
        <f>[6]Maio!$K$28</f>
        <v>*</v>
      </c>
      <c r="Z10" s="11" t="str">
        <f>[6]Maio!$K$29</f>
        <v>*</v>
      </c>
      <c r="AA10" s="11" t="str">
        <f>[6]Maio!$K$30</f>
        <v>*</v>
      </c>
      <c r="AB10" s="11" t="str">
        <f>[6]Maio!$K$31</f>
        <v>*</v>
      </c>
      <c r="AC10" s="11" t="str">
        <f>[6]Maio!$K$32</f>
        <v>*</v>
      </c>
      <c r="AD10" s="11" t="str">
        <f>[6]Maio!$K$33</f>
        <v>*</v>
      </c>
      <c r="AE10" s="11" t="str">
        <f>[6]Maio!$K$34</f>
        <v>*</v>
      </c>
      <c r="AF10" s="11" t="str">
        <f>[6]Maio!$K$35</f>
        <v>*</v>
      </c>
      <c r="AG10" s="15" t="s">
        <v>226</v>
      </c>
      <c r="AH10" s="16" t="s">
        <v>226</v>
      </c>
      <c r="AI10" s="67" t="s">
        <v>226</v>
      </c>
    </row>
    <row r="11" spans="1:35" x14ac:dyDescent="0.2">
      <c r="A11" s="58" t="s">
        <v>64</v>
      </c>
      <c r="B11" s="11">
        <f>[7]Maio!$K$5</f>
        <v>0</v>
      </c>
      <c r="C11" s="11">
        <f>[7]Maio!$K$6</f>
        <v>0</v>
      </c>
      <c r="D11" s="11">
        <f>[7]Maio!$K$7</f>
        <v>0</v>
      </c>
      <c r="E11" s="11">
        <f>[7]Maio!$K$8</f>
        <v>0</v>
      </c>
      <c r="F11" s="11">
        <f>[7]Maio!$K$9</f>
        <v>0</v>
      </c>
      <c r="G11" s="11">
        <f>[7]Maio!$K$10</f>
        <v>0.2</v>
      </c>
      <c r="H11" s="11">
        <f>[7]Maio!$K$11</f>
        <v>0</v>
      </c>
      <c r="I11" s="11">
        <f>[7]Maio!$K$12</f>
        <v>0</v>
      </c>
      <c r="J11" s="11">
        <f>[7]Maio!$K$13</f>
        <v>0</v>
      </c>
      <c r="K11" s="11">
        <f>[7]Maio!$K$14</f>
        <v>0</v>
      </c>
      <c r="L11" s="11">
        <f>[7]Maio!$K$15</f>
        <v>0</v>
      </c>
      <c r="M11" s="11">
        <f>[7]Maio!$K$16</f>
        <v>0.60000000000000009</v>
      </c>
      <c r="N11" s="11">
        <f>[7]Maio!$K$17</f>
        <v>22.200000000000003</v>
      </c>
      <c r="O11" s="11">
        <f>[7]Maio!$K$18</f>
        <v>0.2</v>
      </c>
      <c r="P11" s="11">
        <f>[7]Maio!$K$19</f>
        <v>0</v>
      </c>
      <c r="Q11" s="11">
        <f>[7]Maio!$K$20</f>
        <v>0.2</v>
      </c>
      <c r="R11" s="11">
        <f>[7]Maio!$K$21</f>
        <v>0</v>
      </c>
      <c r="S11" s="11">
        <f>[7]Maio!$K$22</f>
        <v>0</v>
      </c>
      <c r="T11" s="11">
        <f>[7]Maio!$K$23</f>
        <v>0</v>
      </c>
      <c r="U11" s="11">
        <f>[7]Maio!$K$24</f>
        <v>0</v>
      </c>
      <c r="V11" s="11">
        <f>[7]Maio!$K$25</f>
        <v>0</v>
      </c>
      <c r="W11" s="11">
        <f>[7]Maio!$K$26</f>
        <v>27.4</v>
      </c>
      <c r="X11" s="11">
        <f>[7]Maio!$K$27</f>
        <v>2.1999999999999997</v>
      </c>
      <c r="Y11" s="11">
        <f>[7]Maio!$K$28</f>
        <v>0</v>
      </c>
      <c r="Z11" s="11">
        <f>[7]Maio!$K$29</f>
        <v>0</v>
      </c>
      <c r="AA11" s="11">
        <f>[7]Maio!$K$30</f>
        <v>0</v>
      </c>
      <c r="AB11" s="11">
        <f>[7]Maio!$K$31</f>
        <v>0</v>
      </c>
      <c r="AC11" s="11">
        <f>[7]Maio!$K$32</f>
        <v>0</v>
      </c>
      <c r="AD11" s="11">
        <f>[7]Maio!$K$33</f>
        <v>0</v>
      </c>
      <c r="AE11" s="11">
        <f>[7]Maio!$K$34</f>
        <v>0</v>
      </c>
      <c r="AF11" s="11">
        <f>[7]Maio!$K$35</f>
        <v>0</v>
      </c>
      <c r="AG11" s="15">
        <f t="shared" ref="AG11" si="8">SUM(B11:AF11)</f>
        <v>53</v>
      </c>
      <c r="AH11" s="16">
        <f t="shared" ref="AH11:AH12" si="9">MAX(B11:AF11)</f>
        <v>27.4</v>
      </c>
      <c r="AI11" s="67">
        <f t="shared" ref="AI11:AI15" si="10">COUNTIF(B11:AF11,"=0,0")</f>
        <v>24</v>
      </c>
    </row>
    <row r="12" spans="1:35" x14ac:dyDescent="0.2">
      <c r="A12" s="58" t="s">
        <v>41</v>
      </c>
      <c r="B12" s="11">
        <f>[8]Maio!$K$5</f>
        <v>0</v>
      </c>
      <c r="C12" s="11">
        <f>[8]Maio!$K$6</f>
        <v>0</v>
      </c>
      <c r="D12" s="11">
        <f>[8]Maio!$K$7</f>
        <v>0</v>
      </c>
      <c r="E12" s="11">
        <f>[8]Maio!$K$8</f>
        <v>0</v>
      </c>
      <c r="F12" s="11">
        <f>[8]Maio!$K$9</f>
        <v>0</v>
      </c>
      <c r="G12" s="11">
        <f>[8]Maio!$K$10</f>
        <v>2.1999999999999997</v>
      </c>
      <c r="H12" s="11">
        <f>[8]Maio!$K$11</f>
        <v>0.2</v>
      </c>
      <c r="I12" s="11">
        <f>[8]Maio!$K$12</f>
        <v>0</v>
      </c>
      <c r="J12" s="11">
        <f>[8]Maio!$K$13</f>
        <v>0</v>
      </c>
      <c r="K12" s="11">
        <f>[8]Maio!$K$14</f>
        <v>0.2</v>
      </c>
      <c r="L12" s="11">
        <f>[8]Maio!$K$15</f>
        <v>0.2</v>
      </c>
      <c r="M12" s="11">
        <f>[8]Maio!$K$16</f>
        <v>0</v>
      </c>
      <c r="N12" s="11">
        <f>[8]Maio!$K$17</f>
        <v>0</v>
      </c>
      <c r="O12" s="11">
        <f>[8]Maio!$K$18</f>
        <v>0</v>
      </c>
      <c r="P12" s="11">
        <f>[8]Maio!$K$19</f>
        <v>0</v>
      </c>
      <c r="Q12" s="11">
        <f>[8]Maio!$K$20</f>
        <v>0</v>
      </c>
      <c r="R12" s="11">
        <f>[8]Maio!$K$21</f>
        <v>0</v>
      </c>
      <c r="S12" s="11">
        <f>[8]Maio!$K$22</f>
        <v>0</v>
      </c>
      <c r="T12" s="11">
        <f>[8]Maio!$K$23</f>
        <v>0</v>
      </c>
      <c r="U12" s="11">
        <f>[8]Maio!$K$24</f>
        <v>0</v>
      </c>
      <c r="V12" s="11">
        <f>[8]Maio!$K$25</f>
        <v>0</v>
      </c>
      <c r="W12" s="11">
        <f>[8]Maio!$K$26</f>
        <v>0</v>
      </c>
      <c r="X12" s="11">
        <f>[8]Maio!$K$27</f>
        <v>0</v>
      </c>
      <c r="Y12" s="11">
        <f>[8]Maio!$K$28</f>
        <v>0</v>
      </c>
      <c r="Z12" s="11">
        <f>[8]Maio!$K$29</f>
        <v>0</v>
      </c>
      <c r="AA12" s="11">
        <f>[8]Maio!$K$30</f>
        <v>0</v>
      </c>
      <c r="AB12" s="11">
        <f>[8]Maio!$K$31</f>
        <v>0</v>
      </c>
      <c r="AC12" s="11">
        <f>[8]Maio!$K$32</f>
        <v>0</v>
      </c>
      <c r="AD12" s="11">
        <f>[8]Maio!$K$33</f>
        <v>0</v>
      </c>
      <c r="AE12" s="11">
        <f>[8]Maio!$K$34</f>
        <v>0</v>
      </c>
      <c r="AF12" s="11">
        <f>[8]Maio!$K$35</f>
        <v>0</v>
      </c>
      <c r="AG12" s="15">
        <f t="shared" ref="AG12" si="11">SUM(B12:AF12)</f>
        <v>2.8000000000000003</v>
      </c>
      <c r="AH12" s="16">
        <f t="shared" si="9"/>
        <v>2.1999999999999997</v>
      </c>
      <c r="AI12" s="67">
        <f t="shared" si="10"/>
        <v>27</v>
      </c>
    </row>
    <row r="13" spans="1:35" x14ac:dyDescent="0.2">
      <c r="A13" s="58" t="s">
        <v>114</v>
      </c>
      <c r="B13" s="11" t="str">
        <f>[9]Maio!$K$5</f>
        <v>*</v>
      </c>
      <c r="C13" s="11" t="str">
        <f>[9]Maio!$K$6</f>
        <v>*</v>
      </c>
      <c r="D13" s="11" t="str">
        <f>[9]Maio!$K$7</f>
        <v>*</v>
      </c>
      <c r="E13" s="11" t="str">
        <f>[9]Maio!$K$8</f>
        <v>*</v>
      </c>
      <c r="F13" s="11" t="str">
        <f>[9]Maio!$K$9</f>
        <v>*</v>
      </c>
      <c r="G13" s="11" t="str">
        <f>[9]Maio!$K$10</f>
        <v>*</v>
      </c>
      <c r="H13" s="11" t="str">
        <f>[9]Maio!$K$11</f>
        <v>*</v>
      </c>
      <c r="I13" s="11" t="str">
        <f>[9]Maio!$K$12</f>
        <v>*</v>
      </c>
      <c r="J13" s="11" t="str">
        <f>[9]Maio!$K$13</f>
        <v>*</v>
      </c>
      <c r="K13" s="11" t="str">
        <f>[9]Maio!$K$14</f>
        <v>*</v>
      </c>
      <c r="L13" s="11" t="str">
        <f>[9]Maio!$K$15</f>
        <v>*</v>
      </c>
      <c r="M13" s="11" t="str">
        <f>[9]Maio!$K$16</f>
        <v>*</v>
      </c>
      <c r="N13" s="11" t="str">
        <f>[9]Maio!$K$17</f>
        <v>*</v>
      </c>
      <c r="O13" s="11" t="str">
        <f>[9]Maio!$K$18</f>
        <v>*</v>
      </c>
      <c r="P13" s="11" t="str">
        <f>[9]Maio!$K$19</f>
        <v>*</v>
      </c>
      <c r="Q13" s="11" t="str">
        <f>[9]Maio!$K$20</f>
        <v>*</v>
      </c>
      <c r="R13" s="11" t="str">
        <f>[9]Maio!$K$21</f>
        <v>*</v>
      </c>
      <c r="S13" s="11" t="str">
        <f>[9]Maio!$K$22</f>
        <v>*</v>
      </c>
      <c r="T13" s="11" t="str">
        <f>[9]Maio!$K$23</f>
        <v>*</v>
      </c>
      <c r="U13" s="11" t="str">
        <f>[9]Maio!$K$24</f>
        <v>*</v>
      </c>
      <c r="V13" s="11" t="str">
        <f>[9]Maio!$K$25</f>
        <v>*</v>
      </c>
      <c r="W13" s="11" t="str">
        <f>[9]Maio!$K$26</f>
        <v>*</v>
      </c>
      <c r="X13" s="11" t="str">
        <f>[9]Maio!$K$27</f>
        <v>*</v>
      </c>
      <c r="Y13" s="11" t="str">
        <f>[9]Maio!$K$28</f>
        <v>*</v>
      </c>
      <c r="Z13" s="11" t="str">
        <f>[9]Maio!$K$29</f>
        <v>*</v>
      </c>
      <c r="AA13" s="11" t="str">
        <f>[9]Maio!$K$30</f>
        <v>*</v>
      </c>
      <c r="AB13" s="11" t="str">
        <f>[9]Maio!$K$31</f>
        <v>*</v>
      </c>
      <c r="AC13" s="11" t="str">
        <f>[9]Maio!$K$32</f>
        <v>*</v>
      </c>
      <c r="AD13" s="11" t="str">
        <f>[9]Maio!$K$33</f>
        <v>*</v>
      </c>
      <c r="AE13" s="11" t="str">
        <f>[9]Maio!$K$34</f>
        <v>*</v>
      </c>
      <c r="AF13" s="11" t="str">
        <f>[9]Maio!$K$35</f>
        <v>*</v>
      </c>
      <c r="AG13" s="15" t="s">
        <v>226</v>
      </c>
      <c r="AH13" s="16" t="s">
        <v>226</v>
      </c>
      <c r="AI13" s="67" t="s">
        <v>226</v>
      </c>
    </row>
    <row r="14" spans="1:35" x14ac:dyDescent="0.2">
      <c r="A14" s="58" t="s">
        <v>118</v>
      </c>
      <c r="B14" s="11" t="str">
        <f>[10]Maio!$K$5</f>
        <v>*</v>
      </c>
      <c r="C14" s="11" t="str">
        <f>[10]Maio!$K$6</f>
        <v>*</v>
      </c>
      <c r="D14" s="11" t="str">
        <f>[10]Maio!$K$7</f>
        <v>*</v>
      </c>
      <c r="E14" s="11" t="str">
        <f>[10]Maio!$K$8</f>
        <v>*</v>
      </c>
      <c r="F14" s="11" t="str">
        <f>[10]Maio!$K$9</f>
        <v>*</v>
      </c>
      <c r="G14" s="11" t="str">
        <f>[10]Maio!$K$10</f>
        <v>*</v>
      </c>
      <c r="H14" s="11" t="str">
        <f>[10]Maio!$K$11</f>
        <v>*</v>
      </c>
      <c r="I14" s="11" t="str">
        <f>[10]Maio!$K$12</f>
        <v>*</v>
      </c>
      <c r="J14" s="11" t="str">
        <f>[10]Maio!$K$13</f>
        <v>*</v>
      </c>
      <c r="K14" s="11" t="str">
        <f>[10]Maio!$K$14</f>
        <v>*</v>
      </c>
      <c r="L14" s="11" t="str">
        <f>[10]Maio!$K$15</f>
        <v>*</v>
      </c>
      <c r="M14" s="11" t="str">
        <f>[10]Maio!$K$16</f>
        <v>*</v>
      </c>
      <c r="N14" s="11" t="str">
        <f>[10]Maio!$K$17</f>
        <v>*</v>
      </c>
      <c r="O14" s="11" t="str">
        <f>[10]Maio!$K$18</f>
        <v>*</v>
      </c>
      <c r="P14" s="11" t="str">
        <f>[10]Maio!$K$19</f>
        <v>*</v>
      </c>
      <c r="Q14" s="11" t="str">
        <f>[10]Maio!$K$20</f>
        <v>*</v>
      </c>
      <c r="R14" s="11" t="str">
        <f>[10]Maio!$K$21</f>
        <v>*</v>
      </c>
      <c r="S14" s="11" t="str">
        <f>[10]Maio!$K$22</f>
        <v>*</v>
      </c>
      <c r="T14" s="11" t="str">
        <f>[10]Maio!$K$23</f>
        <v>*</v>
      </c>
      <c r="U14" s="11" t="str">
        <f>[10]Maio!$K$24</f>
        <v>*</v>
      </c>
      <c r="V14" s="11" t="str">
        <f>[10]Maio!$K$25</f>
        <v>*</v>
      </c>
      <c r="W14" s="11" t="str">
        <f>[10]Maio!$K$26</f>
        <v>*</v>
      </c>
      <c r="X14" s="11" t="str">
        <f>[10]Maio!$K$27</f>
        <v>*</v>
      </c>
      <c r="Y14" s="11" t="str">
        <f>[10]Maio!$K$28</f>
        <v>*</v>
      </c>
      <c r="Z14" s="11" t="str">
        <f>[10]Maio!$K$29</f>
        <v>*</v>
      </c>
      <c r="AA14" s="11" t="str">
        <f>[10]Maio!$K$30</f>
        <v>*</v>
      </c>
      <c r="AB14" s="11" t="str">
        <f>[10]Maio!$K$31</f>
        <v>*</v>
      </c>
      <c r="AC14" s="11" t="str">
        <f>[10]Maio!$K$32</f>
        <v>*</v>
      </c>
      <c r="AD14" s="11" t="str">
        <f>[10]Maio!$K$33</f>
        <v>*</v>
      </c>
      <c r="AE14" s="11" t="str">
        <f>[10]Maio!$K$34</f>
        <v>*</v>
      </c>
      <c r="AF14" s="11" t="str">
        <f>[10]Maio!$K$35</f>
        <v>*</v>
      </c>
      <c r="AG14" s="15" t="s">
        <v>226</v>
      </c>
      <c r="AH14" s="16" t="s">
        <v>226</v>
      </c>
      <c r="AI14" s="67" t="s">
        <v>226</v>
      </c>
    </row>
    <row r="15" spans="1:35" x14ac:dyDescent="0.2">
      <c r="A15" s="58" t="s">
        <v>121</v>
      </c>
      <c r="B15" s="11">
        <f>[11]Maio!$K$5</f>
        <v>0</v>
      </c>
      <c r="C15" s="11">
        <f>[11]Maio!$K$6</f>
        <v>0</v>
      </c>
      <c r="D15" s="11">
        <f>[11]Maio!$K$7</f>
        <v>0</v>
      </c>
      <c r="E15" s="11">
        <f>[11]Maio!$K$8</f>
        <v>0</v>
      </c>
      <c r="F15" s="11">
        <f>[11]Maio!$K$9</f>
        <v>0</v>
      </c>
      <c r="G15" s="11">
        <f>[11]Maio!$K$10</f>
        <v>3.6</v>
      </c>
      <c r="H15" s="11">
        <f>[11]Maio!$K$11</f>
        <v>0.2</v>
      </c>
      <c r="I15" s="11">
        <f>[11]Maio!$K$12</f>
        <v>0</v>
      </c>
      <c r="J15" s="11">
        <f>[11]Maio!$K$13</f>
        <v>0</v>
      </c>
      <c r="K15" s="11">
        <f>[11]Maio!$K$14</f>
        <v>0</v>
      </c>
      <c r="L15" s="11">
        <f>[11]Maio!$K$15</f>
        <v>0</v>
      </c>
      <c r="M15" s="11">
        <f>[11]Maio!$K$16</f>
        <v>26</v>
      </c>
      <c r="N15" s="11">
        <f>[11]Maio!$K$17</f>
        <v>12</v>
      </c>
      <c r="O15" s="11">
        <f>[11]Maio!$K$18</f>
        <v>0</v>
      </c>
      <c r="P15" s="11">
        <f>[11]Maio!$K$19</f>
        <v>0.2</v>
      </c>
      <c r="Q15" s="11">
        <f>[11]Maio!$K$20</f>
        <v>0</v>
      </c>
      <c r="R15" s="11">
        <f>[11]Maio!$K$21</f>
        <v>0</v>
      </c>
      <c r="S15" s="11">
        <f>[11]Maio!$K$22</f>
        <v>0</v>
      </c>
      <c r="T15" s="11">
        <f>[11]Maio!$K$23</f>
        <v>0</v>
      </c>
      <c r="U15" s="11">
        <f>[11]Maio!$K$24</f>
        <v>0</v>
      </c>
      <c r="V15" s="11">
        <f>[11]Maio!$K$25</f>
        <v>0</v>
      </c>
      <c r="W15" s="11">
        <f>[11]Maio!$K$26</f>
        <v>14</v>
      </c>
      <c r="X15" s="11">
        <f>[11]Maio!$K$27</f>
        <v>0.60000000000000009</v>
      </c>
      <c r="Y15" s="11">
        <f>[11]Maio!$K$28</f>
        <v>0</v>
      </c>
      <c r="Z15" s="11">
        <f>[11]Maio!$K$29</f>
        <v>0</v>
      </c>
      <c r="AA15" s="11">
        <f>[11]Maio!$K$30</f>
        <v>0</v>
      </c>
      <c r="AB15" s="11">
        <f>[11]Maio!$K$31</f>
        <v>0</v>
      </c>
      <c r="AC15" s="11">
        <f>[11]Maio!$K$32</f>
        <v>0</v>
      </c>
      <c r="AD15" s="11">
        <f>[11]Maio!$K$33</f>
        <v>0</v>
      </c>
      <c r="AE15" s="11">
        <f>[11]Maio!$K$34</f>
        <v>0</v>
      </c>
      <c r="AF15" s="11">
        <f>[11]Maio!$K$35</f>
        <v>0</v>
      </c>
      <c r="AG15" s="15">
        <f t="shared" ref="AG15" si="12">SUM(B15:AF15)</f>
        <v>56.6</v>
      </c>
      <c r="AH15" s="16">
        <f t="shared" ref="AH15" si="13">MAX(B15:AF15)</f>
        <v>26</v>
      </c>
      <c r="AI15" s="67">
        <f t="shared" si="10"/>
        <v>24</v>
      </c>
    </row>
    <row r="16" spans="1:35" x14ac:dyDescent="0.2">
      <c r="A16" s="58" t="s">
        <v>168</v>
      </c>
      <c r="B16" s="11" t="str">
        <f>[12]Maio!$K$5</f>
        <v>*</v>
      </c>
      <c r="C16" s="11" t="str">
        <f>[12]Maio!$K$6</f>
        <v>*</v>
      </c>
      <c r="D16" s="11" t="str">
        <f>[12]Maio!$K$7</f>
        <v>*</v>
      </c>
      <c r="E16" s="11" t="str">
        <f>[12]Maio!$K$8</f>
        <v>*</v>
      </c>
      <c r="F16" s="11" t="str">
        <f>[12]Maio!$K$9</f>
        <v>*</v>
      </c>
      <c r="G16" s="11" t="str">
        <f>[12]Maio!$K$10</f>
        <v>*</v>
      </c>
      <c r="H16" s="11" t="str">
        <f>[12]Maio!$K$11</f>
        <v>*</v>
      </c>
      <c r="I16" s="11" t="str">
        <f>[12]Maio!$K$12</f>
        <v>*</v>
      </c>
      <c r="J16" s="11" t="str">
        <f>[12]Maio!$K$13</f>
        <v>*</v>
      </c>
      <c r="K16" s="11" t="str">
        <f>[12]Maio!$K$14</f>
        <v>*</v>
      </c>
      <c r="L16" s="11" t="str">
        <f>[12]Maio!$K$15</f>
        <v>*</v>
      </c>
      <c r="M16" s="11" t="str">
        <f>[12]Maio!$K$16</f>
        <v>*</v>
      </c>
      <c r="N16" s="11" t="str">
        <f>[12]Maio!$K$17</f>
        <v>*</v>
      </c>
      <c r="O16" s="11" t="str">
        <f>[12]Maio!$K$18</f>
        <v>*</v>
      </c>
      <c r="P16" s="11" t="str">
        <f>[12]Maio!$K$19</f>
        <v>*</v>
      </c>
      <c r="Q16" s="11" t="str">
        <f>[12]Maio!$K$20</f>
        <v>*</v>
      </c>
      <c r="R16" s="11" t="str">
        <f>[12]Maio!$K$21</f>
        <v>*</v>
      </c>
      <c r="S16" s="11" t="str">
        <f>[12]Maio!$K$22</f>
        <v>*</v>
      </c>
      <c r="T16" s="11" t="str">
        <f>[12]Maio!$K$23</f>
        <v>*</v>
      </c>
      <c r="U16" s="11" t="str">
        <f>[12]Maio!$K$24</f>
        <v>*</v>
      </c>
      <c r="V16" s="11" t="str">
        <f>[12]Maio!$K$25</f>
        <v>*</v>
      </c>
      <c r="W16" s="11" t="str">
        <f>[12]Maio!$K$26</f>
        <v>*</v>
      </c>
      <c r="X16" s="11" t="str">
        <f>[12]Maio!$K$27</f>
        <v>*</v>
      </c>
      <c r="Y16" s="11" t="str">
        <f>[12]Maio!$K$28</f>
        <v>*</v>
      </c>
      <c r="Z16" s="11" t="str">
        <f>[12]Maio!$K$29</f>
        <v>*</v>
      </c>
      <c r="AA16" s="11" t="str">
        <f>[12]Maio!$K$30</f>
        <v>*</v>
      </c>
      <c r="AB16" s="11" t="str">
        <f>[12]Maio!$K$31</f>
        <v>*</v>
      </c>
      <c r="AC16" s="11" t="str">
        <f>[12]Maio!$K$32</f>
        <v>*</v>
      </c>
      <c r="AD16" s="11" t="str">
        <f>[12]Maio!$K$33</f>
        <v>*</v>
      </c>
      <c r="AE16" s="11" t="str">
        <f>[12]Maio!$K$34</f>
        <v>*</v>
      </c>
      <c r="AF16" s="11" t="str">
        <f>[12]Maio!$K$35</f>
        <v>*</v>
      </c>
      <c r="AG16" s="15" t="s">
        <v>226</v>
      </c>
      <c r="AH16" s="16" t="s">
        <v>226</v>
      </c>
      <c r="AI16" s="67" t="s">
        <v>226</v>
      </c>
    </row>
    <row r="17" spans="1:39" x14ac:dyDescent="0.2">
      <c r="A17" s="58" t="s">
        <v>2</v>
      </c>
      <c r="B17" s="11">
        <f>[13]Maio!$K$5</f>
        <v>0</v>
      </c>
      <c r="C17" s="11">
        <f>[13]Maio!$K$6</f>
        <v>0</v>
      </c>
      <c r="D17" s="11">
        <f>[13]Maio!$K$7</f>
        <v>0</v>
      </c>
      <c r="E17" s="11">
        <f>[13]Maio!$K$8</f>
        <v>0</v>
      </c>
      <c r="F17" s="11">
        <f>[13]Maio!$K$9</f>
        <v>0</v>
      </c>
      <c r="G17" s="11">
        <f>[13]Maio!$K$10</f>
        <v>24.400000000000002</v>
      </c>
      <c r="H17" s="11">
        <f>[13]Maio!$K$11</f>
        <v>0.2</v>
      </c>
      <c r="I17" s="11">
        <f>[13]Maio!$K$12</f>
        <v>0</v>
      </c>
      <c r="J17" s="11">
        <f>[13]Maio!$K$13</f>
        <v>0</v>
      </c>
      <c r="K17" s="11">
        <f>[13]Maio!$K$14</f>
        <v>0</v>
      </c>
      <c r="L17" s="11">
        <f>[13]Maio!$K$15</f>
        <v>0</v>
      </c>
      <c r="M17" s="11">
        <f>[13]Maio!$K$16</f>
        <v>56.20000000000001</v>
      </c>
      <c r="N17" s="11">
        <f>[13]Maio!$K$17</f>
        <v>70.8</v>
      </c>
      <c r="O17" s="11">
        <f>[13]Maio!$K$18</f>
        <v>1.8000000000000003</v>
      </c>
      <c r="P17" s="11">
        <f>[13]Maio!$K$19</f>
        <v>0</v>
      </c>
      <c r="Q17" s="11">
        <f>[13]Maio!$K$20</f>
        <v>0</v>
      </c>
      <c r="R17" s="11">
        <f>[13]Maio!$K$21</f>
        <v>0</v>
      </c>
      <c r="S17" s="11">
        <f>[13]Maio!$K$22</f>
        <v>0</v>
      </c>
      <c r="T17" s="11">
        <f>[13]Maio!$K$23</f>
        <v>0</v>
      </c>
      <c r="U17" s="11">
        <f>[13]Maio!$K$24</f>
        <v>0</v>
      </c>
      <c r="V17" s="11">
        <f>[13]Maio!$K$25</f>
        <v>0</v>
      </c>
      <c r="W17" s="11">
        <f>[13]Maio!$K$26</f>
        <v>27</v>
      </c>
      <c r="X17" s="11">
        <f>[13]Maio!$K$27</f>
        <v>1.9999999999999998</v>
      </c>
      <c r="Y17" s="11">
        <f>[13]Maio!$K$28</f>
        <v>0</v>
      </c>
      <c r="Z17" s="11">
        <f>[13]Maio!$K$29</f>
        <v>0.2</v>
      </c>
      <c r="AA17" s="11">
        <f>[13]Maio!$K$30</f>
        <v>0</v>
      </c>
      <c r="AB17" s="11">
        <f>[13]Maio!$K$31</f>
        <v>0</v>
      </c>
      <c r="AC17" s="11">
        <f>[13]Maio!$K$32</f>
        <v>0</v>
      </c>
      <c r="AD17" s="11">
        <f>[13]Maio!$K$33</f>
        <v>0</v>
      </c>
      <c r="AE17" s="11">
        <f>[13]Maio!$K$34</f>
        <v>0</v>
      </c>
      <c r="AF17" s="11">
        <f>[13]Maio!$K$35</f>
        <v>0</v>
      </c>
      <c r="AG17" s="15">
        <f t="shared" ref="AG17:AG25" si="14">SUM(B17:AF17)</f>
        <v>182.60000000000002</v>
      </c>
      <c r="AH17" s="16">
        <f t="shared" ref="AH17:AH25" si="15">MAX(B17:AF17)</f>
        <v>70.8</v>
      </c>
      <c r="AI17" s="67">
        <f t="shared" ref="AI17:AI26" si="16">COUNTIF(B17:AF17,"=0,0")</f>
        <v>23</v>
      </c>
      <c r="AK17" s="12" t="s">
        <v>47</v>
      </c>
    </row>
    <row r="18" spans="1:39" x14ac:dyDescent="0.2">
      <c r="A18" s="58" t="s">
        <v>3</v>
      </c>
      <c r="B18" s="11">
        <f>[14]Maio!$K$5</f>
        <v>0</v>
      </c>
      <c r="C18" s="11">
        <f>[14]Maio!$K$6</f>
        <v>0</v>
      </c>
      <c r="D18" s="11">
        <f>[14]Maio!$K$7</f>
        <v>0</v>
      </c>
      <c r="E18" s="11">
        <f>[14]Maio!$K$8</f>
        <v>0</v>
      </c>
      <c r="F18" s="11">
        <f>[14]Maio!$K$9</f>
        <v>0</v>
      </c>
      <c r="G18" s="11">
        <f>[14]Maio!$K$10</f>
        <v>0</v>
      </c>
      <c r="H18" s="11">
        <f>[14]Maio!$K$11</f>
        <v>0</v>
      </c>
      <c r="I18" s="11">
        <f>[14]Maio!$K$12</f>
        <v>0</v>
      </c>
      <c r="J18" s="11">
        <f>[14]Maio!$K$13</f>
        <v>0</v>
      </c>
      <c r="K18" s="11">
        <f>[14]Maio!$K$14</f>
        <v>0</v>
      </c>
      <c r="L18" s="11">
        <f>[14]Maio!$K$15</f>
        <v>0</v>
      </c>
      <c r="M18" s="11">
        <f>[14]Maio!$K$16</f>
        <v>0</v>
      </c>
      <c r="N18" s="11">
        <f>[14]Maio!$K$17</f>
        <v>8.3999999999999986</v>
      </c>
      <c r="O18" s="11">
        <f>[14]Maio!$K$18</f>
        <v>0</v>
      </c>
      <c r="P18" s="11">
        <f>[14]Maio!$K$19</f>
        <v>0.2</v>
      </c>
      <c r="Q18" s="11">
        <f>[14]Maio!$K$20</f>
        <v>0</v>
      </c>
      <c r="R18" s="11">
        <f>[14]Maio!$K$21</f>
        <v>0</v>
      </c>
      <c r="S18" s="11">
        <f>[14]Maio!$K$22</f>
        <v>0</v>
      </c>
      <c r="T18" s="11">
        <f>[14]Maio!$K$23</f>
        <v>0</v>
      </c>
      <c r="U18" s="11">
        <f>[14]Maio!$K$24</f>
        <v>0</v>
      </c>
      <c r="V18" s="11">
        <f>[14]Maio!$K$25</f>
        <v>0</v>
      </c>
      <c r="W18" s="11">
        <f>[14]Maio!$K$26</f>
        <v>0</v>
      </c>
      <c r="X18" s="11">
        <f>[14]Maio!$K$27</f>
        <v>7.8000000000000007</v>
      </c>
      <c r="Y18" s="11">
        <f>[14]Maio!$K$28</f>
        <v>2.2000000000000002</v>
      </c>
      <c r="Z18" s="11">
        <f>[14]Maio!$K$29</f>
        <v>0</v>
      </c>
      <c r="AA18" s="11">
        <f>[14]Maio!$K$30</f>
        <v>0</v>
      </c>
      <c r="AB18" s="11">
        <f>[14]Maio!$K$31</f>
        <v>0</v>
      </c>
      <c r="AC18" s="11">
        <f>[14]Maio!$K$32</f>
        <v>0</v>
      </c>
      <c r="AD18" s="11">
        <f>[14]Maio!$K$33</f>
        <v>0</v>
      </c>
      <c r="AE18" s="11">
        <f>[14]Maio!$K$34</f>
        <v>0</v>
      </c>
      <c r="AF18" s="11">
        <f>[14]Maio!$K$35</f>
        <v>0</v>
      </c>
      <c r="AG18" s="15">
        <f t="shared" si="14"/>
        <v>18.599999999999998</v>
      </c>
      <c r="AH18" s="16">
        <f t="shared" si="15"/>
        <v>8.3999999999999986</v>
      </c>
      <c r="AI18" s="67">
        <f t="shared" si="16"/>
        <v>27</v>
      </c>
      <c r="AJ18" s="12" t="s">
        <v>47</v>
      </c>
      <c r="AK18" s="12" t="s">
        <v>47</v>
      </c>
    </row>
    <row r="19" spans="1:39" x14ac:dyDescent="0.2">
      <c r="A19" s="58" t="s">
        <v>4</v>
      </c>
      <c r="B19" s="11" t="str">
        <f>[15]Maio!$K$5</f>
        <v>*</v>
      </c>
      <c r="C19" s="11" t="str">
        <f>[15]Maio!$K$6</f>
        <v>*</v>
      </c>
      <c r="D19" s="11" t="str">
        <f>[15]Maio!$K$7</f>
        <v>*</v>
      </c>
      <c r="E19" s="11" t="str">
        <f>[15]Maio!$K$8</f>
        <v>*</v>
      </c>
      <c r="F19" s="11" t="str">
        <f>[15]Maio!$K$9</f>
        <v>*</v>
      </c>
      <c r="G19" s="11" t="str">
        <f>[15]Maio!$K$10</f>
        <v>*</v>
      </c>
      <c r="H19" s="11" t="str">
        <f>[15]Maio!$K$11</f>
        <v>*</v>
      </c>
      <c r="I19" s="11" t="str">
        <f>[15]Maio!$K$12</f>
        <v>*</v>
      </c>
      <c r="J19" s="11" t="str">
        <f>[15]Maio!$K$13</f>
        <v>*</v>
      </c>
      <c r="K19" s="11" t="str">
        <f>[15]Maio!$K$14</f>
        <v>*</v>
      </c>
      <c r="L19" s="11" t="str">
        <f>[15]Maio!$K$15</f>
        <v>*</v>
      </c>
      <c r="M19" s="11" t="str">
        <f>[15]Maio!$K$16</f>
        <v>*</v>
      </c>
      <c r="N19" s="11" t="str">
        <f>[15]Maio!$K$17</f>
        <v>*</v>
      </c>
      <c r="O19" s="11" t="str">
        <f>[15]Maio!$K$18</f>
        <v>*</v>
      </c>
      <c r="P19" s="11" t="str">
        <f>[15]Maio!$K$19</f>
        <v>*</v>
      </c>
      <c r="Q19" s="11" t="str">
        <f>[15]Maio!$K$20</f>
        <v>*</v>
      </c>
      <c r="R19" s="11" t="str">
        <f>[15]Maio!$K$21</f>
        <v>*</v>
      </c>
      <c r="S19" s="11" t="str">
        <f>[15]Maio!$K$22</f>
        <v>*</v>
      </c>
      <c r="T19" s="11" t="str">
        <f>[15]Maio!$K$23</f>
        <v>*</v>
      </c>
      <c r="U19" s="11" t="str">
        <f>[15]Maio!$K$24</f>
        <v>*</v>
      </c>
      <c r="V19" s="11" t="str">
        <f>[15]Maio!$K$25</f>
        <v>*</v>
      </c>
      <c r="W19" s="11" t="str">
        <f>[15]Maio!$K$26</f>
        <v>*</v>
      </c>
      <c r="X19" s="11" t="str">
        <f>[15]Maio!$K$27</f>
        <v>*</v>
      </c>
      <c r="Y19" s="11" t="str">
        <f>[15]Maio!$K$28</f>
        <v>*</v>
      </c>
      <c r="Z19" s="11" t="str">
        <f>[15]Maio!$K$29</f>
        <v>*</v>
      </c>
      <c r="AA19" s="11" t="str">
        <f>[15]Maio!$K$30</f>
        <v>*</v>
      </c>
      <c r="AB19" s="11" t="str">
        <f>[15]Maio!$K$31</f>
        <v>*</v>
      </c>
      <c r="AC19" s="11" t="str">
        <f>[15]Maio!$K$32</f>
        <v>*</v>
      </c>
      <c r="AD19" s="11" t="str">
        <f>[15]Maio!$K$33</f>
        <v>*</v>
      </c>
      <c r="AE19" s="11" t="str">
        <f>[15]Maio!$K$34</f>
        <v>*</v>
      </c>
      <c r="AF19" s="11" t="str">
        <f>[15]Maio!$K$35</f>
        <v>*</v>
      </c>
      <c r="AG19" s="15" t="s">
        <v>226</v>
      </c>
      <c r="AH19" s="16" t="s">
        <v>226</v>
      </c>
      <c r="AI19" s="67" t="s">
        <v>226</v>
      </c>
    </row>
    <row r="20" spans="1:39" x14ac:dyDescent="0.2">
      <c r="A20" s="58" t="s">
        <v>5</v>
      </c>
      <c r="B20" s="11">
        <f>[16]Maio!$K$5</f>
        <v>0</v>
      </c>
      <c r="C20" s="11">
        <f>[16]Maio!$K$6</f>
        <v>0</v>
      </c>
      <c r="D20" s="11">
        <f>[16]Maio!$K$7</f>
        <v>0</v>
      </c>
      <c r="E20" s="11">
        <f>[16]Maio!$K$8</f>
        <v>0</v>
      </c>
      <c r="F20" s="11">
        <f>[16]Maio!$K$9</f>
        <v>0</v>
      </c>
      <c r="G20" s="11">
        <f>[16]Maio!$K$10</f>
        <v>15.799999999999999</v>
      </c>
      <c r="H20" s="11">
        <f>[16]Maio!$K$11</f>
        <v>0</v>
      </c>
      <c r="I20" s="11">
        <f>[16]Maio!$K$12</f>
        <v>0</v>
      </c>
      <c r="J20" s="11">
        <f>[16]Maio!$K$13</f>
        <v>0</v>
      </c>
      <c r="K20" s="11">
        <f>[16]Maio!$K$14</f>
        <v>0</v>
      </c>
      <c r="L20" s="11">
        <f>[16]Maio!$K$15</f>
        <v>3.2</v>
      </c>
      <c r="M20" s="11">
        <f>[16]Maio!$K$16</f>
        <v>4</v>
      </c>
      <c r="N20" s="11">
        <f>[16]Maio!$K$17</f>
        <v>22</v>
      </c>
      <c r="O20" s="11">
        <f>[16]Maio!$K$18</f>
        <v>0.8</v>
      </c>
      <c r="P20" s="11">
        <f>[16]Maio!$K$19</f>
        <v>0</v>
      </c>
      <c r="Q20" s="11">
        <f>[16]Maio!$K$20</f>
        <v>0</v>
      </c>
      <c r="R20" s="11">
        <f>[16]Maio!$K$21</f>
        <v>0</v>
      </c>
      <c r="S20" s="11">
        <f>[16]Maio!$K$22</f>
        <v>0</v>
      </c>
      <c r="T20" s="11">
        <f>[16]Maio!$K$23</f>
        <v>0</v>
      </c>
      <c r="U20" s="11">
        <f>[16]Maio!$K$24</f>
        <v>0</v>
      </c>
      <c r="V20" s="11">
        <f>[16]Maio!$K$25</f>
        <v>0</v>
      </c>
      <c r="W20" s="11">
        <f>[16]Maio!$K$26</f>
        <v>13.2</v>
      </c>
      <c r="X20" s="11">
        <f>[16]Maio!$K$27</f>
        <v>0.2</v>
      </c>
      <c r="Y20" s="11">
        <f>[16]Maio!$K$28</f>
        <v>0</v>
      </c>
      <c r="Z20" s="11">
        <f>[16]Maio!$K$29</f>
        <v>0</v>
      </c>
      <c r="AA20" s="11">
        <f>[16]Maio!$K$30</f>
        <v>0</v>
      </c>
      <c r="AB20" s="11">
        <f>[16]Maio!$K$31</f>
        <v>0</v>
      </c>
      <c r="AC20" s="11">
        <f>[16]Maio!$K$32</f>
        <v>0</v>
      </c>
      <c r="AD20" s="11">
        <f>[16]Maio!$K$33</f>
        <v>0</v>
      </c>
      <c r="AE20" s="11">
        <f>[16]Maio!$K$34</f>
        <v>0</v>
      </c>
      <c r="AF20" s="11">
        <f>[16]Maio!$K$35</f>
        <v>0</v>
      </c>
      <c r="AG20" s="15">
        <f t="shared" si="14"/>
        <v>59.2</v>
      </c>
      <c r="AH20" s="16">
        <f t="shared" si="15"/>
        <v>22</v>
      </c>
      <c r="AI20" s="67">
        <f t="shared" si="16"/>
        <v>24</v>
      </c>
      <c r="AJ20" s="12" t="s">
        <v>47</v>
      </c>
    </row>
    <row r="21" spans="1:39" x14ac:dyDescent="0.2">
      <c r="A21" s="58" t="s">
        <v>43</v>
      </c>
      <c r="B21" s="11">
        <f>[17]Maio!$K$5</f>
        <v>0</v>
      </c>
      <c r="C21" s="11">
        <f>[17]Maio!$K$6</f>
        <v>0</v>
      </c>
      <c r="D21" s="11">
        <f>[17]Maio!$K$7</f>
        <v>0</v>
      </c>
      <c r="E21" s="11">
        <f>[17]Maio!$K$8</f>
        <v>0</v>
      </c>
      <c r="F21" s="11">
        <f>[17]Maio!$K$9</f>
        <v>0</v>
      </c>
      <c r="G21" s="11">
        <f>[17]Maio!$K$10</f>
        <v>1</v>
      </c>
      <c r="H21" s="11">
        <f>[17]Maio!$K$11</f>
        <v>1.5999999999999999</v>
      </c>
      <c r="I21" s="11">
        <f>[17]Maio!$K$12</f>
        <v>0.2</v>
      </c>
      <c r="J21" s="11">
        <f>[17]Maio!$K$13</f>
        <v>0</v>
      </c>
      <c r="K21" s="11">
        <f>[17]Maio!$K$14</f>
        <v>0</v>
      </c>
      <c r="L21" s="11">
        <f>[17]Maio!$K$15</f>
        <v>0</v>
      </c>
      <c r="M21" s="11">
        <f>[17]Maio!$K$16</f>
        <v>0</v>
      </c>
      <c r="N21" s="11">
        <f>[17]Maio!$K$17</f>
        <v>0</v>
      </c>
      <c r="O21" s="11">
        <f>[17]Maio!$K$18</f>
        <v>0</v>
      </c>
      <c r="P21" s="11">
        <f>[17]Maio!$K$19</f>
        <v>0</v>
      </c>
      <c r="Q21" s="11">
        <f>[17]Maio!$K$20</f>
        <v>0</v>
      </c>
      <c r="R21" s="11">
        <f>[17]Maio!$K$21</f>
        <v>0</v>
      </c>
      <c r="S21" s="11">
        <f>[17]Maio!$K$22</f>
        <v>0</v>
      </c>
      <c r="T21" s="11">
        <f>[17]Maio!$K$23</f>
        <v>0</v>
      </c>
      <c r="U21" s="11">
        <f>[17]Maio!$K$24</f>
        <v>0</v>
      </c>
      <c r="V21" s="11">
        <f>[17]Maio!$K$25</f>
        <v>0</v>
      </c>
      <c r="W21" s="11">
        <f>[17]Maio!$K$26</f>
        <v>0</v>
      </c>
      <c r="X21" s="11">
        <f>[17]Maio!$K$27</f>
        <v>0</v>
      </c>
      <c r="Y21" s="11">
        <f>[17]Maio!$K$28</f>
        <v>0</v>
      </c>
      <c r="Z21" s="11">
        <f>[17]Maio!$K$29</f>
        <v>0</v>
      </c>
      <c r="AA21" s="11">
        <f>[17]Maio!$K$30</f>
        <v>0</v>
      </c>
      <c r="AB21" s="11">
        <f>[17]Maio!$K$31</f>
        <v>0</v>
      </c>
      <c r="AC21" s="11">
        <f>[17]Maio!$K$32</f>
        <v>0</v>
      </c>
      <c r="AD21" s="11">
        <f>[17]Maio!$K$33</f>
        <v>0</v>
      </c>
      <c r="AE21" s="11">
        <f>[17]Maio!$K$34</f>
        <v>0</v>
      </c>
      <c r="AF21" s="11">
        <f>[17]Maio!$K$35</f>
        <v>0</v>
      </c>
      <c r="AG21" s="15">
        <f>SUM(B21:AF21)</f>
        <v>2.8</v>
      </c>
      <c r="AH21" s="16">
        <f>MAX(B21:AF21)</f>
        <v>1.5999999999999999</v>
      </c>
      <c r="AI21" s="67">
        <f t="shared" si="16"/>
        <v>28</v>
      </c>
    </row>
    <row r="22" spans="1:39" x14ac:dyDescent="0.2">
      <c r="A22" s="58" t="s">
        <v>6</v>
      </c>
      <c r="B22" s="11">
        <f>[18]Maio!$K$5</f>
        <v>0</v>
      </c>
      <c r="C22" s="11">
        <f>[18]Maio!$K$6</f>
        <v>0</v>
      </c>
      <c r="D22" s="11">
        <f>[18]Maio!$K$7</f>
        <v>0</v>
      </c>
      <c r="E22" s="11">
        <f>[18]Maio!$K$8</f>
        <v>0</v>
      </c>
      <c r="F22" s="11">
        <f>[18]Maio!$K$9</f>
        <v>0</v>
      </c>
      <c r="G22" s="11">
        <f>[18]Maio!$K$10</f>
        <v>1.9999999999999998</v>
      </c>
      <c r="H22" s="11">
        <f>[18]Maio!$K$11</f>
        <v>1.2</v>
      </c>
      <c r="I22" s="11">
        <f>[18]Maio!$K$12</f>
        <v>0.2</v>
      </c>
      <c r="J22" s="11">
        <f>[18]Maio!$K$13</f>
        <v>0.2</v>
      </c>
      <c r="K22" s="11">
        <f>[18]Maio!$K$14</f>
        <v>0</v>
      </c>
      <c r="L22" s="11">
        <f>[18]Maio!$K$15</f>
        <v>0</v>
      </c>
      <c r="M22" s="11">
        <f>[18]Maio!$K$16</f>
        <v>0</v>
      </c>
      <c r="N22" s="11">
        <f>[18]Maio!$K$17</f>
        <v>0</v>
      </c>
      <c r="O22" s="11">
        <f>[18]Maio!$K$18</f>
        <v>0.2</v>
      </c>
      <c r="P22" s="11">
        <f>[18]Maio!$K$19</f>
        <v>1.5999999999999999</v>
      </c>
      <c r="Q22" s="11">
        <f>[18]Maio!$K$20</f>
        <v>1</v>
      </c>
      <c r="R22" s="11">
        <f>[18]Maio!$K$21</f>
        <v>0.2</v>
      </c>
      <c r="S22" s="11">
        <f>[18]Maio!$K$22</f>
        <v>0</v>
      </c>
      <c r="T22" s="11">
        <f>[18]Maio!$K$23</f>
        <v>0</v>
      </c>
      <c r="U22" s="11">
        <f>[18]Maio!$K$24</f>
        <v>0</v>
      </c>
      <c r="V22" s="11">
        <f>[18]Maio!$K$25</f>
        <v>0</v>
      </c>
      <c r="W22" s="11">
        <f>[18]Maio!$K$26</f>
        <v>0</v>
      </c>
      <c r="X22" s="11">
        <f>[18]Maio!$K$27</f>
        <v>0</v>
      </c>
      <c r="Y22" s="11">
        <f>[18]Maio!$K$28</f>
        <v>0</v>
      </c>
      <c r="Z22" s="11">
        <f>[18]Maio!$K$29</f>
        <v>0</v>
      </c>
      <c r="AA22" s="11">
        <f>[18]Maio!$K$30</f>
        <v>0</v>
      </c>
      <c r="AB22" s="11">
        <f>[18]Maio!$K$31</f>
        <v>0</v>
      </c>
      <c r="AC22" s="11">
        <f>[18]Maio!$K$32</f>
        <v>0</v>
      </c>
      <c r="AD22" s="11">
        <f>[18]Maio!$K$33</f>
        <v>0</v>
      </c>
      <c r="AE22" s="11">
        <f>[18]Maio!$K$34</f>
        <v>0</v>
      </c>
      <c r="AF22" s="11">
        <f>[18]Maio!$K$35</f>
        <v>0</v>
      </c>
      <c r="AG22" s="15">
        <f>SUM(B22:AF22)</f>
        <v>6.6000000000000005</v>
      </c>
      <c r="AH22" s="16">
        <f>MAX(B22:AF22)</f>
        <v>1.9999999999999998</v>
      </c>
      <c r="AI22" s="67">
        <f t="shared" ref="AI22" si="17">COUNTIF(B22:AF22,"=0,0")</f>
        <v>23</v>
      </c>
    </row>
    <row r="23" spans="1:39" x14ac:dyDescent="0.2">
      <c r="A23" s="58" t="s">
        <v>7</v>
      </c>
      <c r="B23" s="11">
        <f>[19]Maio!$K$5</f>
        <v>0</v>
      </c>
      <c r="C23" s="11">
        <f>[19]Maio!$K$6</f>
        <v>0</v>
      </c>
      <c r="D23" s="11">
        <f>[19]Maio!$K$7</f>
        <v>0</v>
      </c>
      <c r="E23" s="11">
        <f>[19]Maio!$K$8</f>
        <v>0</v>
      </c>
      <c r="F23" s="11">
        <f>[19]Maio!$K$9</f>
        <v>0</v>
      </c>
      <c r="G23" s="11">
        <f>[19]Maio!$K$10</f>
        <v>2</v>
      </c>
      <c r="H23" s="11">
        <f>[19]Maio!$K$11</f>
        <v>0</v>
      </c>
      <c r="I23" s="11">
        <f>[19]Maio!$K$12</f>
        <v>0</v>
      </c>
      <c r="J23" s="11">
        <f>[19]Maio!$K$13</f>
        <v>0</v>
      </c>
      <c r="K23" s="11">
        <f>[19]Maio!$K$14</f>
        <v>0</v>
      </c>
      <c r="L23" s="11">
        <f>[19]Maio!$K$15</f>
        <v>0</v>
      </c>
      <c r="M23" s="11" t="str">
        <f>[19]Maio!$K$16</f>
        <v>*</v>
      </c>
      <c r="N23" s="11" t="str">
        <f>[19]Maio!$K$17</f>
        <v>*</v>
      </c>
      <c r="O23" s="11" t="str">
        <f>[19]Maio!$K$18</f>
        <v>*</v>
      </c>
      <c r="P23" s="11" t="str">
        <f>[19]Maio!$K$19</f>
        <v>*</v>
      </c>
      <c r="Q23" s="11" t="str">
        <f>[19]Maio!$K$20</f>
        <v>*</v>
      </c>
      <c r="R23" s="11" t="str">
        <f>[19]Maio!$K$21</f>
        <v>*</v>
      </c>
      <c r="S23" s="11" t="str">
        <f>[19]Maio!$K$22</f>
        <v>*</v>
      </c>
      <c r="T23" s="11" t="str">
        <f>[19]Maio!$K$23</f>
        <v>*</v>
      </c>
      <c r="U23" s="11" t="str">
        <f>[19]Maio!$K$24</f>
        <v>*</v>
      </c>
      <c r="V23" s="11" t="str">
        <f>[19]Maio!$K$25</f>
        <v>*</v>
      </c>
      <c r="W23" s="11" t="str">
        <f>[19]Maio!$K$26</f>
        <v>*</v>
      </c>
      <c r="X23" s="11" t="str">
        <f>[19]Maio!$K$27</f>
        <v>*</v>
      </c>
      <c r="Y23" s="11" t="str">
        <f>[19]Maio!$K$28</f>
        <v>*</v>
      </c>
      <c r="Z23" s="11" t="str">
        <f>[19]Maio!$K$29</f>
        <v>*</v>
      </c>
      <c r="AA23" s="11" t="str">
        <f>[19]Maio!$K$30</f>
        <v>*</v>
      </c>
      <c r="AB23" s="11" t="str">
        <f>[19]Maio!$K$31</f>
        <v>*</v>
      </c>
      <c r="AC23" s="11" t="str">
        <f>[19]Maio!$K$32</f>
        <v>*</v>
      </c>
      <c r="AD23" s="11" t="str">
        <f>[19]Maio!$K$33</f>
        <v>*</v>
      </c>
      <c r="AE23" s="11" t="str">
        <f>[19]Maio!$K$34</f>
        <v>*</v>
      </c>
      <c r="AF23" s="11" t="str">
        <f>[19]Maio!$K$35</f>
        <v>*</v>
      </c>
      <c r="AG23" s="15">
        <f t="shared" si="14"/>
        <v>2</v>
      </c>
      <c r="AH23" s="16">
        <f t="shared" si="15"/>
        <v>2</v>
      </c>
      <c r="AI23" s="67">
        <f t="shared" si="16"/>
        <v>10</v>
      </c>
    </row>
    <row r="24" spans="1:39" x14ac:dyDescent="0.2">
      <c r="A24" s="58" t="s">
        <v>169</v>
      </c>
      <c r="B24" s="11" t="str">
        <f>[20]Maio!$K$5</f>
        <v>*</v>
      </c>
      <c r="C24" s="11" t="str">
        <f>[20]Maio!$K$6</f>
        <v>*</v>
      </c>
      <c r="D24" s="11" t="str">
        <f>[20]Maio!$K$7</f>
        <v>*</v>
      </c>
      <c r="E24" s="11" t="str">
        <f>[20]Maio!$K$8</f>
        <v>*</v>
      </c>
      <c r="F24" s="11" t="str">
        <f>[20]Maio!$K$9</f>
        <v>*</v>
      </c>
      <c r="G24" s="11" t="str">
        <f>[20]Maio!$K$10</f>
        <v>*</v>
      </c>
      <c r="H24" s="11" t="str">
        <f>[20]Maio!$K$11</f>
        <v>*</v>
      </c>
      <c r="I24" s="11" t="str">
        <f>[20]Maio!$K$12</f>
        <v>*</v>
      </c>
      <c r="J24" s="11" t="str">
        <f>[20]Maio!$K$13</f>
        <v>*</v>
      </c>
      <c r="K24" s="11" t="str">
        <f>[20]Maio!$K$14</f>
        <v>*</v>
      </c>
      <c r="L24" s="11" t="str">
        <f>[20]Maio!$K$15</f>
        <v>*</v>
      </c>
      <c r="M24" s="11" t="str">
        <f>[20]Maio!$K$16</f>
        <v>*</v>
      </c>
      <c r="N24" s="11" t="str">
        <f>[20]Maio!$K$17</f>
        <v>*</v>
      </c>
      <c r="O24" s="11" t="str">
        <f>[20]Maio!$K$18</f>
        <v>*</v>
      </c>
      <c r="P24" s="11" t="str">
        <f>[20]Maio!$K$19</f>
        <v>*</v>
      </c>
      <c r="Q24" s="11" t="str">
        <f>[20]Maio!$K$20</f>
        <v>*</v>
      </c>
      <c r="R24" s="11" t="str">
        <f>[20]Maio!$K$21</f>
        <v>*</v>
      </c>
      <c r="S24" s="11" t="str">
        <f>[20]Maio!$K$22</f>
        <v>*</v>
      </c>
      <c r="T24" s="11" t="str">
        <f>[20]Maio!$K$23</f>
        <v>*</v>
      </c>
      <c r="U24" s="11" t="str">
        <f>[20]Maio!$K$24</f>
        <v>*</v>
      </c>
      <c r="V24" s="11" t="str">
        <f>[20]Maio!$K$25</f>
        <v>*</v>
      </c>
      <c r="W24" s="11" t="str">
        <f>[20]Maio!$K$26</f>
        <v>*</v>
      </c>
      <c r="X24" s="11" t="str">
        <f>[20]Maio!$K$27</f>
        <v>*</v>
      </c>
      <c r="Y24" s="11" t="str">
        <f>[20]Maio!$K$28</f>
        <v>*</v>
      </c>
      <c r="Z24" s="11" t="str">
        <f>[20]Maio!$K$29</f>
        <v>*</v>
      </c>
      <c r="AA24" s="11" t="str">
        <f>[20]Maio!$K$30</f>
        <v>*</v>
      </c>
      <c r="AB24" s="11" t="str">
        <f>[20]Maio!$K$31</f>
        <v>*</v>
      </c>
      <c r="AC24" s="11" t="str">
        <f>[20]Maio!$K$32</f>
        <v>*</v>
      </c>
      <c r="AD24" s="11" t="str">
        <f>[20]Maio!$K$33</f>
        <v>*</v>
      </c>
      <c r="AE24" s="11" t="str">
        <f>[20]Maio!$K$34</f>
        <v>*</v>
      </c>
      <c r="AF24" s="11" t="str">
        <f>[20]Maio!$K$35</f>
        <v>*</v>
      </c>
      <c r="AG24" s="15" t="s">
        <v>226</v>
      </c>
      <c r="AH24" s="16" t="s">
        <v>226</v>
      </c>
      <c r="AI24" s="67" t="s">
        <v>226</v>
      </c>
    </row>
    <row r="25" spans="1:39" x14ac:dyDescent="0.2">
      <c r="A25" s="58" t="s">
        <v>170</v>
      </c>
      <c r="B25" s="11">
        <f>[21]Maio!$K$5</f>
        <v>0</v>
      </c>
      <c r="C25" s="11">
        <f>[21]Maio!$K$6</f>
        <v>0</v>
      </c>
      <c r="D25" s="11">
        <f>[21]Maio!$K$7</f>
        <v>0</v>
      </c>
      <c r="E25" s="11">
        <f>[21]Maio!$K$8</f>
        <v>0</v>
      </c>
      <c r="F25" s="11">
        <f>[21]Maio!$K$9</f>
        <v>0</v>
      </c>
      <c r="G25" s="11">
        <f>[21]Maio!$K$10</f>
        <v>2.8</v>
      </c>
      <c r="H25" s="11">
        <f>[21]Maio!$K$11</f>
        <v>0</v>
      </c>
      <c r="I25" s="11">
        <f>[21]Maio!$K$12</f>
        <v>0</v>
      </c>
      <c r="J25" s="11">
        <f>[21]Maio!$K$13</f>
        <v>0</v>
      </c>
      <c r="K25" s="11">
        <f>[21]Maio!$K$14</f>
        <v>0</v>
      </c>
      <c r="L25" s="11">
        <f>[21]Maio!$K$15</f>
        <v>0</v>
      </c>
      <c r="M25" s="11">
        <f>[21]Maio!$K$16</f>
        <v>16.8</v>
      </c>
      <c r="N25" s="11">
        <f>[21]Maio!$K$17</f>
        <v>19.399999999999995</v>
      </c>
      <c r="O25" s="11">
        <f>[21]Maio!$K$18</f>
        <v>0</v>
      </c>
      <c r="P25" s="11">
        <f>[21]Maio!$K$19</f>
        <v>0</v>
      </c>
      <c r="Q25" s="11">
        <f>[21]Maio!$K$20</f>
        <v>0</v>
      </c>
      <c r="R25" s="11">
        <f>[21]Maio!$K$21</f>
        <v>0</v>
      </c>
      <c r="S25" s="11">
        <f>[21]Maio!$K$22</f>
        <v>0</v>
      </c>
      <c r="T25" s="11">
        <f>[21]Maio!$K$23</f>
        <v>0</v>
      </c>
      <c r="U25" s="11">
        <f>[21]Maio!$K$24</f>
        <v>0</v>
      </c>
      <c r="V25" s="11">
        <f>[21]Maio!$K$25</f>
        <v>0</v>
      </c>
      <c r="W25" s="11">
        <f>[21]Maio!$K$26</f>
        <v>71.600000000000009</v>
      </c>
      <c r="X25" s="11">
        <f>[21]Maio!$K$27</f>
        <v>0.2</v>
      </c>
      <c r="Y25" s="11">
        <f>[21]Maio!$K$28</f>
        <v>0</v>
      </c>
      <c r="Z25" s="11">
        <f>[21]Maio!$K$29</f>
        <v>0</v>
      </c>
      <c r="AA25" s="11">
        <f>[21]Maio!$K$30</f>
        <v>0</v>
      </c>
      <c r="AB25" s="11">
        <f>[21]Maio!$K$31</f>
        <v>0</v>
      </c>
      <c r="AC25" s="11">
        <f>[21]Maio!$K$32</f>
        <v>0</v>
      </c>
      <c r="AD25" s="11">
        <f>[21]Maio!$K$33</f>
        <v>0</v>
      </c>
      <c r="AE25" s="11">
        <f>[21]Maio!$K$34</f>
        <v>0</v>
      </c>
      <c r="AF25" s="11">
        <f>[21]Maio!$K$35</f>
        <v>0</v>
      </c>
      <c r="AG25" s="15">
        <f t="shared" si="14"/>
        <v>110.80000000000001</v>
      </c>
      <c r="AH25" s="16">
        <f t="shared" si="15"/>
        <v>71.600000000000009</v>
      </c>
      <c r="AI25" s="67">
        <f t="shared" si="16"/>
        <v>26</v>
      </c>
      <c r="AJ25" s="12" t="s">
        <v>47</v>
      </c>
    </row>
    <row r="26" spans="1:39" x14ac:dyDescent="0.2">
      <c r="A26" s="58" t="s">
        <v>171</v>
      </c>
      <c r="B26" s="11">
        <f>[22]Maio!$K$5</f>
        <v>0</v>
      </c>
      <c r="C26" s="11">
        <f>[22]Maio!$K$6</f>
        <v>0</v>
      </c>
      <c r="D26" s="11">
        <f>[22]Maio!$K$7</f>
        <v>0</v>
      </c>
      <c r="E26" s="11">
        <f>[22]Maio!$K$8</f>
        <v>0</v>
      </c>
      <c r="F26" s="11">
        <f>[22]Maio!$K$9</f>
        <v>0</v>
      </c>
      <c r="G26" s="11">
        <f>[22]Maio!$K$10</f>
        <v>4.2</v>
      </c>
      <c r="H26" s="11">
        <f>[22]Maio!$K$11</f>
        <v>0</v>
      </c>
      <c r="I26" s="11">
        <f>[22]Maio!$K$12</f>
        <v>0</v>
      </c>
      <c r="J26" s="11">
        <f>[22]Maio!$K$13</f>
        <v>0</v>
      </c>
      <c r="K26" s="11">
        <f>[22]Maio!$K$14</f>
        <v>0</v>
      </c>
      <c r="L26" s="11">
        <f>[22]Maio!$K$15</f>
        <v>0</v>
      </c>
      <c r="M26" s="11">
        <f>[22]Maio!$K$16</f>
        <v>28.4</v>
      </c>
      <c r="N26" s="11">
        <f>[22]Maio!$K$17</f>
        <v>49.000000000000007</v>
      </c>
      <c r="O26" s="11">
        <f>[22]Maio!$K$18</f>
        <v>0.2</v>
      </c>
      <c r="P26" s="11">
        <f>[22]Maio!$K$19</f>
        <v>0</v>
      </c>
      <c r="Q26" s="11">
        <f>[22]Maio!$K$20</f>
        <v>0</v>
      </c>
      <c r="R26" s="11">
        <f>[22]Maio!$K$21</f>
        <v>0</v>
      </c>
      <c r="S26" s="11">
        <f>[22]Maio!$K$22</f>
        <v>0</v>
      </c>
      <c r="T26" s="11">
        <f>[22]Maio!$K$23</f>
        <v>0</v>
      </c>
      <c r="U26" s="11">
        <f>[22]Maio!$K$24</f>
        <v>0</v>
      </c>
      <c r="V26" s="11">
        <f>[22]Maio!$K$25</f>
        <v>0</v>
      </c>
      <c r="W26" s="11">
        <f>[22]Maio!$K$26</f>
        <v>17.600000000000001</v>
      </c>
      <c r="X26" s="11">
        <f>[22]Maio!$K$27</f>
        <v>1</v>
      </c>
      <c r="Y26" s="11">
        <f>[22]Maio!$K$28</f>
        <v>0</v>
      </c>
      <c r="Z26" s="11">
        <f>[22]Maio!$K$29</f>
        <v>0</v>
      </c>
      <c r="AA26" s="11">
        <f>[22]Maio!$K$30</f>
        <v>0</v>
      </c>
      <c r="AB26" s="11">
        <f>[22]Maio!$K$31</f>
        <v>0</v>
      </c>
      <c r="AC26" s="11">
        <f>[22]Maio!$K$32</f>
        <v>0</v>
      </c>
      <c r="AD26" s="11">
        <f>[22]Maio!$K$33</f>
        <v>0</v>
      </c>
      <c r="AE26" s="11">
        <f>[22]Maio!$K$34</f>
        <v>0</v>
      </c>
      <c r="AF26" s="11">
        <f>[22]Maio!$K$35</f>
        <v>0</v>
      </c>
      <c r="AG26" s="15">
        <f>SUM(B26:AF26)</f>
        <v>100.4</v>
      </c>
      <c r="AH26" s="16">
        <f>MAX(B26:AF26)</f>
        <v>49.000000000000007</v>
      </c>
      <c r="AI26" s="67">
        <f t="shared" si="16"/>
        <v>25</v>
      </c>
    </row>
    <row r="27" spans="1:39" x14ac:dyDescent="0.2">
      <c r="A27" s="58" t="s">
        <v>8</v>
      </c>
      <c r="B27" s="11">
        <f>[23]Maio!$K$5</f>
        <v>0</v>
      </c>
      <c r="C27" s="11">
        <f>[23]Maio!$K$6</f>
        <v>0</v>
      </c>
      <c r="D27" s="11">
        <f>[23]Maio!$K$7</f>
        <v>0</v>
      </c>
      <c r="E27" s="11">
        <f>[23]Maio!$K$8</f>
        <v>0</v>
      </c>
      <c r="F27" s="11">
        <f>[23]Maio!$K$9</f>
        <v>0</v>
      </c>
      <c r="G27" s="11">
        <f>[23]Maio!$K$10</f>
        <v>1</v>
      </c>
      <c r="H27" s="11">
        <f>[23]Maio!$K$11</f>
        <v>0</v>
      </c>
      <c r="I27" s="11">
        <f>[23]Maio!$K$12</f>
        <v>0</v>
      </c>
      <c r="J27" s="11">
        <f>[23]Maio!$K$13</f>
        <v>0</v>
      </c>
      <c r="K27" s="11">
        <f>[23]Maio!$K$14</f>
        <v>0</v>
      </c>
      <c r="L27" s="11">
        <f>[23]Maio!$K$15</f>
        <v>0</v>
      </c>
      <c r="M27" s="11">
        <f>[23]Maio!$K$16</f>
        <v>24.200000000000003</v>
      </c>
      <c r="N27" s="11">
        <f>[23]Maio!$K$17</f>
        <v>27.8</v>
      </c>
      <c r="O27" s="11">
        <f>[23]Maio!$K$18</f>
        <v>0</v>
      </c>
      <c r="P27" s="11">
        <f>[23]Maio!$K$19</f>
        <v>0</v>
      </c>
      <c r="Q27" s="11">
        <f>[23]Maio!$K$20</f>
        <v>0</v>
      </c>
      <c r="R27" s="11">
        <f>[23]Maio!$K$21</f>
        <v>0</v>
      </c>
      <c r="S27" s="11">
        <f>[23]Maio!$K$22</f>
        <v>0</v>
      </c>
      <c r="T27" s="11">
        <f>[23]Maio!$K$23</f>
        <v>0</v>
      </c>
      <c r="U27" s="11">
        <f>[23]Maio!$K$24</f>
        <v>0</v>
      </c>
      <c r="V27" s="11">
        <f>[23]Maio!$K$25</f>
        <v>0</v>
      </c>
      <c r="W27" s="11">
        <f>[23]Maio!$K$26</f>
        <v>65</v>
      </c>
      <c r="X27" s="11">
        <f>[23]Maio!$K$27</f>
        <v>0</v>
      </c>
      <c r="Y27" s="11">
        <f>[23]Maio!$K$28</f>
        <v>0</v>
      </c>
      <c r="Z27" s="11">
        <f>[23]Maio!$K$29</f>
        <v>0.2</v>
      </c>
      <c r="AA27" s="11">
        <f>[23]Maio!$K$30</f>
        <v>0</v>
      </c>
      <c r="AB27" s="11">
        <f>[23]Maio!$K$31</f>
        <v>0</v>
      </c>
      <c r="AC27" s="11">
        <f>[23]Maio!$K$32</f>
        <v>0</v>
      </c>
      <c r="AD27" s="11">
        <f>[23]Maio!$K$33</f>
        <v>0</v>
      </c>
      <c r="AE27" s="11">
        <f>[23]Maio!$K$34</f>
        <v>0</v>
      </c>
      <c r="AF27" s="11">
        <f>[23]Maio!$K$35</f>
        <v>0</v>
      </c>
      <c r="AG27" s="15">
        <f t="shared" ref="AG27" si="18">SUM(B27:AF27)</f>
        <v>118.2</v>
      </c>
      <c r="AH27" s="16">
        <f t="shared" ref="AH27:AH30" si="19">MAX(B27:AF27)</f>
        <v>65</v>
      </c>
      <c r="AI27" s="67">
        <f t="shared" ref="AI27:AI31" si="20">COUNTIF(B27:AF27,"=0,0")</f>
        <v>26</v>
      </c>
    </row>
    <row r="28" spans="1:39" x14ac:dyDescent="0.2">
      <c r="A28" s="58" t="s">
        <v>9</v>
      </c>
      <c r="B28" s="11">
        <f>[24]Maio!$K$5</f>
        <v>0</v>
      </c>
      <c r="C28" s="11">
        <f>[24]Maio!$K$6</f>
        <v>0</v>
      </c>
      <c r="D28" s="11">
        <f>[24]Maio!$K$7</f>
        <v>0</v>
      </c>
      <c r="E28" s="11">
        <f>[24]Maio!$K$8</f>
        <v>0</v>
      </c>
      <c r="F28" s="11">
        <f>[24]Maio!$K$9</f>
        <v>0</v>
      </c>
      <c r="G28" s="11">
        <f>[24]Maio!$K$10</f>
        <v>0</v>
      </c>
      <c r="H28" s="11">
        <f>[24]Maio!$K$11</f>
        <v>0</v>
      </c>
      <c r="I28" s="11">
        <f>[24]Maio!$K$12</f>
        <v>0</v>
      </c>
      <c r="J28" s="11">
        <f>[24]Maio!$K$13</f>
        <v>0</v>
      </c>
      <c r="K28" s="11">
        <f>[24]Maio!$K$14</f>
        <v>0</v>
      </c>
      <c r="L28" s="11">
        <f>[24]Maio!$K$15</f>
        <v>0</v>
      </c>
      <c r="M28" s="11" t="str">
        <f>[24]Maio!$K$16</f>
        <v>*</v>
      </c>
      <c r="N28" s="11">
        <f>[24]Maio!$K$17</f>
        <v>0</v>
      </c>
      <c r="O28" s="11">
        <f>[24]Maio!$K$18</f>
        <v>0</v>
      </c>
      <c r="P28" s="11">
        <f>[24]Maio!$K$19</f>
        <v>0</v>
      </c>
      <c r="Q28" s="11">
        <f>[24]Maio!$K$20</f>
        <v>0</v>
      </c>
      <c r="R28" s="11">
        <f>[24]Maio!$K$21</f>
        <v>0</v>
      </c>
      <c r="S28" s="11">
        <f>[24]Maio!$K$22</f>
        <v>0</v>
      </c>
      <c r="T28" s="11">
        <f>[24]Maio!$K$23</f>
        <v>0</v>
      </c>
      <c r="U28" s="11">
        <f>[24]Maio!$K$24</f>
        <v>0</v>
      </c>
      <c r="V28" s="11">
        <f>[24]Maio!$K$25</f>
        <v>0</v>
      </c>
      <c r="W28" s="11">
        <f>[24]Maio!$K$26</f>
        <v>0.2</v>
      </c>
      <c r="X28" s="11">
        <f>[24]Maio!$K$27</f>
        <v>0</v>
      </c>
      <c r="Y28" s="11">
        <f>[24]Maio!$K$28</f>
        <v>0</v>
      </c>
      <c r="Z28" s="11">
        <f>[24]Maio!$K$29</f>
        <v>0</v>
      </c>
      <c r="AA28" s="11">
        <f>[24]Maio!$K$30</f>
        <v>0</v>
      </c>
      <c r="AB28" s="11">
        <f>[24]Maio!$K$31</f>
        <v>0</v>
      </c>
      <c r="AC28" s="11">
        <f>[24]Maio!$K$32</f>
        <v>0</v>
      </c>
      <c r="AD28" s="11">
        <f>[24]Maio!$K$33</f>
        <v>0</v>
      </c>
      <c r="AE28" s="11">
        <f>[24]Maio!$K$34</f>
        <v>0</v>
      </c>
      <c r="AF28" s="11">
        <f>[24]Maio!$K$35</f>
        <v>0</v>
      </c>
      <c r="AG28" s="15">
        <f t="shared" ref="AG28:AG30" si="21">SUM(B28:AF28)</f>
        <v>0.2</v>
      </c>
      <c r="AH28" s="16">
        <f t="shared" si="19"/>
        <v>0.2</v>
      </c>
      <c r="AI28" s="67">
        <f t="shared" si="20"/>
        <v>29</v>
      </c>
      <c r="AM28" t="s">
        <v>47</v>
      </c>
    </row>
    <row r="29" spans="1:39" x14ac:dyDescent="0.2">
      <c r="A29" s="58" t="s">
        <v>42</v>
      </c>
      <c r="B29" s="11">
        <f>[25]Maio!$K$5</f>
        <v>0</v>
      </c>
      <c r="C29" s="11">
        <f>[25]Maio!$K$6</f>
        <v>0</v>
      </c>
      <c r="D29" s="11">
        <f>[25]Maio!$K$7</f>
        <v>0</v>
      </c>
      <c r="E29" s="11">
        <f>[25]Maio!$K$8</f>
        <v>0</v>
      </c>
      <c r="F29" s="11">
        <f>[25]Maio!$K$9</f>
        <v>0</v>
      </c>
      <c r="G29" s="11">
        <f>[25]Maio!$K$10</f>
        <v>41.2</v>
      </c>
      <c r="H29" s="11">
        <f>[25]Maio!$K$11</f>
        <v>0</v>
      </c>
      <c r="I29" s="11">
        <f>[25]Maio!$K$12</f>
        <v>0</v>
      </c>
      <c r="J29" s="11">
        <f>[25]Maio!$K$13</f>
        <v>0</v>
      </c>
      <c r="K29" s="11">
        <f>[25]Maio!$K$14</f>
        <v>0</v>
      </c>
      <c r="L29" s="11">
        <f>[25]Maio!$K$15</f>
        <v>0</v>
      </c>
      <c r="M29" s="11">
        <f>[25]Maio!$K$16</f>
        <v>24.4</v>
      </c>
      <c r="N29" s="11">
        <f>[25]Maio!$K$17</f>
        <v>65.8</v>
      </c>
      <c r="O29" s="11">
        <f>[25]Maio!$K$18</f>
        <v>0</v>
      </c>
      <c r="P29" s="11">
        <f>[25]Maio!$K$19</f>
        <v>0</v>
      </c>
      <c r="Q29" s="11">
        <f>[25]Maio!$K$20</f>
        <v>0</v>
      </c>
      <c r="R29" s="11">
        <f>[25]Maio!$K$21</f>
        <v>0.2</v>
      </c>
      <c r="S29" s="11">
        <f>[25]Maio!$K$22</f>
        <v>0</v>
      </c>
      <c r="T29" s="11">
        <f>[25]Maio!$K$23</f>
        <v>0</v>
      </c>
      <c r="U29" s="11">
        <f>[25]Maio!$K$24</f>
        <v>0</v>
      </c>
      <c r="V29" s="11">
        <f>[25]Maio!$K$25</f>
        <v>0</v>
      </c>
      <c r="W29" s="11">
        <f>[25]Maio!$K$26</f>
        <v>2.2000000000000002</v>
      </c>
      <c r="X29" s="11">
        <f>[25]Maio!$K$27</f>
        <v>0</v>
      </c>
      <c r="Y29" s="11">
        <f>[25]Maio!$K$28</f>
        <v>0</v>
      </c>
      <c r="Z29" s="11">
        <f>[25]Maio!$K$29</f>
        <v>0.2</v>
      </c>
      <c r="AA29" s="11">
        <f>[25]Maio!$K$30</f>
        <v>0</v>
      </c>
      <c r="AB29" s="11">
        <f>[25]Maio!$K$31</f>
        <v>0</v>
      </c>
      <c r="AC29" s="11">
        <f>[25]Maio!$K$32</f>
        <v>0.2</v>
      </c>
      <c r="AD29" s="11">
        <f>[25]Maio!$K$33</f>
        <v>0</v>
      </c>
      <c r="AE29" s="11">
        <f>[25]Maio!$K$34</f>
        <v>0</v>
      </c>
      <c r="AF29" s="11">
        <f>[25]Maio!$K$35</f>
        <v>0</v>
      </c>
      <c r="AG29" s="15">
        <f t="shared" si="21"/>
        <v>134.19999999999993</v>
      </c>
      <c r="AH29" s="16">
        <f t="shared" si="19"/>
        <v>65.8</v>
      </c>
      <c r="AI29" s="67">
        <f t="shared" si="20"/>
        <v>24</v>
      </c>
    </row>
    <row r="30" spans="1:39" x14ac:dyDescent="0.2">
      <c r="A30" s="58" t="s">
        <v>10</v>
      </c>
      <c r="B30" s="11">
        <f>[26]Maio!$K$5</f>
        <v>0</v>
      </c>
      <c r="C30" s="11">
        <f>[26]Maio!$K$6</f>
        <v>0</v>
      </c>
      <c r="D30" s="11">
        <f>[26]Maio!$K$7</f>
        <v>0</v>
      </c>
      <c r="E30" s="11">
        <f>[26]Maio!$K$8</f>
        <v>0</v>
      </c>
      <c r="F30" s="11">
        <f>[26]Maio!$K$9</f>
        <v>0</v>
      </c>
      <c r="G30" s="11">
        <f>[26]Maio!$K$10</f>
        <v>0</v>
      </c>
      <c r="H30" s="11">
        <f>[26]Maio!$K$11</f>
        <v>0</v>
      </c>
      <c r="I30" s="11">
        <f>[26]Maio!$K$12</f>
        <v>0</v>
      </c>
      <c r="J30" s="11">
        <f>[26]Maio!$K$13</f>
        <v>0</v>
      </c>
      <c r="K30" s="11">
        <f>[26]Maio!$K$14</f>
        <v>0</v>
      </c>
      <c r="L30" s="11">
        <f>[26]Maio!$K$15</f>
        <v>0</v>
      </c>
      <c r="M30" s="11">
        <f>[26]Maio!$K$16</f>
        <v>0</v>
      </c>
      <c r="N30" s="11">
        <f>[26]Maio!$K$17</f>
        <v>0</v>
      </c>
      <c r="O30" s="11">
        <f>[26]Maio!$K$18</f>
        <v>0</v>
      </c>
      <c r="P30" s="11">
        <f>[26]Maio!$K$19</f>
        <v>0</v>
      </c>
      <c r="Q30" s="11">
        <f>[26]Maio!$K$20</f>
        <v>0</v>
      </c>
      <c r="R30" s="11">
        <f>[26]Maio!$K$21</f>
        <v>0</v>
      </c>
      <c r="S30" s="11">
        <f>[26]Maio!$K$22</f>
        <v>0</v>
      </c>
      <c r="T30" s="11">
        <f>[26]Maio!$K$23</f>
        <v>0</v>
      </c>
      <c r="U30" s="11">
        <f>[26]Maio!$K$24</f>
        <v>0</v>
      </c>
      <c r="V30" s="11">
        <f>[26]Maio!$K$25</f>
        <v>0.2</v>
      </c>
      <c r="W30" s="11">
        <f>[26]Maio!$K$26</f>
        <v>0</v>
      </c>
      <c r="X30" s="11">
        <f>[26]Maio!$K$27</f>
        <v>0</v>
      </c>
      <c r="Y30" s="11">
        <f>[26]Maio!$K$28</f>
        <v>0</v>
      </c>
      <c r="Z30" s="11">
        <f>[26]Maio!$K$29</f>
        <v>0</v>
      </c>
      <c r="AA30" s="11">
        <f>[26]Maio!$K$30</f>
        <v>0</v>
      </c>
      <c r="AB30" s="11">
        <f>[26]Maio!$K$31</f>
        <v>0</v>
      </c>
      <c r="AC30" s="11">
        <f>[26]Maio!$K$32</f>
        <v>0</v>
      </c>
      <c r="AD30" s="11">
        <f>[26]Maio!$K$33</f>
        <v>0</v>
      </c>
      <c r="AE30" s="11">
        <f>[26]Maio!$K$34</f>
        <v>0.2</v>
      </c>
      <c r="AF30" s="11">
        <f>[26]Maio!$K$35</f>
        <v>0</v>
      </c>
      <c r="AG30" s="15">
        <f t="shared" si="21"/>
        <v>0.4</v>
      </c>
      <c r="AH30" s="16">
        <f t="shared" si="19"/>
        <v>0.2</v>
      </c>
      <c r="AI30" s="67">
        <f t="shared" si="20"/>
        <v>29</v>
      </c>
    </row>
    <row r="31" spans="1:39" x14ac:dyDescent="0.2">
      <c r="A31" s="58" t="s">
        <v>172</v>
      </c>
      <c r="B31" s="11">
        <f>[27]Maio!$K$5</f>
        <v>0</v>
      </c>
      <c r="C31" s="11">
        <f>[27]Maio!$K$6</f>
        <v>0</v>
      </c>
      <c r="D31" s="11">
        <f>[27]Maio!$K$7</f>
        <v>0</v>
      </c>
      <c r="E31" s="11">
        <f>[27]Maio!$K$8</f>
        <v>0</v>
      </c>
      <c r="F31" s="11">
        <f>[27]Maio!$K$9</f>
        <v>0</v>
      </c>
      <c r="G31" s="11">
        <f>[27]Maio!$K$10</f>
        <v>2.4</v>
      </c>
      <c r="H31" s="11">
        <f>[27]Maio!$K$11</f>
        <v>0</v>
      </c>
      <c r="I31" s="11">
        <f>[27]Maio!$K$12</f>
        <v>0</v>
      </c>
      <c r="J31" s="11">
        <f>[27]Maio!$K$13</f>
        <v>0</v>
      </c>
      <c r="K31" s="11">
        <f>[27]Maio!$K$14</f>
        <v>0</v>
      </c>
      <c r="L31" s="11">
        <f>[27]Maio!$K$15</f>
        <v>0</v>
      </c>
      <c r="M31" s="11">
        <f>[27]Maio!$K$16</f>
        <v>22.6</v>
      </c>
      <c r="N31" s="11">
        <f>[27]Maio!$K$17</f>
        <v>0.4</v>
      </c>
      <c r="O31" s="11">
        <f>[27]Maio!$K$18</f>
        <v>0</v>
      </c>
      <c r="P31" s="11">
        <f>[27]Maio!$K$19</f>
        <v>0</v>
      </c>
      <c r="Q31" s="11">
        <f>[27]Maio!$K$20</f>
        <v>0</v>
      </c>
      <c r="R31" s="11">
        <f>[27]Maio!$K$21</f>
        <v>0</v>
      </c>
      <c r="S31" s="11">
        <f>[27]Maio!$K$22</f>
        <v>0</v>
      </c>
      <c r="T31" s="11">
        <f>[27]Maio!$K$23</f>
        <v>0</v>
      </c>
      <c r="U31" s="11">
        <f>[27]Maio!$K$24</f>
        <v>0</v>
      </c>
      <c r="V31" s="11">
        <f>[27]Maio!$K$25</f>
        <v>0</v>
      </c>
      <c r="W31" s="11">
        <f>[27]Maio!$K$26</f>
        <v>14.6</v>
      </c>
      <c r="X31" s="11">
        <f>[27]Maio!$K$27</f>
        <v>0</v>
      </c>
      <c r="Y31" s="11">
        <f>[27]Maio!$K$28</f>
        <v>0</v>
      </c>
      <c r="Z31" s="11">
        <f>[27]Maio!$K$29</f>
        <v>0</v>
      </c>
      <c r="AA31" s="11">
        <f>[27]Maio!$K$30</f>
        <v>0</v>
      </c>
      <c r="AB31" s="11">
        <f>[27]Maio!$K$31</f>
        <v>0</v>
      </c>
      <c r="AC31" s="11">
        <f>[27]Maio!$K$32</f>
        <v>0</v>
      </c>
      <c r="AD31" s="11">
        <f>[27]Maio!$K$33</f>
        <v>0</v>
      </c>
      <c r="AE31" s="11">
        <f>[27]Maio!$K$34</f>
        <v>0</v>
      </c>
      <c r="AF31" s="11">
        <f>[27]Maio!$K$35</f>
        <v>0</v>
      </c>
      <c r="AG31" s="15">
        <f>SUM(B31:AF31)</f>
        <v>40</v>
      </c>
      <c r="AH31" s="16">
        <f>MAX(B31:AF31)</f>
        <v>22.6</v>
      </c>
      <c r="AI31" s="67">
        <f t="shared" si="20"/>
        <v>27</v>
      </c>
      <c r="AJ31" s="12" t="s">
        <v>47</v>
      </c>
    </row>
    <row r="32" spans="1:39" x14ac:dyDescent="0.2">
      <c r="A32" s="58" t="s">
        <v>11</v>
      </c>
      <c r="B32" s="11" t="str">
        <f>[28]Maio!$K$5</f>
        <v>*</v>
      </c>
      <c r="C32" s="11" t="str">
        <f>[28]Maio!$K$6</f>
        <v>*</v>
      </c>
      <c r="D32" s="11" t="str">
        <f>[28]Maio!$K$7</f>
        <v>*</v>
      </c>
      <c r="E32" s="11" t="str">
        <f>[28]Maio!$K$8</f>
        <v>*</v>
      </c>
      <c r="F32" s="11" t="str">
        <f>[28]Maio!$K$9</f>
        <v>*</v>
      </c>
      <c r="G32" s="11" t="str">
        <f>[28]Maio!$K$10</f>
        <v>*</v>
      </c>
      <c r="H32" s="11" t="str">
        <f>[28]Maio!$K$11</f>
        <v>*</v>
      </c>
      <c r="I32" s="11" t="str">
        <f>[28]Maio!$K$12</f>
        <v>*</v>
      </c>
      <c r="J32" s="11" t="str">
        <f>[28]Maio!$K$13</f>
        <v>*</v>
      </c>
      <c r="K32" s="11" t="str">
        <f>[28]Maio!$K$14</f>
        <v>*</v>
      </c>
      <c r="L32" s="11" t="str">
        <f>[28]Maio!$K$15</f>
        <v>*</v>
      </c>
      <c r="M32" s="11" t="str">
        <f>[28]Maio!$K$16</f>
        <v>*</v>
      </c>
      <c r="N32" s="11" t="str">
        <f>[28]Maio!$K$17</f>
        <v>*</v>
      </c>
      <c r="O32" s="11" t="str">
        <f>[28]Maio!$K$18</f>
        <v>*</v>
      </c>
      <c r="P32" s="11" t="str">
        <f>[28]Maio!$K$19</f>
        <v>*</v>
      </c>
      <c r="Q32" s="11" t="str">
        <f>[28]Maio!$K$20</f>
        <v>*</v>
      </c>
      <c r="R32" s="11" t="str">
        <f>[28]Maio!$K$21</f>
        <v>*</v>
      </c>
      <c r="S32" s="11" t="str">
        <f>[28]Maio!$K$22</f>
        <v>*</v>
      </c>
      <c r="T32" s="11" t="str">
        <f>[28]Maio!$K$23</f>
        <v>*</v>
      </c>
      <c r="U32" s="11" t="str">
        <f>[28]Maio!$K$24</f>
        <v>*</v>
      </c>
      <c r="V32" s="11" t="str">
        <f>[28]Maio!$K$25</f>
        <v>*</v>
      </c>
      <c r="W32" s="11" t="str">
        <f>[28]Maio!$K$26</f>
        <v>*</v>
      </c>
      <c r="X32" s="11" t="str">
        <f>[28]Maio!$K$27</f>
        <v>*</v>
      </c>
      <c r="Y32" s="11" t="str">
        <f>[28]Maio!$K$28</f>
        <v>*</v>
      </c>
      <c r="Z32" s="11" t="str">
        <f>[28]Maio!$K$29</f>
        <v>*</v>
      </c>
      <c r="AA32" s="11" t="str">
        <f>[28]Maio!$K$30</f>
        <v>*</v>
      </c>
      <c r="AB32" s="11" t="str">
        <f>[28]Maio!$K$31</f>
        <v>*</v>
      </c>
      <c r="AC32" s="11" t="str">
        <f>[28]Maio!$K$32</f>
        <v>*</v>
      </c>
      <c r="AD32" s="11" t="str">
        <f>[28]Maio!$K$33</f>
        <v>*</v>
      </c>
      <c r="AE32" s="11" t="str">
        <f>[28]Maio!$K$34</f>
        <v>*</v>
      </c>
      <c r="AF32" s="11" t="str">
        <f>[28]Maio!$K$35</f>
        <v>*</v>
      </c>
      <c r="AG32" s="15" t="s">
        <v>226</v>
      </c>
      <c r="AH32" s="16" t="s">
        <v>226</v>
      </c>
      <c r="AI32" s="67" t="s">
        <v>226</v>
      </c>
    </row>
    <row r="33" spans="1:40" s="5" customFormat="1" x14ac:dyDescent="0.2">
      <c r="A33" s="58" t="s">
        <v>12</v>
      </c>
      <c r="B33" s="11">
        <f>[29]Maio!$K$5</f>
        <v>0</v>
      </c>
      <c r="C33" s="11">
        <f>[29]Maio!$K$6</f>
        <v>0</v>
      </c>
      <c r="D33" s="11">
        <f>[29]Maio!$K$7</f>
        <v>0</v>
      </c>
      <c r="E33" s="11" t="str">
        <f>[29]Maio!$K$8</f>
        <v>*</v>
      </c>
      <c r="F33" s="11" t="str">
        <f>[29]Maio!$K$9</f>
        <v>*</v>
      </c>
      <c r="G33" s="11" t="str">
        <f>[29]Maio!$K$10</f>
        <v>*</v>
      </c>
      <c r="H33" s="11">
        <f>[29]Maio!$K$11</f>
        <v>0</v>
      </c>
      <c r="I33" s="11">
        <f>[29]Maio!$K$12</f>
        <v>0</v>
      </c>
      <c r="J33" s="11">
        <f>[29]Maio!$K$13</f>
        <v>0</v>
      </c>
      <c r="K33" s="11">
        <f>[29]Maio!$K$14</f>
        <v>0</v>
      </c>
      <c r="L33" s="11">
        <f>[29]Maio!$K$15</f>
        <v>0</v>
      </c>
      <c r="M33" s="11">
        <f>[29]Maio!$K$16</f>
        <v>31.2</v>
      </c>
      <c r="N33" s="11" t="str">
        <f>[29]Maio!$K$17</f>
        <v>*</v>
      </c>
      <c r="O33" s="11" t="str">
        <f>[29]Maio!$K$18</f>
        <v>*</v>
      </c>
      <c r="P33" s="11">
        <f>[29]Maio!$K$19</f>
        <v>0</v>
      </c>
      <c r="Q33" s="11">
        <f>[29]Maio!$K$20</f>
        <v>0</v>
      </c>
      <c r="R33" s="11">
        <f>[29]Maio!$K$21</f>
        <v>0</v>
      </c>
      <c r="S33" s="11">
        <f>[29]Maio!$K$22</f>
        <v>0</v>
      </c>
      <c r="T33" s="11">
        <f>[29]Maio!$K$23</f>
        <v>0</v>
      </c>
      <c r="U33" s="11">
        <f>[29]Maio!$K$24</f>
        <v>0</v>
      </c>
      <c r="V33" s="11">
        <f>[29]Maio!$K$25</f>
        <v>0</v>
      </c>
      <c r="W33" s="11">
        <f>[29]Maio!$K$26</f>
        <v>11.2</v>
      </c>
      <c r="X33" s="11">
        <f>[29]Maio!$K$27</f>
        <v>0.8</v>
      </c>
      <c r="Y33" s="11">
        <f>[29]Maio!$K$28</f>
        <v>0</v>
      </c>
      <c r="Z33" s="11">
        <f>[29]Maio!$K$29</f>
        <v>0.2</v>
      </c>
      <c r="AA33" s="11">
        <f>[29]Maio!$K$30</f>
        <v>0</v>
      </c>
      <c r="AB33" s="11">
        <f>[29]Maio!$K$31</f>
        <v>0</v>
      </c>
      <c r="AC33" s="11">
        <f>[29]Maio!$K$32</f>
        <v>0</v>
      </c>
      <c r="AD33" s="11" t="str">
        <f>[29]Maio!$K$33</f>
        <v>*</v>
      </c>
      <c r="AE33" s="11" t="str">
        <f>[29]Maio!$K$34</f>
        <v>*</v>
      </c>
      <c r="AF33" s="11" t="str">
        <f>[29]Maio!$K$35</f>
        <v>*</v>
      </c>
      <c r="AG33" s="15">
        <f t="shared" ref="AG33:AG34" si="22">SUM(B33:AF33)</f>
        <v>43.4</v>
      </c>
      <c r="AH33" s="16">
        <f t="shared" ref="AH33:AH35" si="23">MAX(B33:AF33)</f>
        <v>31.2</v>
      </c>
      <c r="AI33" s="67">
        <f t="shared" ref="AI33:AI35" si="24">COUNTIF(B33:AF33,"=0,0")</f>
        <v>19</v>
      </c>
    </row>
    <row r="34" spans="1:40" x14ac:dyDescent="0.2">
      <c r="A34" s="58" t="s">
        <v>13</v>
      </c>
      <c r="B34" s="11">
        <f>[30]Maio!$K$5</f>
        <v>0</v>
      </c>
      <c r="C34" s="11">
        <f>[30]Maio!$K$6</f>
        <v>0</v>
      </c>
      <c r="D34" s="11">
        <f>[30]Maio!$K$7</f>
        <v>0</v>
      </c>
      <c r="E34" s="11">
        <f>[30]Maio!$K$8</f>
        <v>0</v>
      </c>
      <c r="F34" s="11">
        <f>[30]Maio!$K$9</f>
        <v>0</v>
      </c>
      <c r="G34" s="11">
        <f>[30]Maio!$K$10</f>
        <v>10.399999999999999</v>
      </c>
      <c r="H34" s="11">
        <f>[30]Maio!$K$11</f>
        <v>0</v>
      </c>
      <c r="I34" s="11">
        <f>[30]Maio!$K$12</f>
        <v>0</v>
      </c>
      <c r="J34" s="11">
        <f>[30]Maio!$K$13</f>
        <v>0</v>
      </c>
      <c r="K34" s="11">
        <f>[30]Maio!$K$14</f>
        <v>0.2</v>
      </c>
      <c r="L34" s="11" t="str">
        <f>[30]Maio!$K$15</f>
        <v>*</v>
      </c>
      <c r="M34" s="11" t="str">
        <f>[30]Maio!$K$16</f>
        <v>*</v>
      </c>
      <c r="N34" s="11" t="str">
        <f>[30]Maio!$K$17</f>
        <v>*</v>
      </c>
      <c r="O34" s="11" t="str">
        <f>[30]Maio!$K$18</f>
        <v>*</v>
      </c>
      <c r="P34" s="11" t="str">
        <f>[30]Maio!$K$19</f>
        <v>*</v>
      </c>
      <c r="Q34" s="11" t="str">
        <f>[30]Maio!$K$20</f>
        <v>*</v>
      </c>
      <c r="R34" s="11" t="str">
        <f>[30]Maio!$K$21</f>
        <v>*</v>
      </c>
      <c r="S34" s="11" t="str">
        <f>[30]Maio!$K$22</f>
        <v>*</v>
      </c>
      <c r="T34" s="11" t="str">
        <f>[30]Maio!$K$23</f>
        <v>*</v>
      </c>
      <c r="U34" s="11" t="str">
        <f>[30]Maio!$K$24</f>
        <v>*</v>
      </c>
      <c r="V34" s="11" t="str">
        <f>[30]Maio!$K$25</f>
        <v>*</v>
      </c>
      <c r="W34" s="11" t="str">
        <f>[30]Maio!$K$26</f>
        <v>*</v>
      </c>
      <c r="X34" s="11" t="str">
        <f>[30]Maio!$K$27</f>
        <v>*</v>
      </c>
      <c r="Y34" s="11" t="str">
        <f>[30]Maio!$K$28</f>
        <v>*</v>
      </c>
      <c r="Z34" s="11" t="str">
        <f>[30]Maio!$K$29</f>
        <v>*</v>
      </c>
      <c r="AA34" s="11" t="str">
        <f>[30]Maio!$K$30</f>
        <v>*</v>
      </c>
      <c r="AB34" s="11" t="str">
        <f>[30]Maio!$K$31</f>
        <v>*</v>
      </c>
      <c r="AC34" s="11" t="str">
        <f>[30]Maio!$K$32</f>
        <v>*</v>
      </c>
      <c r="AD34" s="11" t="str">
        <f>[30]Maio!$K$33</f>
        <v>*</v>
      </c>
      <c r="AE34" s="11" t="str">
        <f>[30]Maio!$K$34</f>
        <v>*</v>
      </c>
      <c r="AF34" s="11" t="str">
        <f>[30]Maio!$K$35</f>
        <v>*</v>
      </c>
      <c r="AG34" s="15">
        <f t="shared" si="22"/>
        <v>10.599999999999998</v>
      </c>
      <c r="AH34" s="16">
        <f t="shared" si="23"/>
        <v>10.399999999999999</v>
      </c>
      <c r="AI34" s="67">
        <f t="shared" si="24"/>
        <v>8</v>
      </c>
    </row>
    <row r="35" spans="1:40" x14ac:dyDescent="0.2">
      <c r="A35" s="58" t="s">
        <v>173</v>
      </c>
      <c r="B35" s="11">
        <f>[31]Maio!$K$5</f>
        <v>0</v>
      </c>
      <c r="C35" s="11">
        <f>[31]Maio!$K$6</f>
        <v>0</v>
      </c>
      <c r="D35" s="11">
        <f>[31]Maio!$K$7</f>
        <v>0</v>
      </c>
      <c r="E35" s="11">
        <f>[31]Maio!$K$8</f>
        <v>0</v>
      </c>
      <c r="F35" s="11">
        <f>[31]Maio!$K$9</f>
        <v>0</v>
      </c>
      <c r="G35" s="11">
        <f>[31]Maio!$K$10</f>
        <v>3.0000000000000004</v>
      </c>
      <c r="H35" s="11">
        <f>[31]Maio!$K$11</f>
        <v>0.2</v>
      </c>
      <c r="I35" s="11">
        <f>[31]Maio!$K$12</f>
        <v>0</v>
      </c>
      <c r="J35" s="11">
        <f>[31]Maio!$K$13</f>
        <v>0</v>
      </c>
      <c r="K35" s="11">
        <f>[31]Maio!$K$14</f>
        <v>0</v>
      </c>
      <c r="L35" s="11">
        <f>[31]Maio!$K$15</f>
        <v>0</v>
      </c>
      <c r="M35" s="11">
        <f>[31]Maio!$K$16</f>
        <v>31.000000000000004</v>
      </c>
      <c r="N35" s="11">
        <f>[31]Maio!$K$17</f>
        <v>9.4000000000000021</v>
      </c>
      <c r="O35" s="11">
        <f>[31]Maio!$K$18</f>
        <v>2</v>
      </c>
      <c r="P35" s="11">
        <f>[31]Maio!$K$19</f>
        <v>0</v>
      </c>
      <c r="Q35" s="11">
        <f>[31]Maio!$K$20</f>
        <v>0</v>
      </c>
      <c r="R35" s="11">
        <f>[31]Maio!$K$21</f>
        <v>0.2</v>
      </c>
      <c r="S35" s="11">
        <f>[31]Maio!$K$22</f>
        <v>0</v>
      </c>
      <c r="T35" s="11">
        <f>[31]Maio!$K$23</f>
        <v>0</v>
      </c>
      <c r="U35" s="11">
        <f>[31]Maio!$K$24</f>
        <v>0</v>
      </c>
      <c r="V35" s="11">
        <f>[31]Maio!$K$25</f>
        <v>0</v>
      </c>
      <c r="W35" s="11">
        <f>[31]Maio!$K$26</f>
        <v>22.6</v>
      </c>
      <c r="X35" s="11">
        <f>[31]Maio!$K$27</f>
        <v>0.2</v>
      </c>
      <c r="Y35" s="11">
        <f>[31]Maio!$K$28</f>
        <v>0</v>
      </c>
      <c r="Z35" s="11">
        <f>[31]Maio!$K$29</f>
        <v>0.2</v>
      </c>
      <c r="AA35" s="11">
        <f>[31]Maio!$K$30</f>
        <v>0</v>
      </c>
      <c r="AB35" s="11">
        <f>[31]Maio!$K$31</f>
        <v>0.2</v>
      </c>
      <c r="AC35" s="11">
        <f>[31]Maio!$K$32</f>
        <v>0</v>
      </c>
      <c r="AD35" s="11">
        <f>[31]Maio!$K$33</f>
        <v>0</v>
      </c>
      <c r="AE35" s="11">
        <f>[31]Maio!$K$34</f>
        <v>0</v>
      </c>
      <c r="AF35" s="11">
        <f>[31]Maio!$K$35</f>
        <v>0</v>
      </c>
      <c r="AG35" s="15">
        <f t="shared" ref="AG35" si="25">SUM(B35:AF35)</f>
        <v>69.000000000000014</v>
      </c>
      <c r="AH35" s="16">
        <f t="shared" si="23"/>
        <v>31.000000000000004</v>
      </c>
      <c r="AI35" s="67">
        <f t="shared" si="24"/>
        <v>21</v>
      </c>
      <c r="AN35" t="s">
        <v>47</v>
      </c>
    </row>
    <row r="36" spans="1:40" x14ac:dyDescent="0.2">
      <c r="A36" s="58" t="s">
        <v>144</v>
      </c>
      <c r="B36" s="11" t="str">
        <f>[32]Maio!$K$5</f>
        <v>*</v>
      </c>
      <c r="C36" s="11" t="str">
        <f>[32]Maio!$K$6</f>
        <v>*</v>
      </c>
      <c r="D36" s="11" t="str">
        <f>[32]Maio!$K$7</f>
        <v>*</v>
      </c>
      <c r="E36" s="11" t="str">
        <f>[32]Maio!$K$8</f>
        <v>*</v>
      </c>
      <c r="F36" s="11" t="str">
        <f>[32]Maio!$K$9</f>
        <v>*</v>
      </c>
      <c r="G36" s="11" t="str">
        <f>[32]Maio!$K$10</f>
        <v>*</v>
      </c>
      <c r="H36" s="11" t="str">
        <f>[32]Maio!$K$11</f>
        <v>*</v>
      </c>
      <c r="I36" s="11" t="str">
        <f>[32]Maio!$K$12</f>
        <v>*</v>
      </c>
      <c r="J36" s="11" t="str">
        <f>[32]Maio!$K$13</f>
        <v>*</v>
      </c>
      <c r="K36" s="11" t="str">
        <f>[32]Maio!$K$14</f>
        <v>*</v>
      </c>
      <c r="L36" s="11" t="str">
        <f>[32]Maio!$K$15</f>
        <v>*</v>
      </c>
      <c r="M36" s="11" t="str">
        <f>[32]Maio!$K$16</f>
        <v>*</v>
      </c>
      <c r="N36" s="11" t="str">
        <f>[32]Maio!$K$17</f>
        <v>*</v>
      </c>
      <c r="O36" s="11" t="str">
        <f>[32]Maio!$K$18</f>
        <v>*</v>
      </c>
      <c r="P36" s="11" t="str">
        <f>[32]Maio!$K$19</f>
        <v>*</v>
      </c>
      <c r="Q36" s="11" t="str">
        <f>[32]Maio!$K$20</f>
        <v>*</v>
      </c>
      <c r="R36" s="11" t="str">
        <f>[32]Maio!$K$21</f>
        <v>*</v>
      </c>
      <c r="S36" s="11" t="str">
        <f>[32]Maio!$K$22</f>
        <v>*</v>
      </c>
      <c r="T36" s="11" t="str">
        <f>[32]Maio!$K$23</f>
        <v>*</v>
      </c>
      <c r="U36" s="11" t="str">
        <f>[32]Maio!$K$24</f>
        <v>*</v>
      </c>
      <c r="V36" s="11" t="str">
        <f>[32]Maio!$K$25</f>
        <v>*</v>
      </c>
      <c r="W36" s="11" t="str">
        <f>[32]Maio!$K$26</f>
        <v>*</v>
      </c>
      <c r="X36" s="11" t="str">
        <f>[32]Maio!$K$27</f>
        <v>*</v>
      </c>
      <c r="Y36" s="11" t="str">
        <f>[32]Maio!$K$28</f>
        <v>*</v>
      </c>
      <c r="Z36" s="11" t="str">
        <f>[32]Maio!$K$29</f>
        <v>*</v>
      </c>
      <c r="AA36" s="11" t="str">
        <f>[32]Maio!$K$30</f>
        <v>*</v>
      </c>
      <c r="AB36" s="11" t="str">
        <f>[32]Maio!$K$31</f>
        <v>*</v>
      </c>
      <c r="AC36" s="11" t="str">
        <f>[32]Maio!$K$32</f>
        <v>*</v>
      </c>
      <c r="AD36" s="11" t="str">
        <f>[32]Maio!$K$33</f>
        <v>*</v>
      </c>
      <c r="AE36" s="11" t="str">
        <f>[32]Maio!$K$34</f>
        <v>*</v>
      </c>
      <c r="AF36" s="11" t="str">
        <f>[32]Maio!$K$35</f>
        <v>*</v>
      </c>
      <c r="AG36" s="15" t="s">
        <v>226</v>
      </c>
      <c r="AH36" s="16" t="s">
        <v>226</v>
      </c>
      <c r="AI36" s="67" t="s">
        <v>226</v>
      </c>
    </row>
    <row r="37" spans="1:40" x14ac:dyDescent="0.2">
      <c r="A37" s="58" t="s">
        <v>14</v>
      </c>
      <c r="B37" s="11" t="str">
        <f>[33]Maio!$K$5</f>
        <v>*</v>
      </c>
      <c r="C37" s="11" t="str">
        <f>[33]Maio!$K$6</f>
        <v>*</v>
      </c>
      <c r="D37" s="11" t="str">
        <f>[33]Maio!$K$7</f>
        <v>*</v>
      </c>
      <c r="E37" s="11" t="str">
        <f>[33]Maio!$K$8</f>
        <v>*</v>
      </c>
      <c r="F37" s="11" t="str">
        <f>[33]Maio!$K$9</f>
        <v>*</v>
      </c>
      <c r="G37" s="11" t="str">
        <f>[33]Maio!$K$10</f>
        <v>*</v>
      </c>
      <c r="H37" s="11" t="str">
        <f>[33]Maio!$K$11</f>
        <v>*</v>
      </c>
      <c r="I37" s="11" t="str">
        <f>[33]Maio!$K$12</f>
        <v>*</v>
      </c>
      <c r="J37" s="11" t="str">
        <f>[33]Maio!$K$13</f>
        <v>*</v>
      </c>
      <c r="K37" s="11" t="str">
        <f>[33]Maio!$K$14</f>
        <v>*</v>
      </c>
      <c r="L37" s="11" t="str">
        <f>[33]Maio!$K$15</f>
        <v>*</v>
      </c>
      <c r="M37" s="11" t="str">
        <f>[33]Maio!$K$16</f>
        <v>*</v>
      </c>
      <c r="N37" s="11" t="str">
        <f>[33]Maio!$K$17</f>
        <v>*</v>
      </c>
      <c r="O37" s="11" t="str">
        <f>[33]Maio!$K$18</f>
        <v>*</v>
      </c>
      <c r="P37" s="11" t="str">
        <f>[33]Maio!$K$19</f>
        <v>*</v>
      </c>
      <c r="Q37" s="11" t="str">
        <f>[33]Maio!$K$20</f>
        <v>*</v>
      </c>
      <c r="R37" s="11" t="str">
        <f>[33]Maio!$K$21</f>
        <v>*</v>
      </c>
      <c r="S37" s="11" t="str">
        <f>[33]Maio!$K$22</f>
        <v>*</v>
      </c>
      <c r="T37" s="11" t="str">
        <f>[33]Maio!$K$23</f>
        <v>*</v>
      </c>
      <c r="U37" s="11" t="str">
        <f>[33]Maio!$K$24</f>
        <v>*</v>
      </c>
      <c r="V37" s="11" t="str">
        <f>[33]Maio!$K$25</f>
        <v>*</v>
      </c>
      <c r="W37" s="11" t="str">
        <f>[33]Maio!$K$26</f>
        <v>*</v>
      </c>
      <c r="X37" s="11" t="str">
        <f>[33]Maio!$K$27</f>
        <v>*</v>
      </c>
      <c r="Y37" s="11" t="str">
        <f>[33]Maio!$K$28</f>
        <v>*</v>
      </c>
      <c r="Z37" s="11" t="str">
        <f>[33]Maio!$K$29</f>
        <v>*</v>
      </c>
      <c r="AA37" s="11" t="str">
        <f>[33]Maio!$K$30</f>
        <v>*</v>
      </c>
      <c r="AB37" s="11" t="str">
        <f>[33]Maio!$K$31</f>
        <v>*</v>
      </c>
      <c r="AC37" s="11" t="str">
        <f>[33]Maio!$K$32</f>
        <v>*</v>
      </c>
      <c r="AD37" s="11" t="str">
        <f>[33]Maio!$K$33</f>
        <v>*</v>
      </c>
      <c r="AE37" s="11" t="str">
        <f>[33]Maio!$K$34</f>
        <v>*</v>
      </c>
      <c r="AF37" s="11" t="str">
        <f>[33]Maio!$K$35</f>
        <v>*</v>
      </c>
      <c r="AG37" s="15" t="s">
        <v>226</v>
      </c>
      <c r="AH37" s="16" t="s">
        <v>226</v>
      </c>
      <c r="AI37" s="67" t="s">
        <v>226</v>
      </c>
    </row>
    <row r="38" spans="1:40" x14ac:dyDescent="0.2">
      <c r="A38" s="58" t="s">
        <v>174</v>
      </c>
      <c r="B38" s="11">
        <f>[34]Maio!$K$5</f>
        <v>0</v>
      </c>
      <c r="C38" s="11">
        <f>[34]Maio!$K$6</f>
        <v>0</v>
      </c>
      <c r="D38" s="11">
        <f>[34]Maio!$K$7</f>
        <v>0</v>
      </c>
      <c r="E38" s="11">
        <f>[34]Maio!$K$8</f>
        <v>0</v>
      </c>
      <c r="F38" s="11">
        <f>[34]Maio!$K$9</f>
        <v>0</v>
      </c>
      <c r="G38" s="11">
        <f>[34]Maio!$K$10</f>
        <v>8</v>
      </c>
      <c r="H38" s="11">
        <f>[34]Maio!$K$11</f>
        <v>0.2</v>
      </c>
      <c r="I38" s="11">
        <f>[34]Maio!$K$12</f>
        <v>0</v>
      </c>
      <c r="J38" s="11">
        <f>[34]Maio!$K$13</f>
        <v>0</v>
      </c>
      <c r="K38" s="11">
        <f>[34]Maio!$K$14</f>
        <v>0</v>
      </c>
      <c r="L38" s="11">
        <f>[34]Maio!$K$15</f>
        <v>0</v>
      </c>
      <c r="M38" s="11">
        <f>[34]Maio!$K$16</f>
        <v>0.2</v>
      </c>
      <c r="N38" s="11">
        <f>[34]Maio!$K$17</f>
        <v>75.400000000000006</v>
      </c>
      <c r="O38" s="11">
        <f>[34]Maio!$K$18</f>
        <v>10.8</v>
      </c>
      <c r="P38" s="11">
        <f>[34]Maio!$K$19</f>
        <v>0.2</v>
      </c>
      <c r="Q38" s="11">
        <f>[34]Maio!$K$20</f>
        <v>0</v>
      </c>
      <c r="R38" s="11">
        <f>[34]Maio!$K$21</f>
        <v>0</v>
      </c>
      <c r="S38" s="11">
        <f>[34]Maio!$K$22</f>
        <v>0.2</v>
      </c>
      <c r="T38" s="11">
        <f>[34]Maio!$K$23</f>
        <v>0</v>
      </c>
      <c r="U38" s="11">
        <f>[34]Maio!$K$24</f>
        <v>0</v>
      </c>
      <c r="V38" s="11">
        <f>[34]Maio!$K$25</f>
        <v>0.8</v>
      </c>
      <c r="W38" s="11">
        <f>[34]Maio!$K$26</f>
        <v>0.6</v>
      </c>
      <c r="X38" s="11">
        <f>[34]Maio!$K$27</f>
        <v>13.2</v>
      </c>
      <c r="Y38" s="11">
        <f>[34]Maio!$K$28</f>
        <v>1</v>
      </c>
      <c r="Z38" s="11">
        <f>[34]Maio!$K$29</f>
        <v>0.2</v>
      </c>
      <c r="AA38" s="11">
        <f>[34]Maio!$K$30</f>
        <v>0</v>
      </c>
      <c r="AB38" s="11">
        <f>[34]Maio!$K$31</f>
        <v>0.2</v>
      </c>
      <c r="AC38" s="11">
        <f>[34]Maio!$K$32</f>
        <v>0</v>
      </c>
      <c r="AD38" s="11">
        <f>[34]Maio!$K$33</f>
        <v>0.2</v>
      </c>
      <c r="AE38" s="11">
        <f>[34]Maio!$K$34</f>
        <v>0</v>
      </c>
      <c r="AF38" s="11">
        <f>[34]Maio!$K$35</f>
        <v>0</v>
      </c>
      <c r="AG38" s="15">
        <f t="shared" ref="AG38" si="26">SUM(B38:AF38)</f>
        <v>111.20000000000002</v>
      </c>
      <c r="AH38" s="16">
        <f t="shared" ref="AH38" si="27">MAX(B38:AF38)</f>
        <v>75.400000000000006</v>
      </c>
      <c r="AI38" s="67">
        <f t="shared" ref="AI38" si="28">COUNTIF(B38:AF38,"=0,0")</f>
        <v>17</v>
      </c>
    </row>
    <row r="39" spans="1:40" x14ac:dyDescent="0.2">
      <c r="A39" s="58" t="s">
        <v>15</v>
      </c>
      <c r="B39" s="11">
        <f>[35]Maio!$K$5</f>
        <v>0</v>
      </c>
      <c r="C39" s="11">
        <f>[35]Maio!$K$6</f>
        <v>0</v>
      </c>
      <c r="D39" s="11">
        <f>[35]Maio!$K$7</f>
        <v>0</v>
      </c>
      <c r="E39" s="11">
        <f>[35]Maio!$K$8</f>
        <v>0</v>
      </c>
      <c r="F39" s="11">
        <f>[35]Maio!$K$9</f>
        <v>0</v>
      </c>
      <c r="G39" s="11">
        <f>[35]Maio!$K$10</f>
        <v>4.6000000000000005</v>
      </c>
      <c r="H39" s="11">
        <f>[35]Maio!$K$11</f>
        <v>0</v>
      </c>
      <c r="I39" s="11">
        <f>[35]Maio!$K$12</f>
        <v>0</v>
      </c>
      <c r="J39" s="11">
        <f>[35]Maio!$K$13</f>
        <v>0</v>
      </c>
      <c r="K39" s="11">
        <f>[35]Maio!$K$14</f>
        <v>0</v>
      </c>
      <c r="L39" s="11">
        <f>[35]Maio!$K$15</f>
        <v>0</v>
      </c>
      <c r="M39" s="11">
        <f>[35]Maio!$K$16</f>
        <v>55.8</v>
      </c>
      <c r="N39" s="11">
        <f>[35]Maio!$K$17</f>
        <v>34.6</v>
      </c>
      <c r="O39" s="11">
        <f>[35]Maio!$K$18</f>
        <v>0.60000000000000009</v>
      </c>
      <c r="P39" s="11">
        <f>[35]Maio!$K$19</f>
        <v>0.2</v>
      </c>
      <c r="Q39" s="11">
        <f>[35]Maio!$K$20</f>
        <v>0</v>
      </c>
      <c r="R39" s="11">
        <f>[35]Maio!$K$21</f>
        <v>0</v>
      </c>
      <c r="S39" s="11">
        <f>[35]Maio!$K$22</f>
        <v>0</v>
      </c>
      <c r="T39" s="11">
        <f>[35]Maio!$K$23</f>
        <v>0</v>
      </c>
      <c r="U39" s="11">
        <f>[35]Maio!$K$24</f>
        <v>0</v>
      </c>
      <c r="V39" s="11">
        <f>[35]Maio!$K$25</f>
        <v>0</v>
      </c>
      <c r="W39" s="11">
        <f>[35]Maio!$K$26</f>
        <v>25</v>
      </c>
      <c r="X39" s="11">
        <f>[35]Maio!$K$27</f>
        <v>3.6000000000000005</v>
      </c>
      <c r="Y39" s="11">
        <f>[35]Maio!$K$28</f>
        <v>0.2</v>
      </c>
      <c r="Z39" s="11">
        <f>[35]Maio!$K$29</f>
        <v>0</v>
      </c>
      <c r="AA39" s="11">
        <f>[35]Maio!$K$30</f>
        <v>0</v>
      </c>
      <c r="AB39" s="11">
        <f>[35]Maio!$K$31</f>
        <v>0</v>
      </c>
      <c r="AC39" s="11">
        <f>[35]Maio!$K$32</f>
        <v>0</v>
      </c>
      <c r="AD39" s="11">
        <f>[35]Maio!$K$33</f>
        <v>0</v>
      </c>
      <c r="AE39" s="11">
        <f>[35]Maio!$K$34</f>
        <v>0</v>
      </c>
      <c r="AF39" s="11">
        <f>[35]Maio!$K$35</f>
        <v>0</v>
      </c>
      <c r="AG39" s="15">
        <f t="shared" ref="AG39" si="29">SUM(B39:AF39)</f>
        <v>124.6</v>
      </c>
      <c r="AH39" s="16">
        <f t="shared" ref="AH39:AH41" si="30">MAX(B39:AF39)</f>
        <v>55.8</v>
      </c>
      <c r="AI39" s="67">
        <f t="shared" ref="AI39:AI41" si="31">COUNTIF(B39:AF39,"=0,0")</f>
        <v>23</v>
      </c>
      <c r="AJ39" s="12" t="s">
        <v>47</v>
      </c>
    </row>
    <row r="40" spans="1:40" x14ac:dyDescent="0.2">
      <c r="A40" s="58" t="s">
        <v>16</v>
      </c>
      <c r="B40" s="11" t="str">
        <f>[36]Maio!$K$5</f>
        <v>*</v>
      </c>
      <c r="C40" s="11" t="str">
        <f>[36]Maio!$K$6</f>
        <v>*</v>
      </c>
      <c r="D40" s="11" t="str">
        <f>[36]Maio!$K$7</f>
        <v>*</v>
      </c>
      <c r="E40" s="11" t="str">
        <f>[36]Maio!$K$8</f>
        <v>*</v>
      </c>
      <c r="F40" s="11" t="str">
        <f>[36]Maio!$K$9</f>
        <v>*</v>
      </c>
      <c r="G40" s="11" t="str">
        <f>[36]Maio!$K$10</f>
        <v>*</v>
      </c>
      <c r="H40" s="11" t="str">
        <f>[36]Maio!$K$11</f>
        <v>*</v>
      </c>
      <c r="I40" s="11" t="str">
        <f>[36]Maio!$K$12</f>
        <v>*</v>
      </c>
      <c r="J40" s="11" t="str">
        <f>[36]Maio!$K$13</f>
        <v>*</v>
      </c>
      <c r="K40" s="11" t="str">
        <f>[36]Maio!$K$14</f>
        <v>*</v>
      </c>
      <c r="L40" s="11" t="str">
        <f>[36]Maio!$K$15</f>
        <v>*</v>
      </c>
      <c r="M40" s="11" t="str">
        <f>[36]Maio!$K$16</f>
        <v>*</v>
      </c>
      <c r="N40" s="11" t="str">
        <f>[36]Maio!$K$17</f>
        <v>*</v>
      </c>
      <c r="O40" s="11" t="str">
        <f>[36]Maio!$K$18</f>
        <v>*</v>
      </c>
      <c r="P40" s="11" t="str">
        <f>[36]Maio!$K$19</f>
        <v>*</v>
      </c>
      <c r="Q40" s="11" t="str">
        <f>[36]Maio!$K$20</f>
        <v>*</v>
      </c>
      <c r="R40" s="11" t="str">
        <f>[36]Maio!$K$21</f>
        <v>*</v>
      </c>
      <c r="S40" s="11" t="str">
        <f>[36]Maio!$K$22</f>
        <v>*</v>
      </c>
      <c r="T40" s="11" t="str">
        <f>[36]Maio!$K$23</f>
        <v>*</v>
      </c>
      <c r="U40" s="11" t="str">
        <f>[36]Maio!$K$24</f>
        <v>*</v>
      </c>
      <c r="V40" s="11" t="str">
        <f>[36]Maio!$K$25</f>
        <v>*</v>
      </c>
      <c r="W40" s="11" t="str">
        <f>[36]Maio!$K$26</f>
        <v>*</v>
      </c>
      <c r="X40" s="11" t="str">
        <f>[36]Maio!$K$27</f>
        <v>*</v>
      </c>
      <c r="Y40" s="11" t="str">
        <f>[36]Maio!$K$28</f>
        <v>*</v>
      </c>
      <c r="Z40" s="11" t="str">
        <f>[36]Maio!$K$29</f>
        <v>*</v>
      </c>
      <c r="AA40" s="11" t="str">
        <f>[36]Maio!$K$30</f>
        <v>*</v>
      </c>
      <c r="AB40" s="11" t="str">
        <f>[36]Maio!$K$31</f>
        <v>*</v>
      </c>
      <c r="AC40" s="11" t="str">
        <f>[36]Maio!$K$32</f>
        <v>*</v>
      </c>
      <c r="AD40" s="11" t="str">
        <f>[36]Maio!$K$33</f>
        <v>*</v>
      </c>
      <c r="AE40" s="11" t="str">
        <f>[36]Maio!$K$34</f>
        <v>*</v>
      </c>
      <c r="AF40" s="11" t="str">
        <f>[36]Maio!$K$35</f>
        <v>*</v>
      </c>
      <c r="AG40" s="15" t="s">
        <v>226</v>
      </c>
      <c r="AH40" s="16" t="s">
        <v>226</v>
      </c>
      <c r="AI40" s="67" t="s">
        <v>226</v>
      </c>
    </row>
    <row r="41" spans="1:40" x14ac:dyDescent="0.2">
      <c r="A41" s="58" t="s">
        <v>175</v>
      </c>
      <c r="B41" s="11">
        <f>[37]Maio!$K$5</f>
        <v>0</v>
      </c>
      <c r="C41" s="11">
        <f>[37]Maio!$K$6</f>
        <v>0</v>
      </c>
      <c r="D41" s="11">
        <f>[37]Maio!$K$7</f>
        <v>0</v>
      </c>
      <c r="E41" s="11">
        <f>[37]Maio!$K$8</f>
        <v>0</v>
      </c>
      <c r="F41" s="11">
        <f>[37]Maio!$K$9</f>
        <v>0</v>
      </c>
      <c r="G41" s="11">
        <f>[37]Maio!$K$10</f>
        <v>2.4</v>
      </c>
      <c r="H41" s="11">
        <f>[37]Maio!$K$11</f>
        <v>0</v>
      </c>
      <c r="I41" s="11">
        <f>[37]Maio!$K$12</f>
        <v>0</v>
      </c>
      <c r="J41" s="11">
        <f>[37]Maio!$K$13</f>
        <v>0</v>
      </c>
      <c r="K41" s="11">
        <f>[37]Maio!$K$14</f>
        <v>0</v>
      </c>
      <c r="L41" s="11">
        <f>[37]Maio!$K$15</f>
        <v>0</v>
      </c>
      <c r="M41" s="11">
        <f>[37]Maio!$K$16</f>
        <v>24.6</v>
      </c>
      <c r="N41" s="11">
        <f>[37]Maio!$K$17</f>
        <v>27.4</v>
      </c>
      <c r="O41" s="11">
        <f>[37]Maio!$K$18</f>
        <v>0</v>
      </c>
      <c r="P41" s="11">
        <f>[37]Maio!$K$19</f>
        <v>0</v>
      </c>
      <c r="Q41" s="11">
        <f>[37]Maio!$K$20</f>
        <v>0</v>
      </c>
      <c r="R41" s="11">
        <f>[37]Maio!$K$21</f>
        <v>0</v>
      </c>
      <c r="S41" s="11">
        <f>[37]Maio!$K$22</f>
        <v>0</v>
      </c>
      <c r="T41" s="11">
        <f>[37]Maio!$K$23</f>
        <v>0</v>
      </c>
      <c r="U41" s="11">
        <f>[37]Maio!$K$24</f>
        <v>0</v>
      </c>
      <c r="V41" s="11">
        <f>[37]Maio!$K$25</f>
        <v>0</v>
      </c>
      <c r="W41" s="11">
        <f>[37]Maio!$K$26</f>
        <v>15.8</v>
      </c>
      <c r="X41" s="11">
        <f>[37]Maio!$K$27</f>
        <v>0.60000000000000009</v>
      </c>
      <c r="Y41" s="11">
        <f>[37]Maio!$K$28</f>
        <v>0</v>
      </c>
      <c r="Z41" s="11">
        <f>[37]Maio!$K$29</f>
        <v>0.2</v>
      </c>
      <c r="AA41" s="11">
        <f>[37]Maio!$K$30</f>
        <v>0.2</v>
      </c>
      <c r="AB41" s="11">
        <f>[37]Maio!$K$31</f>
        <v>0</v>
      </c>
      <c r="AC41" s="11">
        <f>[37]Maio!$K$32</f>
        <v>0</v>
      </c>
      <c r="AD41" s="11">
        <f>[37]Maio!$K$33</f>
        <v>0</v>
      </c>
      <c r="AE41" s="11">
        <f>[37]Maio!$K$34</f>
        <v>0</v>
      </c>
      <c r="AF41" s="11">
        <f>[37]Maio!$K$35</f>
        <v>0</v>
      </c>
      <c r="AG41" s="15">
        <f t="shared" ref="AG41" si="32">SUM(B41:AF41)</f>
        <v>71.2</v>
      </c>
      <c r="AH41" s="16">
        <f t="shared" si="30"/>
        <v>27.4</v>
      </c>
      <c r="AI41" s="67">
        <f t="shared" si="31"/>
        <v>24</v>
      </c>
    </row>
    <row r="42" spans="1:40" x14ac:dyDescent="0.2">
      <c r="A42" s="58" t="s">
        <v>17</v>
      </c>
      <c r="B42" s="11">
        <f>[38]Maio!$K$5</f>
        <v>0</v>
      </c>
      <c r="C42" s="11">
        <f>[38]Maio!$K$6</f>
        <v>0</v>
      </c>
      <c r="D42" s="11">
        <f>[38]Maio!$K$7</f>
        <v>0</v>
      </c>
      <c r="E42" s="11">
        <f>[38]Maio!$K$8</f>
        <v>0</v>
      </c>
      <c r="F42" s="11">
        <f>[38]Maio!$K$9</f>
        <v>0</v>
      </c>
      <c r="G42" s="11">
        <f>[38]Maio!$K$10</f>
        <v>2.0000000000000004</v>
      </c>
      <c r="H42" s="11">
        <f>[38]Maio!$K$11</f>
        <v>0</v>
      </c>
      <c r="I42" s="11">
        <f>[38]Maio!$K$12</f>
        <v>0</v>
      </c>
      <c r="J42" s="11">
        <f>[38]Maio!$K$13</f>
        <v>0</v>
      </c>
      <c r="K42" s="11">
        <f>[38]Maio!$K$14</f>
        <v>0</v>
      </c>
      <c r="L42" s="11">
        <f>[38]Maio!$K$15</f>
        <v>0</v>
      </c>
      <c r="M42" s="11">
        <f>[38]Maio!$K$16</f>
        <v>23.4</v>
      </c>
      <c r="N42" s="11">
        <f>[38]Maio!$K$17</f>
        <v>9.9999999999999947</v>
      </c>
      <c r="O42" s="11">
        <f>[38]Maio!$K$18</f>
        <v>1.2</v>
      </c>
      <c r="P42" s="11">
        <f>[38]Maio!$K$19</f>
        <v>0.2</v>
      </c>
      <c r="Q42" s="11">
        <f>[38]Maio!$K$20</f>
        <v>0.2</v>
      </c>
      <c r="R42" s="11">
        <f>[38]Maio!$K$21</f>
        <v>0</v>
      </c>
      <c r="S42" s="11">
        <f>[38]Maio!$K$22</f>
        <v>0.2</v>
      </c>
      <c r="T42" s="11">
        <f>[38]Maio!$K$23</f>
        <v>0</v>
      </c>
      <c r="U42" s="11">
        <f>[38]Maio!$K$24</f>
        <v>0</v>
      </c>
      <c r="V42" s="11">
        <f>[38]Maio!$K$25</f>
        <v>0</v>
      </c>
      <c r="W42" s="11">
        <f>[38]Maio!$K$26</f>
        <v>0.2</v>
      </c>
      <c r="X42" s="11">
        <f>[38]Maio!$K$27</f>
        <v>0</v>
      </c>
      <c r="Y42" s="11">
        <f>[38]Maio!$K$28</f>
        <v>0</v>
      </c>
      <c r="Z42" s="11">
        <f>[38]Maio!$K$29</f>
        <v>0</v>
      </c>
      <c r="AA42" s="11">
        <f>[38]Maio!$K$30</f>
        <v>0.2</v>
      </c>
      <c r="AB42" s="11">
        <f>[38]Maio!$K$31</f>
        <v>0</v>
      </c>
      <c r="AC42" s="11">
        <f>[38]Maio!$K$32</f>
        <v>0</v>
      </c>
      <c r="AD42" s="11">
        <f>[38]Maio!$K$33</f>
        <v>0</v>
      </c>
      <c r="AE42" s="11">
        <f>[38]Maio!$K$34</f>
        <v>0.2</v>
      </c>
      <c r="AF42" s="11">
        <f>[38]Maio!$K$35</f>
        <v>0</v>
      </c>
      <c r="AG42" s="15">
        <f t="shared" ref="AG42" si="33">SUM(B42:AF42)</f>
        <v>37.800000000000011</v>
      </c>
      <c r="AH42" s="16">
        <f t="shared" ref="AH42:AH43" si="34">MAX(B42:AF42)</f>
        <v>23.4</v>
      </c>
      <c r="AI42" s="67">
        <f t="shared" ref="AI42:AI43" si="35">COUNTIF(B42:AF42,"=0,0")</f>
        <v>21</v>
      </c>
    </row>
    <row r="43" spans="1:40" x14ac:dyDescent="0.2">
      <c r="A43" s="58" t="s">
        <v>157</v>
      </c>
      <c r="B43" s="11">
        <f>[39]Maio!$K$5</f>
        <v>0</v>
      </c>
      <c r="C43" s="11">
        <f>[39]Maio!$K$6</f>
        <v>0</v>
      </c>
      <c r="D43" s="11">
        <f>[39]Maio!$K$7</f>
        <v>0</v>
      </c>
      <c r="E43" s="11">
        <f>[39]Maio!$K$8</f>
        <v>0</v>
      </c>
      <c r="F43" s="11">
        <f>[39]Maio!$K$9</f>
        <v>0</v>
      </c>
      <c r="G43" s="11">
        <f>[39]Maio!$K$10</f>
        <v>0.2</v>
      </c>
      <c r="H43" s="11">
        <f>[39]Maio!$K$11</f>
        <v>0</v>
      </c>
      <c r="I43" s="11">
        <f>[39]Maio!$K$12</f>
        <v>0</v>
      </c>
      <c r="J43" s="11">
        <f>[39]Maio!$K$13</f>
        <v>0</v>
      </c>
      <c r="K43" s="11">
        <f>[39]Maio!$K$14</f>
        <v>0</v>
      </c>
      <c r="L43" s="11">
        <f>[39]Maio!$K$15</f>
        <v>0</v>
      </c>
      <c r="M43" s="11">
        <f>[39]Maio!$K$16</f>
        <v>2</v>
      </c>
      <c r="N43" s="11">
        <f>[39]Maio!$K$17</f>
        <v>19.8</v>
      </c>
      <c r="O43" s="11">
        <f>[39]Maio!$K$18</f>
        <v>0</v>
      </c>
      <c r="P43" s="11">
        <f>[39]Maio!$K$19</f>
        <v>0</v>
      </c>
      <c r="Q43" s="11">
        <f>[39]Maio!$K$20</f>
        <v>0.2</v>
      </c>
      <c r="R43" s="11">
        <f>[39]Maio!$K$21</f>
        <v>0</v>
      </c>
      <c r="S43" s="11">
        <f>[39]Maio!$K$22</f>
        <v>0</v>
      </c>
      <c r="T43" s="11">
        <f>[39]Maio!$K$23</f>
        <v>0</v>
      </c>
      <c r="U43" s="11">
        <f>[39]Maio!$K$24</f>
        <v>0</v>
      </c>
      <c r="V43" s="11">
        <f>[39]Maio!$K$25</f>
        <v>0</v>
      </c>
      <c r="W43" s="11">
        <f>[39]Maio!$K$26</f>
        <v>53.199999999999996</v>
      </c>
      <c r="X43" s="11">
        <f>[39]Maio!$K$27</f>
        <v>1.2</v>
      </c>
      <c r="Y43" s="11">
        <f>[39]Maio!$K$28</f>
        <v>0</v>
      </c>
      <c r="Z43" s="11">
        <f>[39]Maio!$K$29</f>
        <v>0.2</v>
      </c>
      <c r="AA43" s="11">
        <f>[39]Maio!$K$30</f>
        <v>0</v>
      </c>
      <c r="AB43" s="11">
        <f>[39]Maio!$K$31</f>
        <v>0</v>
      </c>
      <c r="AC43" s="11">
        <f>[39]Maio!$K$32</f>
        <v>0</v>
      </c>
      <c r="AD43" s="11">
        <f>[39]Maio!$K$33</f>
        <v>0</v>
      </c>
      <c r="AE43" s="11">
        <f>[39]Maio!$K$34</f>
        <v>0</v>
      </c>
      <c r="AF43" s="11">
        <f>[39]Maio!$K$35</f>
        <v>0</v>
      </c>
      <c r="AG43" s="15">
        <f t="shared" ref="AG43" si="36">SUM(B43:AF43)</f>
        <v>76.8</v>
      </c>
      <c r="AH43" s="16">
        <f t="shared" si="34"/>
        <v>53.199999999999996</v>
      </c>
      <c r="AI43" s="67">
        <f t="shared" si="35"/>
        <v>24</v>
      </c>
      <c r="AK43" s="12" t="s">
        <v>47</v>
      </c>
    </row>
    <row r="44" spans="1:40" x14ac:dyDescent="0.2">
      <c r="A44" s="58" t="s">
        <v>18</v>
      </c>
      <c r="B44" s="11" t="str">
        <f>[40]Maio!$K$5</f>
        <v>*</v>
      </c>
      <c r="C44" s="11" t="str">
        <f>[40]Maio!$K$6</f>
        <v>*</v>
      </c>
      <c r="D44" s="11" t="str">
        <f>[40]Maio!$K$7</f>
        <v>*</v>
      </c>
      <c r="E44" s="11" t="str">
        <f>[40]Maio!$K$8</f>
        <v>*</v>
      </c>
      <c r="F44" s="11" t="str">
        <f>[40]Maio!$K$9</f>
        <v>*</v>
      </c>
      <c r="G44" s="11" t="str">
        <f>[40]Maio!$K$10</f>
        <v>*</v>
      </c>
      <c r="H44" s="11" t="str">
        <f>[40]Maio!$K$11</f>
        <v>*</v>
      </c>
      <c r="I44" s="11" t="str">
        <f>[40]Maio!$K$12</f>
        <v>*</v>
      </c>
      <c r="J44" s="11" t="str">
        <f>[40]Maio!$K$13</f>
        <v>*</v>
      </c>
      <c r="K44" s="11" t="str">
        <f>[40]Maio!$K$14</f>
        <v>*</v>
      </c>
      <c r="L44" s="11" t="str">
        <f>[40]Maio!$K$15</f>
        <v>*</v>
      </c>
      <c r="M44" s="11" t="str">
        <f>[40]Maio!$K$16</f>
        <v>*</v>
      </c>
      <c r="N44" s="11" t="str">
        <f>[40]Maio!$K$17</f>
        <v>*</v>
      </c>
      <c r="O44" s="11" t="str">
        <f>[40]Maio!$K$18</f>
        <v>*</v>
      </c>
      <c r="P44" s="11" t="str">
        <f>[40]Maio!$K$19</f>
        <v>*</v>
      </c>
      <c r="Q44" s="11" t="str">
        <f>[40]Maio!$K$20</f>
        <v>*</v>
      </c>
      <c r="R44" s="11" t="str">
        <f>[40]Maio!$K$21</f>
        <v>*</v>
      </c>
      <c r="S44" s="11" t="str">
        <f>[40]Maio!$K$22</f>
        <v>*</v>
      </c>
      <c r="T44" s="11" t="str">
        <f>[40]Maio!$K$23</f>
        <v>*</v>
      </c>
      <c r="U44" s="11" t="str">
        <f>[40]Maio!$K$24</f>
        <v>*</v>
      </c>
      <c r="V44" s="11" t="str">
        <f>[40]Maio!$K$25</f>
        <v>*</v>
      </c>
      <c r="W44" s="11" t="str">
        <f>[40]Maio!$K$26</f>
        <v>*</v>
      </c>
      <c r="X44" s="11" t="str">
        <f>[40]Maio!$K$27</f>
        <v>*</v>
      </c>
      <c r="Y44" s="11" t="str">
        <f>[40]Maio!$K$28</f>
        <v>*</v>
      </c>
      <c r="Z44" s="11" t="str">
        <f>[40]Maio!$K$29</f>
        <v>*</v>
      </c>
      <c r="AA44" s="11" t="str">
        <f>[40]Maio!$K$30</f>
        <v>*</v>
      </c>
      <c r="AB44" s="11" t="str">
        <f>[40]Maio!$K$31</f>
        <v>*</v>
      </c>
      <c r="AC44" s="11" t="str">
        <f>[40]Maio!$K$32</f>
        <v>*</v>
      </c>
      <c r="AD44" s="11" t="str">
        <f>[40]Maio!$K$33</f>
        <v>*</v>
      </c>
      <c r="AE44" s="11" t="str">
        <f>[40]Maio!$K$34</f>
        <v>*</v>
      </c>
      <c r="AF44" s="11" t="str">
        <f>[40]Maio!$K$35</f>
        <v>*</v>
      </c>
      <c r="AG44" s="15" t="s">
        <v>226</v>
      </c>
      <c r="AH44" s="16" t="s">
        <v>226</v>
      </c>
      <c r="AI44" s="67" t="s">
        <v>226</v>
      </c>
    </row>
    <row r="45" spans="1:40" x14ac:dyDescent="0.2">
      <c r="A45" s="58" t="s">
        <v>162</v>
      </c>
      <c r="B45" s="11" t="str">
        <f>[41]Maio!$K$5</f>
        <v>*</v>
      </c>
      <c r="C45" s="11" t="str">
        <f>[41]Maio!$K$6</f>
        <v>*</v>
      </c>
      <c r="D45" s="11" t="str">
        <f>[41]Maio!$K$7</f>
        <v>*</v>
      </c>
      <c r="E45" s="11" t="str">
        <f>[41]Maio!$K$8</f>
        <v>*</v>
      </c>
      <c r="F45" s="11" t="str">
        <f>[41]Maio!$K$9</f>
        <v>*</v>
      </c>
      <c r="G45" s="11" t="str">
        <f>[41]Maio!$K$10</f>
        <v>*</v>
      </c>
      <c r="H45" s="11" t="str">
        <f>[41]Maio!$K$11</f>
        <v>*</v>
      </c>
      <c r="I45" s="11" t="str">
        <f>[41]Maio!$K$12</f>
        <v>*</v>
      </c>
      <c r="J45" s="11" t="str">
        <f>[41]Maio!$K$13</f>
        <v>*</v>
      </c>
      <c r="K45" s="11" t="str">
        <f>[41]Maio!$K$14</f>
        <v>*</v>
      </c>
      <c r="L45" s="11" t="str">
        <f>[41]Maio!$K$15</f>
        <v>*</v>
      </c>
      <c r="M45" s="11" t="str">
        <f>[41]Maio!$K$16</f>
        <v>*</v>
      </c>
      <c r="N45" s="11" t="str">
        <f>[41]Maio!$K$17</f>
        <v>*</v>
      </c>
      <c r="O45" s="11" t="str">
        <f>[41]Maio!$K$18</f>
        <v>*</v>
      </c>
      <c r="P45" s="11" t="str">
        <f>[41]Maio!$K$19</f>
        <v>*</v>
      </c>
      <c r="Q45" s="11" t="str">
        <f>[41]Maio!$K$20</f>
        <v>*</v>
      </c>
      <c r="R45" s="11" t="str">
        <f>[41]Maio!$K$21</f>
        <v>*</v>
      </c>
      <c r="S45" s="11" t="str">
        <f>[41]Maio!$K$22</f>
        <v>*</v>
      </c>
      <c r="T45" s="11" t="str">
        <f>[41]Maio!$K$23</f>
        <v>*</v>
      </c>
      <c r="U45" s="11" t="str">
        <f>[41]Maio!$K$24</f>
        <v>*</v>
      </c>
      <c r="V45" s="11" t="str">
        <f>[41]Maio!$K$25</f>
        <v>*</v>
      </c>
      <c r="W45" s="11" t="str">
        <f>[41]Maio!$K$26</f>
        <v>*</v>
      </c>
      <c r="X45" s="11" t="str">
        <f>[41]Maio!$K$27</f>
        <v>*</v>
      </c>
      <c r="Y45" s="11" t="str">
        <f>[41]Maio!$K$28</f>
        <v>*</v>
      </c>
      <c r="Z45" s="11" t="str">
        <f>[41]Maio!$K$29</f>
        <v>*</v>
      </c>
      <c r="AA45" s="11" t="str">
        <f>[41]Maio!$K$30</f>
        <v>*</v>
      </c>
      <c r="AB45" s="11" t="str">
        <f>[41]Maio!$K$31</f>
        <v>*</v>
      </c>
      <c r="AC45" s="11" t="str">
        <f>[41]Maio!$K$32</f>
        <v>*</v>
      </c>
      <c r="AD45" s="11" t="str">
        <f>[41]Maio!$K$33</f>
        <v>*</v>
      </c>
      <c r="AE45" s="11" t="str">
        <f>[41]Maio!$K$34</f>
        <v>*</v>
      </c>
      <c r="AF45" s="11" t="str">
        <f>[41]Maio!$K$35</f>
        <v>*</v>
      </c>
      <c r="AG45" s="15" t="s">
        <v>226</v>
      </c>
      <c r="AH45" s="16" t="s">
        <v>226</v>
      </c>
      <c r="AI45" s="67" t="s">
        <v>226</v>
      </c>
    </row>
    <row r="46" spans="1:40" x14ac:dyDescent="0.2">
      <c r="A46" s="58" t="s">
        <v>19</v>
      </c>
      <c r="B46" s="11" t="str">
        <f>[42]Maio!$K$5</f>
        <v>*</v>
      </c>
      <c r="C46" s="11" t="str">
        <f>[42]Maio!$K$6</f>
        <v>*</v>
      </c>
      <c r="D46" s="11" t="str">
        <f>[42]Maio!$K$7</f>
        <v>*</v>
      </c>
      <c r="E46" s="11" t="str">
        <f>[42]Maio!$K$8</f>
        <v>*</v>
      </c>
      <c r="F46" s="11" t="str">
        <f>[42]Maio!$K$9</f>
        <v>*</v>
      </c>
      <c r="G46" s="11" t="str">
        <f>[42]Maio!$K$10</f>
        <v>*</v>
      </c>
      <c r="H46" s="11" t="str">
        <f>[42]Maio!$K$11</f>
        <v>*</v>
      </c>
      <c r="I46" s="11" t="str">
        <f>[42]Maio!$K$12</f>
        <v>*</v>
      </c>
      <c r="J46" s="11" t="str">
        <f>[42]Maio!$K$13</f>
        <v>*</v>
      </c>
      <c r="K46" s="11" t="str">
        <f>[42]Maio!$K$14</f>
        <v>*</v>
      </c>
      <c r="L46" s="11" t="str">
        <f>[42]Maio!$K$15</f>
        <v>*</v>
      </c>
      <c r="M46" s="11" t="str">
        <f>[42]Maio!$K$16</f>
        <v>*</v>
      </c>
      <c r="N46" s="11" t="str">
        <f>[42]Maio!$K$17</f>
        <v>*</v>
      </c>
      <c r="O46" s="11" t="str">
        <f>[42]Maio!$K$18</f>
        <v>*</v>
      </c>
      <c r="P46" s="11" t="str">
        <f>[42]Maio!$K$19</f>
        <v>*</v>
      </c>
      <c r="Q46" s="11" t="str">
        <f>[42]Maio!$K$20</f>
        <v>*</v>
      </c>
      <c r="R46" s="11" t="str">
        <f>[42]Maio!$K$21</f>
        <v>*</v>
      </c>
      <c r="S46" s="11" t="str">
        <f>[42]Maio!$K$22</f>
        <v>*</v>
      </c>
      <c r="T46" s="11" t="str">
        <f>[42]Maio!$K$23</f>
        <v>*</v>
      </c>
      <c r="U46" s="11" t="str">
        <f>[42]Maio!$K$24</f>
        <v>*</v>
      </c>
      <c r="V46" s="11" t="str">
        <f>[42]Maio!$K$25</f>
        <v>*</v>
      </c>
      <c r="W46" s="11" t="str">
        <f>[42]Maio!$K$26</f>
        <v>*</v>
      </c>
      <c r="X46" s="11" t="str">
        <f>[42]Maio!$K$27</f>
        <v>*</v>
      </c>
      <c r="Y46" s="11" t="str">
        <f>[42]Maio!$K$28</f>
        <v>*</v>
      </c>
      <c r="Z46" s="11" t="str">
        <f>[42]Maio!$K$29</f>
        <v>*</v>
      </c>
      <c r="AA46" s="11" t="str">
        <f>[42]Maio!$K$30</f>
        <v>*</v>
      </c>
      <c r="AB46" s="11" t="str">
        <f>[42]Maio!$K$31</f>
        <v>*</v>
      </c>
      <c r="AC46" s="11" t="str">
        <f>[42]Maio!$K$32</f>
        <v>*</v>
      </c>
      <c r="AD46" s="11" t="str">
        <f>[42]Maio!$K$33</f>
        <v>*</v>
      </c>
      <c r="AE46" s="11" t="str">
        <f>[42]Maio!$K$34</f>
        <v>*</v>
      </c>
      <c r="AF46" s="11" t="str">
        <f>[42]Maio!$K$35</f>
        <v>*</v>
      </c>
      <c r="AG46" s="15" t="s">
        <v>226</v>
      </c>
      <c r="AH46" s="16" t="s">
        <v>226</v>
      </c>
      <c r="AI46" s="67" t="s">
        <v>226</v>
      </c>
      <c r="AJ46" s="12" t="s">
        <v>47</v>
      </c>
    </row>
    <row r="47" spans="1:40" x14ac:dyDescent="0.2">
      <c r="A47" s="58" t="s">
        <v>31</v>
      </c>
      <c r="B47" s="11">
        <f>[43]Maio!$K$5</f>
        <v>0</v>
      </c>
      <c r="C47" s="11">
        <f>[43]Maio!$K$6</f>
        <v>0</v>
      </c>
      <c r="D47" s="11">
        <f>[43]Maio!$K$7</f>
        <v>0</v>
      </c>
      <c r="E47" s="11">
        <f>[43]Maio!$K$8</f>
        <v>0</v>
      </c>
      <c r="F47" s="11">
        <f>[43]Maio!$K$9</f>
        <v>0</v>
      </c>
      <c r="G47" s="11">
        <f>[43]Maio!$K$10</f>
        <v>5</v>
      </c>
      <c r="H47" s="11">
        <f>[43]Maio!$K$11</f>
        <v>0</v>
      </c>
      <c r="I47" s="11">
        <f>[43]Maio!$K$12</f>
        <v>0</v>
      </c>
      <c r="J47" s="11">
        <f>[43]Maio!$K$13</f>
        <v>0</v>
      </c>
      <c r="K47" s="11">
        <f>[43]Maio!$K$14</f>
        <v>0</v>
      </c>
      <c r="L47" s="11">
        <f>[43]Maio!$K$15</f>
        <v>0</v>
      </c>
      <c r="M47" s="11">
        <f>[43]Maio!$K$16</f>
        <v>63.800000000000011</v>
      </c>
      <c r="N47" s="11">
        <f>[43]Maio!$K$17</f>
        <v>33.800000000000004</v>
      </c>
      <c r="O47" s="11">
        <f>[43]Maio!$K$18</f>
        <v>19.799999999999994</v>
      </c>
      <c r="P47" s="11">
        <f>[43]Maio!$K$19</f>
        <v>0</v>
      </c>
      <c r="Q47" s="11">
        <f>[43]Maio!$K$20</f>
        <v>0</v>
      </c>
      <c r="R47" s="11">
        <f>[43]Maio!$K$21</f>
        <v>0</v>
      </c>
      <c r="S47" s="11">
        <f>[43]Maio!$K$22</f>
        <v>0</v>
      </c>
      <c r="T47" s="11">
        <f>[43]Maio!$K$23</f>
        <v>0</v>
      </c>
      <c r="U47" s="11">
        <f>[43]Maio!$K$24</f>
        <v>0</v>
      </c>
      <c r="V47" s="11">
        <f>[43]Maio!$K$25</f>
        <v>0</v>
      </c>
      <c r="W47" s="11">
        <f>[43]Maio!$K$26</f>
        <v>26.800000000000004</v>
      </c>
      <c r="X47" s="11">
        <f>[43]Maio!$K$27</f>
        <v>0.2</v>
      </c>
      <c r="Y47" s="11">
        <f>[43]Maio!$K$28</f>
        <v>0</v>
      </c>
      <c r="Z47" s="11">
        <f>[43]Maio!$K$29</f>
        <v>0</v>
      </c>
      <c r="AA47" s="11">
        <f>[43]Maio!$K$30</f>
        <v>0</v>
      </c>
      <c r="AB47" s="11">
        <f>[43]Maio!$K$31</f>
        <v>0</v>
      </c>
      <c r="AC47" s="11">
        <f>[43]Maio!$K$32</f>
        <v>0</v>
      </c>
      <c r="AD47" s="11">
        <f>[43]Maio!$K$33</f>
        <v>0</v>
      </c>
      <c r="AE47" s="11">
        <f>[43]Maio!$K$34</f>
        <v>0</v>
      </c>
      <c r="AF47" s="11">
        <f>[43]Maio!$K$35</f>
        <v>0</v>
      </c>
      <c r="AG47" s="15">
        <f t="shared" ref="AG47:AG48" si="37">SUM(B47:AF47)</f>
        <v>149.4</v>
      </c>
      <c r="AH47" s="16">
        <f t="shared" ref="AH47" si="38">MAX(B47:AF47)</f>
        <v>63.800000000000011</v>
      </c>
      <c r="AI47" s="67">
        <f t="shared" ref="AI47:AI48" si="39">COUNTIF(B47:AF47,"=0,0")</f>
        <v>25</v>
      </c>
    </row>
    <row r="48" spans="1:40" x14ac:dyDescent="0.2">
      <c r="A48" s="58" t="s">
        <v>44</v>
      </c>
      <c r="B48" s="11">
        <f>[44]Maio!$K$5</f>
        <v>0</v>
      </c>
      <c r="C48" s="11">
        <f>[44]Maio!$K$6</f>
        <v>0</v>
      </c>
      <c r="D48" s="11">
        <f>[44]Maio!$K$7</f>
        <v>0</v>
      </c>
      <c r="E48" s="11">
        <f>[44]Maio!$K$8</f>
        <v>0</v>
      </c>
      <c r="F48" s="11">
        <f>[44]Maio!$K$9</f>
        <v>0</v>
      </c>
      <c r="G48" s="11">
        <f>[44]Maio!$K$10</f>
        <v>0</v>
      </c>
      <c r="H48" s="11">
        <f>[44]Maio!$K$11</f>
        <v>0</v>
      </c>
      <c r="I48" s="11">
        <f>[44]Maio!$K$12</f>
        <v>0</v>
      </c>
      <c r="J48" s="11">
        <f>[44]Maio!$K$13</f>
        <v>0</v>
      </c>
      <c r="K48" s="11">
        <f>[44]Maio!$K$14</f>
        <v>0</v>
      </c>
      <c r="L48" s="11">
        <f>[44]Maio!$K$15</f>
        <v>0</v>
      </c>
      <c r="M48" s="11">
        <f>[44]Maio!$K$16</f>
        <v>0</v>
      </c>
      <c r="N48" s="11">
        <f>[44]Maio!$K$17</f>
        <v>0</v>
      </c>
      <c r="O48" s="11">
        <f>[44]Maio!$K$18</f>
        <v>0</v>
      </c>
      <c r="P48" s="11">
        <f>[44]Maio!$K$19</f>
        <v>0</v>
      </c>
      <c r="Q48" s="11">
        <f>[44]Maio!$K$20</f>
        <v>0</v>
      </c>
      <c r="R48" s="11">
        <f>[44]Maio!$K$21</f>
        <v>0</v>
      </c>
      <c r="S48" s="11">
        <f>[44]Maio!$K$22</f>
        <v>0</v>
      </c>
      <c r="T48" s="11">
        <f>[44]Maio!$K$23</f>
        <v>0</v>
      </c>
      <c r="U48" s="11">
        <f>[44]Maio!$K$24</f>
        <v>0</v>
      </c>
      <c r="V48" s="11">
        <f>[44]Maio!$K$25</f>
        <v>0</v>
      </c>
      <c r="W48" s="11">
        <f>[44]Maio!$K$26</f>
        <v>0</v>
      </c>
      <c r="X48" s="11">
        <f>[44]Maio!$K$27</f>
        <v>0</v>
      </c>
      <c r="Y48" s="11">
        <f>[44]Maio!$K$28</f>
        <v>0.2</v>
      </c>
      <c r="Z48" s="11">
        <f>[44]Maio!$K$29</f>
        <v>0</v>
      </c>
      <c r="AA48" s="11">
        <f>[44]Maio!$K$30</f>
        <v>0</v>
      </c>
      <c r="AB48" s="11">
        <f>[44]Maio!$K$31</f>
        <v>0</v>
      </c>
      <c r="AC48" s="11">
        <f>[44]Maio!$K$32</f>
        <v>0</v>
      </c>
      <c r="AD48" s="11">
        <f>[44]Maio!$K$33</f>
        <v>0</v>
      </c>
      <c r="AE48" s="11">
        <f>[44]Maio!$K$34</f>
        <v>0</v>
      </c>
      <c r="AF48" s="11">
        <f>[44]Maio!$K$35</f>
        <v>0</v>
      </c>
      <c r="AG48" s="15">
        <f t="shared" si="37"/>
        <v>0.2</v>
      </c>
      <c r="AH48" s="16">
        <f>MAX(B48:AF48)</f>
        <v>0.2</v>
      </c>
      <c r="AI48" s="67">
        <f t="shared" si="39"/>
        <v>30</v>
      </c>
      <c r="AJ48" s="12" t="s">
        <v>47</v>
      </c>
    </row>
    <row r="49" spans="1:36" x14ac:dyDescent="0.2">
      <c r="A49" s="58" t="s">
        <v>20</v>
      </c>
      <c r="B49" s="11" t="str">
        <f>[45]Maio!$K$5</f>
        <v>*</v>
      </c>
      <c r="C49" s="11" t="str">
        <f>[45]Maio!$K$6</f>
        <v>*</v>
      </c>
      <c r="D49" s="11" t="str">
        <f>[45]Maio!$K$7</f>
        <v>*</v>
      </c>
      <c r="E49" s="11" t="str">
        <f>[45]Maio!$K$8</f>
        <v>*</v>
      </c>
      <c r="F49" s="11" t="str">
        <f>[45]Maio!$K$9</f>
        <v>*</v>
      </c>
      <c r="G49" s="11" t="str">
        <f>[45]Maio!$K$10</f>
        <v>*</v>
      </c>
      <c r="H49" s="11" t="str">
        <f>[45]Maio!$K$11</f>
        <v>*</v>
      </c>
      <c r="I49" s="11" t="str">
        <f>[45]Maio!$K$12</f>
        <v>*</v>
      </c>
      <c r="J49" s="11" t="str">
        <f>[45]Maio!$K$13</f>
        <v>*</v>
      </c>
      <c r="K49" s="11" t="str">
        <f>[45]Maio!$K$14</f>
        <v>*</v>
      </c>
      <c r="L49" s="11" t="str">
        <f>[45]Maio!$K$15</f>
        <v>*</v>
      </c>
      <c r="M49" s="11" t="str">
        <f>[45]Maio!$K$16</f>
        <v>*</v>
      </c>
      <c r="N49" s="11" t="str">
        <f>[45]Maio!$K$17</f>
        <v>*</v>
      </c>
      <c r="O49" s="11" t="str">
        <f>[45]Maio!$K$18</f>
        <v>*</v>
      </c>
      <c r="P49" s="11" t="str">
        <f>[45]Maio!$K$19</f>
        <v>*</v>
      </c>
      <c r="Q49" s="11" t="str">
        <f>[45]Maio!$K$20</f>
        <v>*</v>
      </c>
      <c r="R49" s="11" t="str">
        <f>[45]Maio!$K$21</f>
        <v>*</v>
      </c>
      <c r="S49" s="11" t="str">
        <f>[45]Maio!$K$22</f>
        <v>*</v>
      </c>
      <c r="T49" s="11" t="str">
        <f>[45]Maio!$K$23</f>
        <v>*</v>
      </c>
      <c r="U49" s="11" t="str">
        <f>[45]Maio!$K$24</f>
        <v>*</v>
      </c>
      <c r="V49" s="11" t="str">
        <f>[45]Maio!$K$25</f>
        <v>*</v>
      </c>
      <c r="W49" s="11" t="str">
        <f>[45]Maio!$K$26</f>
        <v>*</v>
      </c>
      <c r="X49" s="11" t="str">
        <f>[45]Maio!$K$27</f>
        <v>*</v>
      </c>
      <c r="Y49" s="11" t="str">
        <f>[45]Maio!$K$28</f>
        <v>*</v>
      </c>
      <c r="Z49" s="11" t="str">
        <f>[45]Maio!$K$29</f>
        <v>*</v>
      </c>
      <c r="AA49" s="11" t="str">
        <f>[45]Maio!$K$30</f>
        <v>*</v>
      </c>
      <c r="AB49" s="11" t="str">
        <f>[45]Maio!$K$31</f>
        <v>*</v>
      </c>
      <c r="AC49" s="11" t="str">
        <f>[45]Maio!$K$32</f>
        <v>*</v>
      </c>
      <c r="AD49" s="11" t="str">
        <f>[45]Maio!$K$33</f>
        <v>*</v>
      </c>
      <c r="AE49" s="11" t="str">
        <f>[45]Maio!$K$34</f>
        <v>*</v>
      </c>
      <c r="AF49" s="11" t="str">
        <f>[45]Maio!$K$35</f>
        <v>*</v>
      </c>
      <c r="AG49" s="15" t="s">
        <v>226</v>
      </c>
      <c r="AH49" s="16" t="s">
        <v>226</v>
      </c>
      <c r="AI49" s="67" t="s">
        <v>226</v>
      </c>
    </row>
    <row r="50" spans="1:36" s="5" customFormat="1" ht="17.100000000000001" customHeight="1" x14ac:dyDescent="0.2">
      <c r="A50" s="59" t="s">
        <v>33</v>
      </c>
      <c r="B50" s="13">
        <f t="shared" ref="B50:AH50" si="40">MAX(B5:B49)</f>
        <v>0</v>
      </c>
      <c r="C50" s="13">
        <f t="shared" si="40"/>
        <v>0</v>
      </c>
      <c r="D50" s="13">
        <f t="shared" si="40"/>
        <v>0</v>
      </c>
      <c r="E50" s="13">
        <f t="shared" si="40"/>
        <v>0</v>
      </c>
      <c r="F50" s="13">
        <f t="shared" si="40"/>
        <v>0</v>
      </c>
      <c r="G50" s="13">
        <f t="shared" si="40"/>
        <v>41.2</v>
      </c>
      <c r="H50" s="13">
        <f t="shared" si="40"/>
        <v>1.5999999999999999</v>
      </c>
      <c r="I50" s="13">
        <f t="shared" si="40"/>
        <v>0.2</v>
      </c>
      <c r="J50" s="13">
        <f t="shared" si="40"/>
        <v>0.2</v>
      </c>
      <c r="K50" s="13">
        <f t="shared" si="40"/>
        <v>0.2</v>
      </c>
      <c r="L50" s="13">
        <f t="shared" si="40"/>
        <v>3.2</v>
      </c>
      <c r="M50" s="13">
        <f t="shared" si="40"/>
        <v>63.800000000000011</v>
      </c>
      <c r="N50" s="13">
        <f t="shared" si="40"/>
        <v>75.400000000000006</v>
      </c>
      <c r="O50" s="13">
        <f t="shared" si="40"/>
        <v>19.799999999999994</v>
      </c>
      <c r="P50" s="13">
        <f t="shared" si="40"/>
        <v>1.5999999999999999</v>
      </c>
      <c r="Q50" s="13">
        <f t="shared" si="40"/>
        <v>1</v>
      </c>
      <c r="R50" s="13">
        <f t="shared" si="40"/>
        <v>0.2</v>
      </c>
      <c r="S50" s="13">
        <f t="shared" si="40"/>
        <v>0.2</v>
      </c>
      <c r="T50" s="13">
        <f t="shared" si="40"/>
        <v>0.2</v>
      </c>
      <c r="U50" s="13">
        <f t="shared" si="40"/>
        <v>0</v>
      </c>
      <c r="V50" s="13">
        <f t="shared" si="40"/>
        <v>0.8</v>
      </c>
      <c r="W50" s="13">
        <f t="shared" si="40"/>
        <v>71.600000000000009</v>
      </c>
      <c r="X50" s="13">
        <f t="shared" si="40"/>
        <v>13.2</v>
      </c>
      <c r="Y50" s="13">
        <f t="shared" si="40"/>
        <v>2.2000000000000002</v>
      </c>
      <c r="Z50" s="13">
        <f t="shared" si="40"/>
        <v>0.2</v>
      </c>
      <c r="AA50" s="13">
        <f t="shared" si="40"/>
        <v>0.2</v>
      </c>
      <c r="AB50" s="13">
        <f t="shared" si="40"/>
        <v>0.2</v>
      </c>
      <c r="AC50" s="13">
        <f t="shared" si="40"/>
        <v>0.2</v>
      </c>
      <c r="AD50" s="13">
        <f t="shared" si="40"/>
        <v>0.2</v>
      </c>
      <c r="AE50" s="13">
        <f t="shared" si="40"/>
        <v>0.2</v>
      </c>
      <c r="AF50" s="13">
        <f t="shared" ref="AF50" si="41">MAX(AF5:AF49)</f>
        <v>0</v>
      </c>
      <c r="AG50" s="144">
        <f t="shared" si="40"/>
        <v>182.60000000000002</v>
      </c>
      <c r="AH50" s="145">
        <f t="shared" si="40"/>
        <v>75.400000000000006</v>
      </c>
      <c r="AI50" s="190"/>
    </row>
    <row r="51" spans="1:36" s="8" customFormat="1" x14ac:dyDescent="0.2">
      <c r="A51" s="68" t="s">
        <v>34</v>
      </c>
      <c r="B51" s="114">
        <f t="shared" ref="B51:AG51" si="42">SUM(B5:B49)</f>
        <v>0</v>
      </c>
      <c r="C51" s="114">
        <f t="shared" si="42"/>
        <v>0</v>
      </c>
      <c r="D51" s="114">
        <f t="shared" si="42"/>
        <v>0</v>
      </c>
      <c r="E51" s="114">
        <f t="shared" si="42"/>
        <v>0</v>
      </c>
      <c r="F51" s="114">
        <f t="shared" si="42"/>
        <v>0</v>
      </c>
      <c r="G51" s="114">
        <f t="shared" si="42"/>
        <v>201</v>
      </c>
      <c r="H51" s="114">
        <f t="shared" si="42"/>
        <v>4</v>
      </c>
      <c r="I51" s="114">
        <f t="shared" si="42"/>
        <v>0.4</v>
      </c>
      <c r="J51" s="114">
        <f t="shared" si="42"/>
        <v>0.4</v>
      </c>
      <c r="K51" s="114">
        <f t="shared" si="42"/>
        <v>0.4</v>
      </c>
      <c r="L51" s="114">
        <f t="shared" si="42"/>
        <v>3.4000000000000004</v>
      </c>
      <c r="M51" s="114">
        <f t="shared" si="42"/>
        <v>546.6</v>
      </c>
      <c r="N51" s="114">
        <f t="shared" si="42"/>
        <v>615.39999999999986</v>
      </c>
      <c r="O51" s="114">
        <f t="shared" si="42"/>
        <v>38.599999999999994</v>
      </c>
      <c r="P51" s="114">
        <f t="shared" si="42"/>
        <v>2.8000000000000007</v>
      </c>
      <c r="Q51" s="114">
        <f t="shared" si="42"/>
        <v>1.5999999999999999</v>
      </c>
      <c r="R51" s="114">
        <f t="shared" si="42"/>
        <v>0.8</v>
      </c>
      <c r="S51" s="114">
        <f t="shared" si="42"/>
        <v>0.4</v>
      </c>
      <c r="T51" s="114">
        <f t="shared" si="42"/>
        <v>0.2</v>
      </c>
      <c r="U51" s="114">
        <f t="shared" si="42"/>
        <v>0</v>
      </c>
      <c r="V51" s="114">
        <f t="shared" si="42"/>
        <v>1</v>
      </c>
      <c r="W51" s="114">
        <f t="shared" si="42"/>
        <v>532.6</v>
      </c>
      <c r="X51" s="114">
        <f t="shared" si="42"/>
        <v>53.40000000000002</v>
      </c>
      <c r="Y51" s="114">
        <f t="shared" si="42"/>
        <v>3.6000000000000005</v>
      </c>
      <c r="Z51" s="114">
        <f t="shared" si="42"/>
        <v>1.7999999999999998</v>
      </c>
      <c r="AA51" s="114">
        <f t="shared" si="42"/>
        <v>0.8</v>
      </c>
      <c r="AB51" s="114">
        <f t="shared" si="42"/>
        <v>0.4</v>
      </c>
      <c r="AC51" s="114">
        <f t="shared" si="42"/>
        <v>0.4</v>
      </c>
      <c r="AD51" s="114">
        <f t="shared" si="42"/>
        <v>0.2</v>
      </c>
      <c r="AE51" s="114">
        <f t="shared" si="42"/>
        <v>0.8</v>
      </c>
      <c r="AF51" s="114">
        <f t="shared" ref="AF51" si="43">SUM(AF5:AF49)</f>
        <v>0</v>
      </c>
      <c r="AG51" s="144">
        <f t="shared" si="42"/>
        <v>2011.0000000000002</v>
      </c>
      <c r="AH51" s="106"/>
      <c r="AI51" s="191"/>
    </row>
    <row r="52" spans="1:36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61"/>
      <c r="AG52" s="52"/>
      <c r="AH52" s="56"/>
      <c r="AI52" s="54"/>
      <c r="AJ52" t="s">
        <v>47</v>
      </c>
    </row>
    <row r="53" spans="1:36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56" t="s">
        <v>97</v>
      </c>
      <c r="U53" s="156"/>
      <c r="V53" s="156"/>
      <c r="W53" s="156"/>
      <c r="X53" s="156"/>
      <c r="Y53" s="84"/>
      <c r="Z53" s="84"/>
      <c r="AA53" s="84"/>
      <c r="AB53" s="84"/>
      <c r="AC53" s="84"/>
      <c r="AD53" s="84"/>
      <c r="AE53" s="84"/>
      <c r="AF53" s="117"/>
      <c r="AG53" s="52"/>
      <c r="AH53" s="84"/>
      <c r="AI53" s="54"/>
    </row>
    <row r="54" spans="1:36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57" t="s">
        <v>98</v>
      </c>
      <c r="U54" s="157"/>
      <c r="V54" s="157"/>
      <c r="W54" s="157"/>
      <c r="X54" s="157"/>
      <c r="Y54" s="84"/>
      <c r="Z54" s="84"/>
      <c r="AA54" s="84"/>
      <c r="AB54" s="84"/>
      <c r="AC54" s="84"/>
      <c r="AD54" s="55"/>
      <c r="AE54" s="55"/>
      <c r="AF54" s="55"/>
      <c r="AG54" s="52"/>
      <c r="AH54" s="84"/>
      <c r="AI54" s="51"/>
    </row>
    <row r="55" spans="1:36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5"/>
      <c r="AG55" s="52"/>
      <c r="AH55" s="85"/>
      <c r="AI55" s="51"/>
    </row>
    <row r="56" spans="1:36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5"/>
      <c r="AG56" s="52"/>
      <c r="AH56" s="56"/>
      <c r="AI56" s="65"/>
    </row>
    <row r="57" spans="1:36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6"/>
      <c r="AG57" s="52"/>
      <c r="AH57" s="56"/>
      <c r="AI57" s="65"/>
    </row>
    <row r="58" spans="1:36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47</v>
      </c>
    </row>
    <row r="61" spans="1:36" x14ac:dyDescent="0.2">
      <c r="G61" s="2" t="s">
        <v>47</v>
      </c>
    </row>
    <row r="62" spans="1:36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6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  <c r="AH63" s="1" t="s">
        <v>47</v>
      </c>
    </row>
    <row r="64" spans="1:36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G64" s="7" t="s">
        <v>47</v>
      </c>
      <c r="AH64" s="1" t="s">
        <v>47</v>
      </c>
    </row>
    <row r="65" spans="8:36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I65" s="10" t="s">
        <v>47</v>
      </c>
      <c r="AJ65" s="12" t="s">
        <v>47</v>
      </c>
    </row>
    <row r="66" spans="8:36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6" x14ac:dyDescent="0.2">
      <c r="H67" s="2" t="s">
        <v>47</v>
      </c>
      <c r="S67" s="2" t="s">
        <v>47</v>
      </c>
      <c r="W67" s="2" t="s">
        <v>47</v>
      </c>
    </row>
    <row r="68" spans="8:36" x14ac:dyDescent="0.2">
      <c r="Q68" s="2" t="s">
        <v>47</v>
      </c>
      <c r="R68" s="2" t="s">
        <v>47</v>
      </c>
      <c r="AE68" s="2" t="s">
        <v>47</v>
      </c>
    </row>
    <row r="69" spans="8:36" x14ac:dyDescent="0.2">
      <c r="S69" s="2" t="s">
        <v>47</v>
      </c>
      <c r="X69" s="2" t="s">
        <v>47</v>
      </c>
      <c r="AC69" s="2" t="s">
        <v>47</v>
      </c>
      <c r="AI69" s="10" t="s">
        <v>47</v>
      </c>
      <c r="AJ69" s="12" t="s">
        <v>47</v>
      </c>
    </row>
    <row r="70" spans="8:36" x14ac:dyDescent="0.2">
      <c r="Y70" s="2" t="s">
        <v>47</v>
      </c>
    </row>
    <row r="74" spans="8:36" x14ac:dyDescent="0.2">
      <c r="S74" s="2" t="s">
        <v>47</v>
      </c>
    </row>
  </sheetData>
  <sortState ref="A5:AI49">
    <sortCondition ref="A5:A49"/>
  </sortState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I50:AI51"/>
    <mergeCell ref="S3:S4"/>
    <mergeCell ref="T53:X53"/>
    <mergeCell ref="R3:R4"/>
    <mergeCell ref="T54:X5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 AG12 AG38 AG41:AG4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J29" sqref="AJ29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62" t="s">
        <v>23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4"/>
    </row>
    <row r="2" spans="1:36" ht="20.100000000000001" customHeight="1" x14ac:dyDescent="0.2">
      <c r="A2" s="165" t="s">
        <v>21</v>
      </c>
      <c r="B2" s="146" t="s">
        <v>231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8"/>
    </row>
    <row r="3" spans="1:36" s="4" customFormat="1" ht="20.100000000000001" customHeight="1" x14ac:dyDescent="0.2">
      <c r="A3" s="166"/>
      <c r="B3" s="160">
        <v>1</v>
      </c>
      <c r="C3" s="160">
        <f>SUM(B3+1)</f>
        <v>2</v>
      </c>
      <c r="D3" s="160">
        <f t="shared" ref="D3:AD3" si="0">SUM(C3+1)</f>
        <v>3</v>
      </c>
      <c r="E3" s="160">
        <f t="shared" si="0"/>
        <v>4</v>
      </c>
      <c r="F3" s="160">
        <f t="shared" si="0"/>
        <v>5</v>
      </c>
      <c r="G3" s="160">
        <f t="shared" si="0"/>
        <v>6</v>
      </c>
      <c r="H3" s="160">
        <f t="shared" si="0"/>
        <v>7</v>
      </c>
      <c r="I3" s="160">
        <f t="shared" si="0"/>
        <v>8</v>
      </c>
      <c r="J3" s="160">
        <f t="shared" si="0"/>
        <v>9</v>
      </c>
      <c r="K3" s="160">
        <f t="shared" si="0"/>
        <v>10</v>
      </c>
      <c r="L3" s="160">
        <f t="shared" si="0"/>
        <v>11</v>
      </c>
      <c r="M3" s="160">
        <f t="shared" si="0"/>
        <v>12</v>
      </c>
      <c r="N3" s="160">
        <f t="shared" si="0"/>
        <v>13</v>
      </c>
      <c r="O3" s="160">
        <f t="shared" si="0"/>
        <v>14</v>
      </c>
      <c r="P3" s="160">
        <f t="shared" si="0"/>
        <v>15</v>
      </c>
      <c r="Q3" s="160">
        <f t="shared" si="0"/>
        <v>16</v>
      </c>
      <c r="R3" s="160">
        <f t="shared" si="0"/>
        <v>17</v>
      </c>
      <c r="S3" s="160">
        <f t="shared" si="0"/>
        <v>18</v>
      </c>
      <c r="T3" s="160">
        <f t="shared" si="0"/>
        <v>19</v>
      </c>
      <c r="U3" s="160">
        <f t="shared" si="0"/>
        <v>20</v>
      </c>
      <c r="V3" s="160">
        <f t="shared" si="0"/>
        <v>21</v>
      </c>
      <c r="W3" s="160">
        <f t="shared" si="0"/>
        <v>22</v>
      </c>
      <c r="X3" s="160">
        <f t="shared" si="0"/>
        <v>23</v>
      </c>
      <c r="Y3" s="160">
        <f t="shared" si="0"/>
        <v>24</v>
      </c>
      <c r="Z3" s="160">
        <f t="shared" si="0"/>
        <v>25</v>
      </c>
      <c r="AA3" s="160">
        <f t="shared" si="0"/>
        <v>26</v>
      </c>
      <c r="AB3" s="160">
        <f t="shared" si="0"/>
        <v>27</v>
      </c>
      <c r="AC3" s="160">
        <f t="shared" si="0"/>
        <v>28</v>
      </c>
      <c r="AD3" s="160">
        <f t="shared" si="0"/>
        <v>29</v>
      </c>
      <c r="AE3" s="158">
        <v>30</v>
      </c>
      <c r="AF3" s="160">
        <v>31</v>
      </c>
      <c r="AG3" s="111" t="s">
        <v>37</v>
      </c>
      <c r="AH3" s="60" t="s">
        <v>36</v>
      </c>
    </row>
    <row r="4" spans="1:36" s="5" customFormat="1" ht="20.100000000000001" customHeight="1" x14ac:dyDescent="0.2">
      <c r="A4" s="167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59"/>
      <c r="AF4" s="161"/>
      <c r="AG4" s="111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[1]Maio!$C$5</f>
        <v>32.9</v>
      </c>
      <c r="C5" s="129">
        <f>[1]Maio!$C$6</f>
        <v>32.4</v>
      </c>
      <c r="D5" s="129">
        <f>[1]Maio!$C$7</f>
        <v>32.200000000000003</v>
      </c>
      <c r="E5" s="129">
        <f>[1]Maio!$C$8</f>
        <v>32.9</v>
      </c>
      <c r="F5" s="129">
        <f>[1]Maio!$C$9</f>
        <v>33.700000000000003</v>
      </c>
      <c r="G5" s="129">
        <f>[1]Maio!$C$10</f>
        <v>23.5</v>
      </c>
      <c r="H5" s="129">
        <f>[1]Maio!$C$11</f>
        <v>24.1</v>
      </c>
      <c r="I5" s="129">
        <f>[1]Maio!$C$12</f>
        <v>26.7</v>
      </c>
      <c r="J5" s="129">
        <f>[1]Maio!$C$13</f>
        <v>30.1</v>
      </c>
      <c r="K5" s="129">
        <f>[1]Maio!$C$14</f>
        <v>32.5</v>
      </c>
      <c r="L5" s="129">
        <f>[1]Maio!$C$15</f>
        <v>34.1</v>
      </c>
      <c r="M5" s="129">
        <f>[1]Maio!$C$16</f>
        <v>26.5</v>
      </c>
      <c r="N5" s="129">
        <f>[1]Maio!$C$17</f>
        <v>24.4</v>
      </c>
      <c r="O5" s="129">
        <f>[1]Maio!$C$18</f>
        <v>23.1</v>
      </c>
      <c r="P5" s="129">
        <f>[1]Maio!$C$19</f>
        <v>24.2</v>
      </c>
      <c r="Q5" s="129">
        <f>[1]Maio!$C$20</f>
        <v>27.5</v>
      </c>
      <c r="R5" s="129">
        <f>[1]Maio!$C$21</f>
        <v>29.2</v>
      </c>
      <c r="S5" s="129">
        <f>[1]Maio!$C$22</f>
        <v>30.1</v>
      </c>
      <c r="T5" s="129">
        <f>[1]Maio!$C$23</f>
        <v>32.5</v>
      </c>
      <c r="U5" s="129">
        <f>[1]Maio!$C$24</f>
        <v>32.700000000000003</v>
      </c>
      <c r="V5" s="129">
        <f>[1]Maio!$C$25</f>
        <v>33.299999999999997</v>
      </c>
      <c r="W5" s="129">
        <f>[1]Maio!$C$26</f>
        <v>33.4</v>
      </c>
      <c r="X5" s="129">
        <f>[1]Maio!$C$27</f>
        <v>21.7</v>
      </c>
      <c r="Y5" s="129">
        <f>[1]Maio!$C$28</f>
        <v>18.5</v>
      </c>
      <c r="Z5" s="129">
        <f>[1]Maio!$C$29</f>
        <v>22.8</v>
      </c>
      <c r="AA5" s="129">
        <f>[1]Maio!$C$30</f>
        <v>24.5</v>
      </c>
      <c r="AB5" s="129">
        <f>[1]Maio!$C$31</f>
        <v>26.3</v>
      </c>
      <c r="AC5" s="129">
        <f>[1]Maio!$C$32</f>
        <v>28.3</v>
      </c>
      <c r="AD5" s="129">
        <f>[1]Maio!$C$33</f>
        <v>29.8</v>
      </c>
      <c r="AE5" s="129">
        <f>[1]Maio!$C$34</f>
        <v>31.6</v>
      </c>
      <c r="AF5" s="129">
        <f>[1]Maio!$C$35</f>
        <v>31.3</v>
      </c>
      <c r="AG5" s="133">
        <f t="shared" ref="AG5:AG6" si="1">MAX(B5:AF5)</f>
        <v>34.1</v>
      </c>
      <c r="AH5" s="94">
        <f t="shared" ref="AH5:AH6" si="2">AVERAGE(B5:AF5)</f>
        <v>28.606451612903221</v>
      </c>
    </row>
    <row r="6" spans="1:36" x14ac:dyDescent="0.2">
      <c r="A6" s="58" t="s">
        <v>0</v>
      </c>
      <c r="B6" s="11">
        <f>[2]Maio!$C$5</f>
        <v>32.299999999999997</v>
      </c>
      <c r="C6" s="11">
        <f>[2]Maio!$C$6</f>
        <v>30.1</v>
      </c>
      <c r="D6" s="11">
        <f>[2]Maio!$C$7</f>
        <v>30.6</v>
      </c>
      <c r="E6" s="11">
        <f>[2]Maio!$C$8</f>
        <v>31.1</v>
      </c>
      <c r="F6" s="11">
        <f>[2]Maio!$C$9</f>
        <v>27</v>
      </c>
      <c r="G6" s="11">
        <f>[2]Maio!$C$10</f>
        <v>23.1</v>
      </c>
      <c r="H6" s="11">
        <f>[2]Maio!$C$11</f>
        <v>20.399999999999999</v>
      </c>
      <c r="I6" s="11">
        <f>[2]Maio!$C$12</f>
        <v>23.7</v>
      </c>
      <c r="J6" s="11">
        <f>[2]Maio!$C$13</f>
        <v>26.2</v>
      </c>
      <c r="K6" s="11">
        <f>[2]Maio!$C$14</f>
        <v>29.2</v>
      </c>
      <c r="L6" s="11">
        <f>[2]Maio!$C$15</f>
        <v>30.6</v>
      </c>
      <c r="M6" s="11">
        <f>[2]Maio!$C$16</f>
        <v>24.3</v>
      </c>
      <c r="N6" s="11">
        <f>[2]Maio!$C$17</f>
        <v>27.7</v>
      </c>
      <c r="O6" s="11">
        <f>[2]Maio!$C$18</f>
        <v>23</v>
      </c>
      <c r="P6" s="11">
        <f>[2]Maio!$C$19</f>
        <v>24</v>
      </c>
      <c r="Q6" s="11">
        <f>[2]Maio!$C$20</f>
        <v>24.3</v>
      </c>
      <c r="R6" s="11">
        <f>[2]Maio!$C$21</f>
        <v>26.2</v>
      </c>
      <c r="S6" s="11">
        <f>[2]Maio!$C$22</f>
        <v>27.2</v>
      </c>
      <c r="T6" s="11">
        <f>[2]Maio!$C$23</f>
        <v>28.4</v>
      </c>
      <c r="U6" s="11">
        <f>[2]Maio!$C$24</f>
        <v>29.2</v>
      </c>
      <c r="V6" s="11">
        <f>[2]Maio!$C$25</f>
        <v>30.4</v>
      </c>
      <c r="W6" s="11">
        <f>[2]Maio!$C$26</f>
        <v>26.7</v>
      </c>
      <c r="X6" s="11">
        <f>[2]Maio!$C$27</f>
        <v>16.8</v>
      </c>
      <c r="Y6" s="11">
        <f>[2]Maio!$C$28</f>
        <v>19.600000000000001</v>
      </c>
      <c r="Z6" s="11">
        <f>[2]Maio!$C$29</f>
        <v>22.9</v>
      </c>
      <c r="AA6" s="11">
        <f>[2]Maio!$C$30</f>
        <v>22.9</v>
      </c>
      <c r="AB6" s="11">
        <f>[2]Maio!$C$31</f>
        <v>23.4</v>
      </c>
      <c r="AC6" s="11">
        <f>[2]Maio!$C$32</f>
        <v>25.1</v>
      </c>
      <c r="AD6" s="11">
        <f>[2]Maio!$C$33</f>
        <v>26</v>
      </c>
      <c r="AE6" s="11">
        <f>[2]Maio!$C$34</f>
        <v>27.8</v>
      </c>
      <c r="AF6" s="11">
        <f>[2]Maio!$C$35</f>
        <v>29.3</v>
      </c>
      <c r="AG6" s="133">
        <f t="shared" si="1"/>
        <v>32.299999999999997</v>
      </c>
      <c r="AH6" s="94">
        <f t="shared" si="2"/>
        <v>26.112903225806448</v>
      </c>
    </row>
    <row r="7" spans="1:36" x14ac:dyDescent="0.2">
      <c r="A7" s="58" t="s">
        <v>104</v>
      </c>
      <c r="B7" s="11">
        <f>[3]Maio!$C$5</f>
        <v>32.700000000000003</v>
      </c>
      <c r="C7" s="11">
        <f>[3]Maio!$C$6</f>
        <v>31.9</v>
      </c>
      <c r="D7" s="11">
        <f>[3]Maio!$C$7</f>
        <v>31</v>
      </c>
      <c r="E7" s="11">
        <f>[3]Maio!$C$8</f>
        <v>30.9</v>
      </c>
      <c r="F7" s="11">
        <f>[3]Maio!$C$9</f>
        <v>33</v>
      </c>
      <c r="G7" s="11">
        <f>[3]Maio!$C$10</f>
        <v>25.7</v>
      </c>
      <c r="H7" s="11">
        <f>[3]Maio!$C$11</f>
        <v>23.1</v>
      </c>
      <c r="I7" s="11">
        <f>[3]Maio!$C$12</f>
        <v>25.7</v>
      </c>
      <c r="J7" s="11">
        <f>[3]Maio!$C$13</f>
        <v>27.6</v>
      </c>
      <c r="K7" s="11">
        <f>[3]Maio!$C$14</f>
        <v>31.6</v>
      </c>
      <c r="L7" s="11">
        <f>[3]Maio!$C$15</f>
        <v>33</v>
      </c>
      <c r="M7" s="11">
        <f>[3]Maio!$C$16</f>
        <v>25.4</v>
      </c>
      <c r="N7" s="11">
        <f>[3]Maio!$C$17</f>
        <v>26.4</v>
      </c>
      <c r="O7" s="11">
        <f>[3]Maio!$C$18</f>
        <v>24.6</v>
      </c>
      <c r="P7" s="11">
        <f>[3]Maio!$C$19</f>
        <v>24.5</v>
      </c>
      <c r="Q7" s="11">
        <f>[3]Maio!$C$20</f>
        <v>26.5</v>
      </c>
      <c r="R7" s="11">
        <f>[3]Maio!$C$21</f>
        <v>28.4</v>
      </c>
      <c r="S7" s="11">
        <f>[3]Maio!$C$22</f>
        <v>29</v>
      </c>
      <c r="T7" s="11">
        <f>[3]Maio!$C$23</f>
        <v>30.2</v>
      </c>
      <c r="U7" s="11">
        <f>[3]Maio!$C$24</f>
        <v>30.9</v>
      </c>
      <c r="V7" s="11">
        <f>[3]Maio!$C$25</f>
        <v>31.8</v>
      </c>
      <c r="W7" s="11">
        <f>[3]Maio!$C$26</f>
        <v>31.4</v>
      </c>
      <c r="X7" s="11">
        <f>[3]Maio!$C$27</f>
        <v>18.100000000000001</v>
      </c>
      <c r="Y7" s="11">
        <f>[3]Maio!$C$28</f>
        <v>18.100000000000001</v>
      </c>
      <c r="Z7" s="11">
        <f>[3]Maio!$C$29</f>
        <v>22.9</v>
      </c>
      <c r="AA7" s="11">
        <f>[3]Maio!$C$30</f>
        <v>23.2</v>
      </c>
      <c r="AB7" s="11">
        <f>[3]Maio!$C$31</f>
        <v>25</v>
      </c>
      <c r="AC7" s="11">
        <f>[3]Maio!$C$32</f>
        <v>26.6</v>
      </c>
      <c r="AD7" s="11">
        <f>[3]Maio!$C$33</f>
        <v>27.3</v>
      </c>
      <c r="AE7" s="11">
        <f>[3]Maio!$C$34</f>
        <v>29.5</v>
      </c>
      <c r="AF7" s="11">
        <f>[3]Maio!$C$35</f>
        <v>30.2</v>
      </c>
      <c r="AG7" s="139">
        <f>MAX(B7:AF7)</f>
        <v>33</v>
      </c>
      <c r="AH7" s="113">
        <f>AVERAGE(B7:AF7)</f>
        <v>27.619354838709675</v>
      </c>
    </row>
    <row r="8" spans="1:36" x14ac:dyDescent="0.2">
      <c r="A8" s="58" t="s">
        <v>1</v>
      </c>
      <c r="B8" s="11">
        <f>[4]Maio!$C$5</f>
        <v>35.799999999999997</v>
      </c>
      <c r="C8" s="11">
        <f>[4]Maio!$C$6</f>
        <v>34.9</v>
      </c>
      <c r="D8" s="11">
        <f>[4]Maio!$C$7</f>
        <v>25.5</v>
      </c>
      <c r="E8" s="11" t="str">
        <f>[4]Maio!$C$8</f>
        <v>*</v>
      </c>
      <c r="F8" s="11" t="str">
        <f>[4]Maio!$C$9</f>
        <v>*</v>
      </c>
      <c r="G8" s="11" t="str">
        <f>[4]Maio!$C$10</f>
        <v>*</v>
      </c>
      <c r="H8" s="11" t="str">
        <f>[4]Maio!$C$11</f>
        <v>*</v>
      </c>
      <c r="I8" s="11" t="str">
        <f>[4]Maio!$C$12</f>
        <v>*</v>
      </c>
      <c r="J8" s="11" t="str">
        <f>[4]Maio!$C$13</f>
        <v>*</v>
      </c>
      <c r="K8" s="11" t="str">
        <f>[4]Maio!$C$14</f>
        <v>*</v>
      </c>
      <c r="L8" s="11" t="str">
        <f>[4]Maio!$C$15</f>
        <v>*</v>
      </c>
      <c r="M8" s="11" t="str">
        <f>[4]Maio!$C$16</f>
        <v>*</v>
      </c>
      <c r="N8" s="11" t="str">
        <f>[4]Maio!$C$17</f>
        <v>*</v>
      </c>
      <c r="O8" s="11" t="str">
        <f>[4]Maio!$C$18</f>
        <v>*</v>
      </c>
      <c r="P8" s="11" t="str">
        <f>[4]Maio!$C$19</f>
        <v>*</v>
      </c>
      <c r="Q8" s="11">
        <f>[4]Maio!$C$20</f>
        <v>28</v>
      </c>
      <c r="R8" s="11">
        <f>[4]Maio!$C$21</f>
        <v>30.1</v>
      </c>
      <c r="S8" s="11">
        <f>[4]Maio!$C$22</f>
        <v>31</v>
      </c>
      <c r="T8" s="11">
        <f>[4]Maio!$C$23</f>
        <v>32.6</v>
      </c>
      <c r="U8" s="11" t="str">
        <f>[4]Maio!$C$24</f>
        <v>*</v>
      </c>
      <c r="V8" s="11" t="str">
        <f>[4]Maio!$C$25</f>
        <v>*</v>
      </c>
      <c r="W8" s="11" t="str">
        <f>[4]Maio!$C$26</f>
        <v>*</v>
      </c>
      <c r="X8" s="11" t="str">
        <f>[4]Maio!$C$27</f>
        <v>*</v>
      </c>
      <c r="Y8" s="11" t="str">
        <f>[4]Maio!$C$28</f>
        <v>*</v>
      </c>
      <c r="Z8" s="11" t="str">
        <f>[4]Maio!$C$29</f>
        <v>*</v>
      </c>
      <c r="AA8" s="11" t="str">
        <f>[4]Maio!$C$30</f>
        <v>*</v>
      </c>
      <c r="AB8" s="11" t="str">
        <f>[4]Maio!$C$31</f>
        <v>*</v>
      </c>
      <c r="AC8" s="11" t="str">
        <f>[4]Maio!$C$32</f>
        <v>*</v>
      </c>
      <c r="AD8" s="11" t="str">
        <f>[4]Maio!$C$33</f>
        <v>*</v>
      </c>
      <c r="AE8" s="11" t="str">
        <f>[4]Maio!$C$34</f>
        <v>*</v>
      </c>
      <c r="AF8" s="11" t="str">
        <f>[4]Maio!$C$35</f>
        <v>*</v>
      </c>
      <c r="AG8" s="133">
        <f t="shared" ref="AG8" si="3">MAX(B8:AF8)</f>
        <v>35.799999999999997</v>
      </c>
      <c r="AH8" s="94">
        <f t="shared" ref="AH8" si="4">AVERAGE(B8:AF8)</f>
        <v>31.128571428571426</v>
      </c>
    </row>
    <row r="9" spans="1:36" x14ac:dyDescent="0.2">
      <c r="A9" s="58" t="s">
        <v>167</v>
      </c>
      <c r="B9" s="11">
        <f>[5]Maio!$C$5</f>
        <v>30.5</v>
      </c>
      <c r="C9" s="11">
        <f>[5]Maio!$C$6</f>
        <v>28</v>
      </c>
      <c r="D9" s="11">
        <f>[5]Maio!$C$7</f>
        <v>29.2</v>
      </c>
      <c r="E9" s="11">
        <f>[5]Maio!$C$8</f>
        <v>30.3</v>
      </c>
      <c r="F9" s="11">
        <f>[5]Maio!$C$9</f>
        <v>26.9</v>
      </c>
      <c r="G9" s="11">
        <f>[5]Maio!$C$10</f>
        <v>23.2</v>
      </c>
      <c r="H9" s="11">
        <f>[5]Maio!$C$11</f>
        <v>17.2</v>
      </c>
      <c r="I9" s="11">
        <f>[5]Maio!$C$12</f>
        <v>22.2</v>
      </c>
      <c r="J9" s="11">
        <f>[5]Maio!$C$13</f>
        <v>24.7</v>
      </c>
      <c r="K9" s="11">
        <f>[5]Maio!$C$14</f>
        <v>28.4</v>
      </c>
      <c r="L9" s="11">
        <f>[5]Maio!$C$15</f>
        <v>30.2</v>
      </c>
      <c r="M9" s="11">
        <f>[5]Maio!$C$16</f>
        <v>24.4</v>
      </c>
      <c r="N9" s="11">
        <f>[5]Maio!$C$17</f>
        <v>25</v>
      </c>
      <c r="O9" s="11">
        <f>[5]Maio!$C$18</f>
        <v>21</v>
      </c>
      <c r="P9" s="11">
        <f>[5]Maio!$C$19</f>
        <v>21.3</v>
      </c>
      <c r="Q9" s="11">
        <f>[5]Maio!$C$20</f>
        <v>22.9</v>
      </c>
      <c r="R9" s="11">
        <f>[5]Maio!$C$21</f>
        <v>25.4</v>
      </c>
      <c r="S9" s="11">
        <f>[5]Maio!$C$22</f>
        <v>26.3</v>
      </c>
      <c r="T9" s="11">
        <f>[5]Maio!$C$23</f>
        <v>27.2</v>
      </c>
      <c r="U9" s="11">
        <f>[5]Maio!$C$24</f>
        <v>28.7</v>
      </c>
      <c r="V9" s="11">
        <f>[5]Maio!$C$25</f>
        <v>29.7</v>
      </c>
      <c r="W9" s="11">
        <f>[5]Maio!$C$26</f>
        <v>25.7</v>
      </c>
      <c r="X9" s="11">
        <f>[5]Maio!$C$27</f>
        <v>13.7</v>
      </c>
      <c r="Y9" s="11">
        <f>[5]Maio!$C$28</f>
        <v>17.399999999999999</v>
      </c>
      <c r="Z9" s="11">
        <f>[5]Maio!$C$29</f>
        <v>20.100000000000001</v>
      </c>
      <c r="AA9" s="11">
        <f>[5]Maio!$C$30</f>
        <v>20</v>
      </c>
      <c r="AB9" s="11">
        <f>[5]Maio!$C$31</f>
        <v>22.7</v>
      </c>
      <c r="AC9" s="11">
        <f>[5]Maio!$C$32</f>
        <v>23.9</v>
      </c>
      <c r="AD9" s="11">
        <f>[5]Maio!$C$33</f>
        <v>25.4</v>
      </c>
      <c r="AE9" s="11">
        <f>[5]Maio!$C$34</f>
        <v>27.8</v>
      </c>
      <c r="AF9" s="11">
        <f>[5]Maio!$C$35</f>
        <v>27.6</v>
      </c>
      <c r="AG9" s="139">
        <f>MAX(B9:AF9)</f>
        <v>30.5</v>
      </c>
      <c r="AH9" s="113">
        <f>AVERAGE(B9:AF9)</f>
        <v>24.741935483870968</v>
      </c>
    </row>
    <row r="10" spans="1:36" x14ac:dyDescent="0.2">
      <c r="A10" s="58" t="s">
        <v>111</v>
      </c>
      <c r="B10" s="11" t="str">
        <f>[6]Maio!$C$5</f>
        <v>*</v>
      </c>
      <c r="C10" s="11" t="str">
        <f>[6]Maio!$C$6</f>
        <v>*</v>
      </c>
      <c r="D10" s="11" t="str">
        <f>[6]Maio!$C$7</f>
        <v>*</v>
      </c>
      <c r="E10" s="11" t="str">
        <f>[6]Maio!$C$8</f>
        <v>*</v>
      </c>
      <c r="F10" s="11" t="str">
        <f>[6]Maio!$C$9</f>
        <v>*</v>
      </c>
      <c r="G10" s="11" t="str">
        <f>[6]Maio!$C$10</f>
        <v>*</v>
      </c>
      <c r="H10" s="11" t="str">
        <f>[6]Maio!$C$11</f>
        <v>*</v>
      </c>
      <c r="I10" s="11" t="str">
        <f>[6]Maio!$C$12</f>
        <v>*</v>
      </c>
      <c r="J10" s="11" t="str">
        <f>[6]Maio!$C$13</f>
        <v>*</v>
      </c>
      <c r="K10" s="11" t="str">
        <f>[6]Maio!$C$14</f>
        <v>*</v>
      </c>
      <c r="L10" s="11" t="str">
        <f>[6]Maio!$C$15</f>
        <v>*</v>
      </c>
      <c r="M10" s="11" t="str">
        <f>[6]Maio!$C$16</f>
        <v>*</v>
      </c>
      <c r="N10" s="11" t="str">
        <f>[6]Maio!$C$17</f>
        <v>*</v>
      </c>
      <c r="O10" s="11" t="str">
        <f>[6]Maio!$C$18</f>
        <v>*</v>
      </c>
      <c r="P10" s="11" t="str">
        <f>[6]Maio!$C$19</f>
        <v>*</v>
      </c>
      <c r="Q10" s="11" t="str">
        <f>[6]Maio!$C$20</f>
        <v>*</v>
      </c>
      <c r="R10" s="11" t="str">
        <f>[6]Maio!$C$21</f>
        <v>*</v>
      </c>
      <c r="S10" s="11" t="str">
        <f>[6]Maio!$C$22</f>
        <v>*</v>
      </c>
      <c r="T10" s="11" t="str">
        <f>[6]Maio!$C$23</f>
        <v>*</v>
      </c>
      <c r="U10" s="11" t="str">
        <f>[6]Maio!$C$24</f>
        <v>*</v>
      </c>
      <c r="V10" s="11" t="str">
        <f>[6]Maio!$C$25</f>
        <v>*</v>
      </c>
      <c r="W10" s="11" t="str">
        <f>[6]Maio!$C$26</f>
        <v>*</v>
      </c>
      <c r="X10" s="11" t="str">
        <f>[6]Maio!$C$27</f>
        <v>*</v>
      </c>
      <c r="Y10" s="11" t="str">
        <f>[6]Maio!$C$28</f>
        <v>*</v>
      </c>
      <c r="Z10" s="11" t="str">
        <f>[6]Maio!$C$29</f>
        <v>*</v>
      </c>
      <c r="AA10" s="11" t="str">
        <f>[6]Maio!$C$30</f>
        <v>*</v>
      </c>
      <c r="AB10" s="11" t="str">
        <f>[6]Maio!$C$31</f>
        <v>*</v>
      </c>
      <c r="AC10" s="11" t="str">
        <f>[6]Maio!$C$32</f>
        <v>*</v>
      </c>
      <c r="AD10" s="11" t="str">
        <f>[6]Maio!$C$33</f>
        <v>*</v>
      </c>
      <c r="AE10" s="11" t="str">
        <f>[6]Maio!$C$34</f>
        <v>*</v>
      </c>
      <c r="AF10" s="11" t="str">
        <f>[6]Maio!$C$35</f>
        <v>*</v>
      </c>
      <c r="AG10" s="133" t="s">
        <v>226</v>
      </c>
      <c r="AH10" s="94" t="s">
        <v>226</v>
      </c>
    </row>
    <row r="11" spans="1:36" x14ac:dyDescent="0.2">
      <c r="A11" s="58" t="s">
        <v>64</v>
      </c>
      <c r="B11" s="11">
        <f>[7]Maio!$C$5</f>
        <v>32.299999999999997</v>
      </c>
      <c r="C11" s="11">
        <f>[7]Maio!$C$6</f>
        <v>32.5</v>
      </c>
      <c r="D11" s="11">
        <f>[7]Maio!$C$7</f>
        <v>29.2</v>
      </c>
      <c r="E11" s="11">
        <f>[7]Maio!$C$8</f>
        <v>28.8</v>
      </c>
      <c r="F11" s="11">
        <f>[7]Maio!$C$9</f>
        <v>30.7</v>
      </c>
      <c r="G11" s="11">
        <f>[7]Maio!$C$10</f>
        <v>27.3</v>
      </c>
      <c r="H11" s="11">
        <f>[7]Maio!$C$11</f>
        <v>25.2</v>
      </c>
      <c r="I11" s="11">
        <f>[7]Maio!$C$12</f>
        <v>24.9</v>
      </c>
      <c r="J11" s="11">
        <f>[7]Maio!$C$13</f>
        <v>29.1</v>
      </c>
      <c r="K11" s="11">
        <f>[7]Maio!$C$14</f>
        <v>30.6</v>
      </c>
      <c r="L11" s="11">
        <f>[7]Maio!$C$15</f>
        <v>32.1</v>
      </c>
      <c r="M11" s="11">
        <f>[7]Maio!$C$16</f>
        <v>26.7</v>
      </c>
      <c r="N11" s="11">
        <f>[7]Maio!$C$17</f>
        <v>25.7</v>
      </c>
      <c r="O11" s="11">
        <f>[7]Maio!$C$18</f>
        <v>23.4</v>
      </c>
      <c r="P11" s="11">
        <f>[7]Maio!$C$19</f>
        <v>24.3</v>
      </c>
      <c r="Q11" s="11">
        <f>[7]Maio!$C$20</f>
        <v>27.6</v>
      </c>
      <c r="R11" s="11">
        <f>[7]Maio!$C$21</f>
        <v>28.1</v>
      </c>
      <c r="S11" s="11">
        <f>[7]Maio!$C$22</f>
        <v>28.7</v>
      </c>
      <c r="T11" s="11">
        <f>[7]Maio!$C$23</f>
        <v>29.6</v>
      </c>
      <c r="U11" s="11">
        <f>[7]Maio!$C$24</f>
        <v>30.9</v>
      </c>
      <c r="V11" s="11">
        <f>[7]Maio!$C$25</f>
        <v>31.8</v>
      </c>
      <c r="W11" s="11">
        <f>[7]Maio!$C$26</f>
        <v>32.4</v>
      </c>
      <c r="X11" s="11">
        <f>[7]Maio!$C$27</f>
        <v>21.2</v>
      </c>
      <c r="Y11" s="11">
        <f>[7]Maio!$C$28</f>
        <v>15.9</v>
      </c>
      <c r="Z11" s="11">
        <f>[7]Maio!$C$29</f>
        <v>22.8</v>
      </c>
      <c r="AA11" s="11">
        <f>[7]Maio!$C$30</f>
        <v>23.3</v>
      </c>
      <c r="AB11" s="11">
        <f>[7]Maio!$C$31</f>
        <v>25.7</v>
      </c>
      <c r="AC11" s="11">
        <f>[7]Maio!$C$32</f>
        <v>26.1</v>
      </c>
      <c r="AD11" s="11">
        <f>[7]Maio!$C$33</f>
        <v>27.7</v>
      </c>
      <c r="AE11" s="11">
        <f>[7]Maio!$C$34</f>
        <v>29.4</v>
      </c>
      <c r="AF11" s="11">
        <f>[7]Maio!$C$35</f>
        <v>30.3</v>
      </c>
      <c r="AG11" s="133">
        <f t="shared" ref="AG11:AG12" si="5">MAX(B11:AF11)</f>
        <v>32.5</v>
      </c>
      <c r="AH11" s="94">
        <f t="shared" ref="AH11:AH12" si="6">AVERAGE(B11:AF11)</f>
        <v>27.558064516129029</v>
      </c>
    </row>
    <row r="12" spans="1:36" x14ac:dyDescent="0.2">
      <c r="A12" s="58" t="s">
        <v>41</v>
      </c>
      <c r="B12" s="11">
        <f>[8]Maio!$C$5</f>
        <v>35.200000000000003</v>
      </c>
      <c r="C12" s="11">
        <f>[8]Maio!$C$6</f>
        <v>33.4</v>
      </c>
      <c r="D12" s="11">
        <f>[8]Maio!$C$7</f>
        <v>33.799999999999997</v>
      </c>
      <c r="E12" s="11">
        <f>[8]Maio!$C$8</f>
        <v>33.9</v>
      </c>
      <c r="F12" s="11">
        <f>[8]Maio!$C$9</f>
        <v>31</v>
      </c>
      <c r="G12" s="11">
        <f>[8]Maio!$C$10</f>
        <v>23.8</v>
      </c>
      <c r="H12" s="11">
        <f>[8]Maio!$C$11</f>
        <v>20.8</v>
      </c>
      <c r="I12" s="11">
        <f>[8]Maio!$C$12</f>
        <v>26</v>
      </c>
      <c r="J12" s="11">
        <f>[8]Maio!$C$13</f>
        <v>28.6</v>
      </c>
      <c r="K12" s="11">
        <f>[8]Maio!$C$14</f>
        <v>31.2</v>
      </c>
      <c r="L12" s="11">
        <f>[8]Maio!$C$15</f>
        <v>32.5</v>
      </c>
      <c r="M12" s="11">
        <f>[8]Maio!$C$16</f>
        <v>27.7</v>
      </c>
      <c r="N12" s="11">
        <f>[8]Maio!$C$17</f>
        <v>27.1</v>
      </c>
      <c r="O12" s="11">
        <f>[8]Maio!$C$18</f>
        <v>24.8</v>
      </c>
      <c r="P12" s="11">
        <f>[8]Maio!$C$19</f>
        <v>24.8</v>
      </c>
      <c r="Q12" s="11">
        <f>[8]Maio!$C$20</f>
        <v>26.7</v>
      </c>
      <c r="R12" s="11">
        <f>[8]Maio!$C$21</f>
        <v>28.6</v>
      </c>
      <c r="S12" s="11">
        <f>[8]Maio!$C$22</f>
        <v>29.8</v>
      </c>
      <c r="T12" s="11">
        <f>[8]Maio!$C$23</f>
        <v>30.6</v>
      </c>
      <c r="U12" s="11">
        <f>[8]Maio!$C$24</f>
        <v>31</v>
      </c>
      <c r="V12" s="11">
        <f>[8]Maio!$C$25</f>
        <v>32.200000000000003</v>
      </c>
      <c r="W12" s="11">
        <f>[8]Maio!$C$26</f>
        <v>27.9</v>
      </c>
      <c r="X12" s="11">
        <f>[8]Maio!$C$27</f>
        <v>20</v>
      </c>
      <c r="Y12" s="11">
        <f>[8]Maio!$C$28</f>
        <v>22</v>
      </c>
      <c r="Z12" s="11">
        <f>[8]Maio!$C$29</f>
        <v>24</v>
      </c>
      <c r="AA12" s="11">
        <f>[8]Maio!$C$30</f>
        <v>23.6</v>
      </c>
      <c r="AB12" s="11">
        <f>[8]Maio!$C$31</f>
        <v>26.3</v>
      </c>
      <c r="AC12" s="11">
        <f>[8]Maio!$C$32</f>
        <v>27.6</v>
      </c>
      <c r="AD12" s="11">
        <f>[8]Maio!$C$33</f>
        <v>28.8</v>
      </c>
      <c r="AE12" s="11">
        <f>[8]Maio!$C$34</f>
        <v>30.5</v>
      </c>
      <c r="AF12" s="11">
        <f>[8]Maio!$C$35</f>
        <v>29</v>
      </c>
      <c r="AG12" s="133">
        <f t="shared" si="5"/>
        <v>35.200000000000003</v>
      </c>
      <c r="AH12" s="94">
        <f t="shared" si="6"/>
        <v>28.167741935483871</v>
      </c>
    </row>
    <row r="13" spans="1:36" x14ac:dyDescent="0.2">
      <c r="A13" s="58" t="s">
        <v>114</v>
      </c>
      <c r="B13" s="11" t="str">
        <f>[9]Maio!$C$5</f>
        <v>*</v>
      </c>
      <c r="C13" s="11" t="str">
        <f>[9]Maio!$C$6</f>
        <v>*</v>
      </c>
      <c r="D13" s="11" t="str">
        <f>[9]Maio!$C$7</f>
        <v>*</v>
      </c>
      <c r="E13" s="11" t="str">
        <f>[9]Maio!$C$8</f>
        <v>*</v>
      </c>
      <c r="F13" s="11" t="str">
        <f>[9]Maio!$C$9</f>
        <v>*</v>
      </c>
      <c r="G13" s="11" t="str">
        <f>[9]Maio!$C$10</f>
        <v>*</v>
      </c>
      <c r="H13" s="11" t="str">
        <f>[9]Maio!$C$11</f>
        <v>*</v>
      </c>
      <c r="I13" s="11" t="str">
        <f>[9]Maio!$C$12</f>
        <v>*</v>
      </c>
      <c r="J13" s="11" t="str">
        <f>[9]Maio!$C$13</f>
        <v>*</v>
      </c>
      <c r="K13" s="11" t="str">
        <f>[9]Maio!$C$14</f>
        <v>*</v>
      </c>
      <c r="L13" s="11" t="str">
        <f>[9]Maio!$C$15</f>
        <v>*</v>
      </c>
      <c r="M13" s="11" t="str">
        <f>[9]Maio!$C$16</f>
        <v>*</v>
      </c>
      <c r="N13" s="11" t="str">
        <f>[9]Maio!$C$17</f>
        <v>*</v>
      </c>
      <c r="O13" s="11" t="str">
        <f>[9]Maio!$C$18</f>
        <v>*</v>
      </c>
      <c r="P13" s="11" t="str">
        <f>[9]Maio!$C$19</f>
        <v>*</v>
      </c>
      <c r="Q13" s="11" t="str">
        <f>[9]Maio!$C$20</f>
        <v>*</v>
      </c>
      <c r="R13" s="11" t="str">
        <f>[9]Maio!$C$21</f>
        <v>*</v>
      </c>
      <c r="S13" s="11" t="str">
        <f>[9]Maio!$C$22</f>
        <v>*</v>
      </c>
      <c r="T13" s="11" t="str">
        <f>[9]Maio!$C$23</f>
        <v>*</v>
      </c>
      <c r="U13" s="11" t="str">
        <f>[9]Maio!$C$24</f>
        <v>*</v>
      </c>
      <c r="V13" s="11" t="str">
        <f>[9]Maio!$C$25</f>
        <v>*</v>
      </c>
      <c r="W13" s="11" t="str">
        <f>[9]Maio!$C$26</f>
        <v>*</v>
      </c>
      <c r="X13" s="11" t="str">
        <f>[9]Maio!$C$27</f>
        <v>*</v>
      </c>
      <c r="Y13" s="11" t="str">
        <f>[9]Maio!$C$28</f>
        <v>*</v>
      </c>
      <c r="Z13" s="11" t="str">
        <f>[9]Maio!$C$29</f>
        <v>*</v>
      </c>
      <c r="AA13" s="11" t="str">
        <f>[9]Maio!$C$30</f>
        <v>*</v>
      </c>
      <c r="AB13" s="11" t="str">
        <f>[9]Maio!$C$31</f>
        <v>*</v>
      </c>
      <c r="AC13" s="11" t="str">
        <f>[9]Maio!$C$32</f>
        <v>*</v>
      </c>
      <c r="AD13" s="11" t="str">
        <f>[9]Maio!$C$33</f>
        <v>*</v>
      </c>
      <c r="AE13" s="11" t="str">
        <f>[9]Maio!$C$34</f>
        <v>*</v>
      </c>
      <c r="AF13" s="11" t="str">
        <f>[9]Maio!$C$35</f>
        <v>*</v>
      </c>
      <c r="AG13" s="133" t="s">
        <v>226</v>
      </c>
      <c r="AH13" s="94" t="s">
        <v>226</v>
      </c>
    </row>
    <row r="14" spans="1:36" x14ac:dyDescent="0.2">
      <c r="A14" s="58" t="s">
        <v>118</v>
      </c>
      <c r="B14" s="11" t="str">
        <f>[10]Maio!$C$5</f>
        <v>*</v>
      </c>
      <c r="C14" s="11" t="str">
        <f>[10]Maio!$C$6</f>
        <v>*</v>
      </c>
      <c r="D14" s="11" t="str">
        <f>[10]Maio!$C$7</f>
        <v>*</v>
      </c>
      <c r="E14" s="11" t="str">
        <f>[10]Maio!$C$8</f>
        <v>*</v>
      </c>
      <c r="F14" s="11" t="str">
        <f>[10]Maio!$C$9</f>
        <v>*</v>
      </c>
      <c r="G14" s="11" t="str">
        <f>[10]Maio!$C$10</f>
        <v>*</v>
      </c>
      <c r="H14" s="11" t="str">
        <f>[10]Maio!$C$11</f>
        <v>*</v>
      </c>
      <c r="I14" s="11" t="str">
        <f>[10]Maio!$C$12</f>
        <v>*</v>
      </c>
      <c r="J14" s="11" t="str">
        <f>[10]Maio!$C$13</f>
        <v>*</v>
      </c>
      <c r="K14" s="11" t="str">
        <f>[10]Maio!$C$14</f>
        <v>*</v>
      </c>
      <c r="L14" s="11" t="str">
        <f>[10]Maio!$C$15</f>
        <v>*</v>
      </c>
      <c r="M14" s="11" t="str">
        <f>[10]Maio!$C$16</f>
        <v>*</v>
      </c>
      <c r="N14" s="11" t="str">
        <f>[10]Maio!$C$17</f>
        <v>*</v>
      </c>
      <c r="O14" s="11" t="str">
        <f>[10]Maio!$C$18</f>
        <v>*</v>
      </c>
      <c r="P14" s="11" t="str">
        <f>[10]Maio!$C$19</f>
        <v>*</v>
      </c>
      <c r="Q14" s="11" t="str">
        <f>[10]Maio!$C$20</f>
        <v>*</v>
      </c>
      <c r="R14" s="11" t="str">
        <f>[10]Maio!$C$21</f>
        <v>*</v>
      </c>
      <c r="S14" s="11" t="str">
        <f>[10]Maio!$C$22</f>
        <v>*</v>
      </c>
      <c r="T14" s="11" t="str">
        <f>[10]Maio!$C$23</f>
        <v>*</v>
      </c>
      <c r="U14" s="11" t="str">
        <f>[10]Maio!$C$24</f>
        <v>*</v>
      </c>
      <c r="V14" s="11" t="str">
        <f>[10]Maio!$C$25</f>
        <v>*</v>
      </c>
      <c r="W14" s="11" t="str">
        <f>[10]Maio!$C$26</f>
        <v>*</v>
      </c>
      <c r="X14" s="11" t="str">
        <f>[10]Maio!$C$27</f>
        <v>*</v>
      </c>
      <c r="Y14" s="11" t="str">
        <f>[10]Maio!$C$28</f>
        <v>*</v>
      </c>
      <c r="Z14" s="11" t="str">
        <f>[10]Maio!$C$29</f>
        <v>*</v>
      </c>
      <c r="AA14" s="11" t="str">
        <f>[10]Maio!$C$30</f>
        <v>*</v>
      </c>
      <c r="AB14" s="11" t="str">
        <f>[10]Maio!$C$31</f>
        <v>*</v>
      </c>
      <c r="AC14" s="11" t="str">
        <f>[10]Maio!$C$32</f>
        <v>*</v>
      </c>
      <c r="AD14" s="11" t="str">
        <f>[10]Maio!$C$33</f>
        <v>*</v>
      </c>
      <c r="AE14" s="11" t="str">
        <f>[10]Maio!$C$34</f>
        <v>*</v>
      </c>
      <c r="AF14" s="11" t="str">
        <f>[10]Maio!$C$35</f>
        <v>*</v>
      </c>
      <c r="AG14" s="133" t="s">
        <v>226</v>
      </c>
      <c r="AH14" s="94" t="s">
        <v>226</v>
      </c>
    </row>
    <row r="15" spans="1:36" x14ac:dyDescent="0.2">
      <c r="A15" s="58" t="s">
        <v>121</v>
      </c>
      <c r="B15" s="11">
        <f>[11]Maio!$C$5</f>
        <v>31.7</v>
      </c>
      <c r="C15" s="11">
        <f>[11]Maio!$C$6</f>
        <v>29</v>
      </c>
      <c r="D15" s="11">
        <f>[11]Maio!$C$7</f>
        <v>31</v>
      </c>
      <c r="E15" s="11">
        <f>[11]Maio!$C$8</f>
        <v>30.4</v>
      </c>
      <c r="F15" s="11">
        <f>[11]Maio!$C$9</f>
        <v>29.9</v>
      </c>
      <c r="G15" s="11">
        <f>[11]Maio!$C$10</f>
        <v>22.9</v>
      </c>
      <c r="H15" s="11">
        <f>[11]Maio!$C$11</f>
        <v>19.7</v>
      </c>
      <c r="I15" s="11">
        <f>[11]Maio!$C$12</f>
        <v>24.7</v>
      </c>
      <c r="J15" s="11">
        <f>[11]Maio!$C$13</f>
        <v>26.9</v>
      </c>
      <c r="K15" s="11">
        <f>[11]Maio!$C$14</f>
        <v>30.4</v>
      </c>
      <c r="L15" s="11">
        <f>[11]Maio!$C$15</f>
        <v>31.8</v>
      </c>
      <c r="M15" s="11">
        <f>[11]Maio!$C$16</f>
        <v>25.5</v>
      </c>
      <c r="N15" s="11">
        <f>[11]Maio!$C$17</f>
        <v>26.6</v>
      </c>
      <c r="O15" s="11">
        <f>[11]Maio!$C$18</f>
        <v>21.2</v>
      </c>
      <c r="P15" s="11">
        <f>[11]Maio!$C$19</f>
        <v>23.7</v>
      </c>
      <c r="Q15" s="11">
        <f>[11]Maio!$C$20</f>
        <v>24.3</v>
      </c>
      <c r="R15" s="11">
        <f>[11]Maio!$C$21</f>
        <v>26.8</v>
      </c>
      <c r="S15" s="11">
        <f>[11]Maio!$C$22</f>
        <v>28.4</v>
      </c>
      <c r="T15" s="11">
        <f>[11]Maio!$C$23</f>
        <v>29.3</v>
      </c>
      <c r="U15" s="11">
        <f>[11]Maio!$C$24</f>
        <v>29.7</v>
      </c>
      <c r="V15" s="11">
        <f>[11]Maio!$C$25</f>
        <v>30.5</v>
      </c>
      <c r="W15" s="11">
        <f>[11]Maio!$C$26</f>
        <v>28.1</v>
      </c>
      <c r="X15" s="11">
        <f>[11]Maio!$C$27</f>
        <v>17.5</v>
      </c>
      <c r="Y15" s="11">
        <f>[11]Maio!$C$28</f>
        <v>20.3</v>
      </c>
      <c r="Z15" s="11">
        <f>[11]Maio!$C$29</f>
        <v>22.2</v>
      </c>
      <c r="AA15" s="11">
        <f>[11]Maio!$C$30</f>
        <v>21.6</v>
      </c>
      <c r="AB15" s="11">
        <f>[11]Maio!$C$31</f>
        <v>23.9</v>
      </c>
      <c r="AC15" s="11">
        <f>[11]Maio!$C$32</f>
        <v>26.3</v>
      </c>
      <c r="AD15" s="11">
        <f>[11]Maio!$C$33</f>
        <v>26.3</v>
      </c>
      <c r="AE15" s="11">
        <f>[11]Maio!$C$34</f>
        <v>28.3</v>
      </c>
      <c r="AF15" s="11">
        <f>[11]Maio!$C$35</f>
        <v>29.9</v>
      </c>
      <c r="AG15" s="133">
        <f t="shared" ref="AG15" si="7">MAX(B15:AF15)</f>
        <v>31.8</v>
      </c>
      <c r="AH15" s="94">
        <f t="shared" ref="AH15" si="8">AVERAGE(B15:AF15)</f>
        <v>26.412903225806446</v>
      </c>
    </row>
    <row r="16" spans="1:36" x14ac:dyDescent="0.2">
      <c r="A16" s="58" t="s">
        <v>168</v>
      </c>
      <c r="B16" s="11" t="str">
        <f>[12]Maio!$C$5</f>
        <v>*</v>
      </c>
      <c r="C16" s="11" t="str">
        <f>[12]Maio!$C$6</f>
        <v>*</v>
      </c>
      <c r="D16" s="11" t="str">
        <f>[12]Maio!$C$7</f>
        <v>*</v>
      </c>
      <c r="E16" s="11" t="str">
        <f>[12]Maio!$C$8</f>
        <v>*</v>
      </c>
      <c r="F16" s="11" t="str">
        <f>[12]Maio!$C$9</f>
        <v>*</v>
      </c>
      <c r="G16" s="11" t="str">
        <f>[12]Maio!$C$10</f>
        <v>*</v>
      </c>
      <c r="H16" s="11" t="str">
        <f>[12]Maio!$C$11</f>
        <v>*</v>
      </c>
      <c r="I16" s="11" t="str">
        <f>[12]Maio!$C$12</f>
        <v>*</v>
      </c>
      <c r="J16" s="11" t="str">
        <f>[12]Maio!$C$13</f>
        <v>*</v>
      </c>
      <c r="K16" s="11" t="str">
        <f>[12]Maio!$C$14</f>
        <v>*</v>
      </c>
      <c r="L16" s="11" t="str">
        <f>[12]Maio!$C$15</f>
        <v>*</v>
      </c>
      <c r="M16" s="11" t="str">
        <f>[12]Maio!$C$16</f>
        <v>*</v>
      </c>
      <c r="N16" s="11" t="str">
        <f>[12]Maio!$C$17</f>
        <v>*</v>
      </c>
      <c r="O16" s="11" t="str">
        <f>[12]Maio!$C$18</f>
        <v>*</v>
      </c>
      <c r="P16" s="11" t="str">
        <f>[12]Maio!$C$19</f>
        <v>*</v>
      </c>
      <c r="Q16" s="11" t="str">
        <f>[12]Maio!$C$20</f>
        <v>*</v>
      </c>
      <c r="R16" s="11" t="str">
        <f>[12]Maio!$C$21</f>
        <v>*</v>
      </c>
      <c r="S16" s="11" t="str">
        <f>[12]Maio!$C$22</f>
        <v>*</v>
      </c>
      <c r="T16" s="11" t="str">
        <f>[12]Maio!$C$23</f>
        <v>*</v>
      </c>
      <c r="U16" s="11" t="str">
        <f>[12]Maio!$C$24</f>
        <v>*</v>
      </c>
      <c r="V16" s="11" t="str">
        <f>[12]Maio!$C$25</f>
        <v>*</v>
      </c>
      <c r="W16" s="11" t="str">
        <f>[12]Maio!$C$26</f>
        <v>*</v>
      </c>
      <c r="X16" s="11" t="str">
        <f>[12]Maio!$C$27</f>
        <v>*</v>
      </c>
      <c r="Y16" s="11" t="str">
        <f>[12]Maio!$C$28</f>
        <v>*</v>
      </c>
      <c r="Z16" s="11" t="str">
        <f>[12]Maio!$C$29</f>
        <v>*</v>
      </c>
      <c r="AA16" s="11" t="str">
        <f>[12]Maio!$C$30</f>
        <v>*</v>
      </c>
      <c r="AB16" s="11" t="str">
        <f>[12]Maio!$C$31</f>
        <v>*</v>
      </c>
      <c r="AC16" s="11" t="str">
        <f>[12]Maio!$C$32</f>
        <v>*</v>
      </c>
      <c r="AD16" s="11" t="str">
        <f>[12]Maio!$C$33</f>
        <v>*</v>
      </c>
      <c r="AE16" s="11" t="str">
        <f>[12]Maio!$C$34</f>
        <v>*</v>
      </c>
      <c r="AF16" s="11" t="str">
        <f>[12]Maio!$C$35</f>
        <v>*</v>
      </c>
      <c r="AG16" s="133" t="s">
        <v>226</v>
      </c>
      <c r="AH16" s="94" t="s">
        <v>226</v>
      </c>
      <c r="AJ16" s="12" t="s">
        <v>47</v>
      </c>
    </row>
    <row r="17" spans="1:39" x14ac:dyDescent="0.2">
      <c r="A17" s="58" t="s">
        <v>2</v>
      </c>
      <c r="B17" s="11">
        <f>[13]Maio!$C$5</f>
        <v>31.4</v>
      </c>
      <c r="C17" s="11">
        <f>[13]Maio!$C$6</f>
        <v>31.2</v>
      </c>
      <c r="D17" s="11">
        <f>[13]Maio!$C$7</f>
        <v>31.2</v>
      </c>
      <c r="E17" s="11">
        <f>[13]Maio!$C$8</f>
        <v>31.2</v>
      </c>
      <c r="F17" s="11">
        <f>[13]Maio!$C$9</f>
        <v>31.9</v>
      </c>
      <c r="G17" s="11">
        <f>[13]Maio!$C$10</f>
        <v>24.5</v>
      </c>
      <c r="H17" s="11">
        <f>[13]Maio!$C$11</f>
        <v>20.5</v>
      </c>
      <c r="I17" s="11">
        <f>[13]Maio!$C$12</f>
        <v>25</v>
      </c>
      <c r="J17" s="11">
        <f>[13]Maio!$C$13</f>
        <v>27.5</v>
      </c>
      <c r="K17" s="11">
        <f>[13]Maio!$C$14</f>
        <v>29.2</v>
      </c>
      <c r="L17" s="11">
        <f>[13]Maio!$C$15</f>
        <v>30</v>
      </c>
      <c r="M17" s="11">
        <f>[13]Maio!$C$16</f>
        <v>24.7</v>
      </c>
      <c r="N17" s="11">
        <f>[13]Maio!$C$17</f>
        <v>22</v>
      </c>
      <c r="O17" s="11">
        <f>[13]Maio!$C$18</f>
        <v>22.5</v>
      </c>
      <c r="P17" s="11">
        <f>[13]Maio!$C$19</f>
        <v>24.3</v>
      </c>
      <c r="Q17" s="11">
        <f>[13]Maio!$C$20</f>
        <v>26.3</v>
      </c>
      <c r="R17" s="11">
        <f>[13]Maio!$C$21</f>
        <v>27.2</v>
      </c>
      <c r="S17" s="11">
        <f>[13]Maio!$C$22</f>
        <v>28.1</v>
      </c>
      <c r="T17" s="11">
        <f>[13]Maio!$C$23</f>
        <v>30.4</v>
      </c>
      <c r="U17" s="11">
        <f>[13]Maio!$C$24</f>
        <v>29.8</v>
      </c>
      <c r="V17" s="11">
        <f>[13]Maio!$C$25</f>
        <v>30.3</v>
      </c>
      <c r="W17" s="11">
        <f>[13]Maio!$C$26</f>
        <v>28.3</v>
      </c>
      <c r="X17" s="11">
        <f>[13]Maio!$C$27</f>
        <v>16.399999999999999</v>
      </c>
      <c r="Y17" s="11">
        <f>[13]Maio!$C$28</f>
        <v>19.399999999999999</v>
      </c>
      <c r="Z17" s="11">
        <f>[13]Maio!$C$29</f>
        <v>23.1</v>
      </c>
      <c r="AA17" s="11">
        <f>[13]Maio!$C$30</f>
        <v>23.1</v>
      </c>
      <c r="AB17" s="11">
        <f>[13]Maio!$C$31</f>
        <v>26.7</v>
      </c>
      <c r="AC17" s="11">
        <f>[13]Maio!$C$32</f>
        <v>26.5</v>
      </c>
      <c r="AD17" s="11">
        <f>[13]Maio!$C$33</f>
        <v>28.4</v>
      </c>
      <c r="AE17" s="11">
        <f>[13]Maio!$C$34</f>
        <v>31.1</v>
      </c>
      <c r="AF17" s="11">
        <f>[13]Maio!$C$35</f>
        <v>30.1</v>
      </c>
      <c r="AG17" s="133">
        <f t="shared" ref="AG17:AG25" si="9">MAX(B17:AF17)</f>
        <v>31.9</v>
      </c>
      <c r="AH17" s="94">
        <f t="shared" ref="AH17:AH25" si="10">AVERAGE(B17:AF17)</f>
        <v>26.848387096774193</v>
      </c>
      <c r="AJ17" s="12" t="s">
        <v>47</v>
      </c>
    </row>
    <row r="18" spans="1:39" x14ac:dyDescent="0.2">
      <c r="A18" s="58" t="s">
        <v>3</v>
      </c>
      <c r="B18" s="11">
        <f>[14]Maio!$C$5</f>
        <v>31.2</v>
      </c>
      <c r="C18" s="11">
        <f>[14]Maio!$C$6</f>
        <v>31.9</v>
      </c>
      <c r="D18" s="11">
        <f>[14]Maio!$C$7</f>
        <v>31.4</v>
      </c>
      <c r="E18" s="11">
        <f>[14]Maio!$C$8</f>
        <v>31.6</v>
      </c>
      <c r="F18" s="11">
        <f>[14]Maio!$C$9</f>
        <v>31.9</v>
      </c>
      <c r="G18" s="11">
        <f>[14]Maio!$C$10</f>
        <v>25.7</v>
      </c>
      <c r="H18" s="11">
        <f>[14]Maio!$C$11</f>
        <v>24.7</v>
      </c>
      <c r="I18" s="11">
        <f>[14]Maio!$C$12</f>
        <v>26.9</v>
      </c>
      <c r="J18" s="11">
        <f>[14]Maio!$C$13</f>
        <v>29.3</v>
      </c>
      <c r="K18" s="11">
        <f>[14]Maio!$C$14</f>
        <v>30.5</v>
      </c>
      <c r="L18" s="11">
        <f>[14]Maio!$C$15</f>
        <v>31.8</v>
      </c>
      <c r="M18" s="11">
        <f>[14]Maio!$C$16</f>
        <v>32</v>
      </c>
      <c r="N18" s="11">
        <f>[14]Maio!$C$17</f>
        <v>23.4</v>
      </c>
      <c r="O18" s="11">
        <f>[14]Maio!$C$18</f>
        <v>25</v>
      </c>
      <c r="P18" s="11">
        <f>[14]Maio!$C$19</f>
        <v>25.4</v>
      </c>
      <c r="Q18" s="11">
        <f>[14]Maio!$C$20</f>
        <v>28.3</v>
      </c>
      <c r="R18" s="11">
        <f>[14]Maio!$C$21</f>
        <v>28.6</v>
      </c>
      <c r="S18" s="11">
        <f>[14]Maio!$C$22</f>
        <v>29.7</v>
      </c>
      <c r="T18" s="11">
        <f>[14]Maio!$C$23</f>
        <v>30.9</v>
      </c>
      <c r="U18" s="11">
        <f>[14]Maio!$C$24</f>
        <v>31.4</v>
      </c>
      <c r="V18" s="11">
        <f>[14]Maio!$C$25</f>
        <v>31.4</v>
      </c>
      <c r="W18" s="11">
        <f>[14]Maio!$C$26</f>
        <v>33.200000000000003</v>
      </c>
      <c r="X18" s="11">
        <f>[14]Maio!$C$27</f>
        <v>26.8</v>
      </c>
      <c r="Y18" s="11">
        <f>[14]Maio!$C$28</f>
        <v>20.3</v>
      </c>
      <c r="Z18" s="11">
        <f>[14]Maio!$C$29</f>
        <v>24.3</v>
      </c>
      <c r="AA18" s="11">
        <f>[14]Maio!$C$30</f>
        <v>24.9</v>
      </c>
      <c r="AB18" s="11">
        <f>[14]Maio!$C$31</f>
        <v>25.5</v>
      </c>
      <c r="AC18" s="11">
        <f>[14]Maio!$C$32</f>
        <v>26.9</v>
      </c>
      <c r="AD18" s="11">
        <f>[14]Maio!$C$33</f>
        <v>29.3</v>
      </c>
      <c r="AE18" s="11">
        <f>[14]Maio!$C$34</f>
        <v>29.2</v>
      </c>
      <c r="AF18" s="11">
        <f>[14]Maio!$C$35</f>
        <v>29.8</v>
      </c>
      <c r="AG18" s="133">
        <f t="shared" si="9"/>
        <v>33.200000000000003</v>
      </c>
      <c r="AH18" s="94">
        <f t="shared" si="10"/>
        <v>28.490322580645152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[15]Maio!$C$5</f>
        <v>*</v>
      </c>
      <c r="C19" s="11" t="str">
        <f>[15]Maio!$C$6</f>
        <v>*</v>
      </c>
      <c r="D19" s="11" t="str">
        <f>[15]Maio!$C$7</f>
        <v>*</v>
      </c>
      <c r="E19" s="11" t="str">
        <f>[15]Maio!$C$8</f>
        <v>*</v>
      </c>
      <c r="F19" s="11" t="str">
        <f>[15]Maio!$C$9</f>
        <v>*</v>
      </c>
      <c r="G19" s="11" t="str">
        <f>[15]Maio!$C$10</f>
        <v>*</v>
      </c>
      <c r="H19" s="11" t="str">
        <f>[15]Maio!$C$11</f>
        <v>*</v>
      </c>
      <c r="I19" s="11" t="str">
        <f>[15]Maio!$C$12</f>
        <v>*</v>
      </c>
      <c r="J19" s="11" t="str">
        <f>[15]Maio!$C$13</f>
        <v>*</v>
      </c>
      <c r="K19" s="11" t="str">
        <f>[15]Maio!$C$14</f>
        <v>*</v>
      </c>
      <c r="L19" s="11" t="str">
        <f>[15]Maio!$C$15</f>
        <v>*</v>
      </c>
      <c r="M19" s="11" t="str">
        <f>[15]Maio!$C$16</f>
        <v>*</v>
      </c>
      <c r="N19" s="11" t="str">
        <f>[15]Maio!$C$17</f>
        <v>*</v>
      </c>
      <c r="O19" s="11" t="str">
        <f>[15]Maio!$C$18</f>
        <v>*</v>
      </c>
      <c r="P19" s="11" t="str">
        <f>[15]Maio!$C$19</f>
        <v>*</v>
      </c>
      <c r="Q19" s="11" t="str">
        <f>[15]Maio!$C$20</f>
        <v>*</v>
      </c>
      <c r="R19" s="11" t="str">
        <f>[15]Maio!$C$21</f>
        <v>*</v>
      </c>
      <c r="S19" s="11" t="str">
        <f>[15]Maio!$C$22</f>
        <v>*</v>
      </c>
      <c r="T19" s="11" t="str">
        <f>[15]Maio!$C$23</f>
        <v>*</v>
      </c>
      <c r="U19" s="11" t="str">
        <f>[15]Maio!$C$24</f>
        <v>*</v>
      </c>
      <c r="V19" s="11" t="str">
        <f>[15]Maio!$C$25</f>
        <v>*</v>
      </c>
      <c r="W19" s="11" t="str">
        <f>[15]Maio!$C$26</f>
        <v>*</v>
      </c>
      <c r="X19" s="11" t="str">
        <f>[15]Maio!$C$27</f>
        <v>*</v>
      </c>
      <c r="Y19" s="11" t="str">
        <f>[15]Maio!$C$28</f>
        <v>*</v>
      </c>
      <c r="Z19" s="11" t="str">
        <f>[15]Maio!$C$29</f>
        <v>*</v>
      </c>
      <c r="AA19" s="11" t="str">
        <f>[15]Maio!$C$30</f>
        <v>*</v>
      </c>
      <c r="AB19" s="11" t="str">
        <f>[15]Maio!$C$31</f>
        <v>*</v>
      </c>
      <c r="AC19" s="11" t="str">
        <f>[15]Maio!$C$32</f>
        <v>*</v>
      </c>
      <c r="AD19" s="11" t="str">
        <f>[15]Maio!$C$33</f>
        <v>*</v>
      </c>
      <c r="AE19" s="11" t="str">
        <f>[15]Maio!$C$34</f>
        <v>*</v>
      </c>
      <c r="AF19" s="11" t="str">
        <f>[15]Maio!$C$35</f>
        <v>*</v>
      </c>
      <c r="AG19" s="133" t="s">
        <v>226</v>
      </c>
      <c r="AH19" s="94" t="s">
        <v>226</v>
      </c>
    </row>
    <row r="20" spans="1:39" x14ac:dyDescent="0.2">
      <c r="A20" s="58" t="s">
        <v>5</v>
      </c>
      <c r="B20" s="11">
        <f>[16]Maio!$C$5</f>
        <v>35.200000000000003</v>
      </c>
      <c r="C20" s="11">
        <f>[16]Maio!$C$6</f>
        <v>34.4</v>
      </c>
      <c r="D20" s="11">
        <f>[16]Maio!$C$7</f>
        <v>34.799999999999997</v>
      </c>
      <c r="E20" s="11">
        <f>[16]Maio!$C$8</f>
        <v>35.9</v>
      </c>
      <c r="F20" s="11">
        <f>[16]Maio!$C$9</f>
        <v>35.4</v>
      </c>
      <c r="G20" s="11">
        <f>[16]Maio!$C$10</f>
        <v>28.8</v>
      </c>
      <c r="H20" s="11">
        <f>[16]Maio!$C$11</f>
        <v>22.4</v>
      </c>
      <c r="I20" s="11">
        <f>[16]Maio!$C$12</f>
        <v>27.2</v>
      </c>
      <c r="J20" s="11">
        <f>[16]Maio!$C$13</f>
        <v>30.3</v>
      </c>
      <c r="K20" s="11">
        <f>[16]Maio!$C$14</f>
        <v>33.299999999999997</v>
      </c>
      <c r="L20" s="11">
        <f>[16]Maio!$C$15</f>
        <v>33.9</v>
      </c>
      <c r="M20" s="11">
        <f>[16]Maio!$C$16</f>
        <v>31.4</v>
      </c>
      <c r="N20" s="11">
        <f>[16]Maio!$C$17</f>
        <v>28</v>
      </c>
      <c r="O20" s="11">
        <f>[16]Maio!$C$18</f>
        <v>26.1</v>
      </c>
      <c r="P20" s="11">
        <f>[16]Maio!$C$19</f>
        <v>26.8</v>
      </c>
      <c r="Q20" s="11">
        <f>[16]Maio!$C$20</f>
        <v>27.9</v>
      </c>
      <c r="R20" s="11">
        <f>[16]Maio!$C$21</f>
        <v>29.7</v>
      </c>
      <c r="S20" s="11">
        <f>[16]Maio!$C$22</f>
        <v>31.6</v>
      </c>
      <c r="T20" s="11">
        <f>[16]Maio!$C$23</f>
        <v>32.700000000000003</v>
      </c>
      <c r="U20" s="11">
        <f>[16]Maio!$C$24</f>
        <v>34.4</v>
      </c>
      <c r="V20" s="11">
        <f>[16]Maio!$C$25</f>
        <v>34.700000000000003</v>
      </c>
      <c r="W20" s="11">
        <f>[16]Maio!$C$26</f>
        <v>32.1</v>
      </c>
      <c r="X20" s="11">
        <f>[16]Maio!$C$27</f>
        <v>18.399999999999999</v>
      </c>
      <c r="Y20" s="11">
        <f>[16]Maio!$C$28</f>
        <v>24.1</v>
      </c>
      <c r="Z20" s="11">
        <f>[16]Maio!$C$29</f>
        <v>25.8</v>
      </c>
      <c r="AA20" s="11">
        <f>[16]Maio!$C$30</f>
        <v>27.4</v>
      </c>
      <c r="AB20" s="11">
        <f>[16]Maio!$C$31</f>
        <v>28</v>
      </c>
      <c r="AC20" s="11">
        <f>[16]Maio!$C$32</f>
        <v>29.2</v>
      </c>
      <c r="AD20" s="11">
        <f>[16]Maio!$C$33</f>
        <v>31.5</v>
      </c>
      <c r="AE20" s="11">
        <f>[16]Maio!$C$34</f>
        <v>32.6</v>
      </c>
      <c r="AF20" s="11">
        <f>[16]Maio!$C$35</f>
        <v>33.1</v>
      </c>
      <c r="AG20" s="133">
        <f t="shared" si="9"/>
        <v>35.9</v>
      </c>
      <c r="AH20" s="94">
        <f t="shared" si="10"/>
        <v>30.229032258064521</v>
      </c>
      <c r="AI20" s="12" t="s">
        <v>47</v>
      </c>
      <c r="AJ20" t="s">
        <v>47</v>
      </c>
      <c r="AL20" t="s">
        <v>47</v>
      </c>
    </row>
    <row r="21" spans="1:39" x14ac:dyDescent="0.2">
      <c r="A21" s="58" t="s">
        <v>43</v>
      </c>
      <c r="B21" s="11">
        <f>[17]Maio!$C$5</f>
        <v>30.5</v>
      </c>
      <c r="C21" s="11">
        <f>[17]Maio!$C$6</f>
        <v>30.2</v>
      </c>
      <c r="D21" s="11">
        <f>[17]Maio!$C$7</f>
        <v>30.4</v>
      </c>
      <c r="E21" s="11">
        <f>[17]Maio!$C$8</f>
        <v>30.8</v>
      </c>
      <c r="F21" s="11">
        <f>[17]Maio!$C$9</f>
        <v>30.6</v>
      </c>
      <c r="G21" s="11">
        <f>[17]Maio!$C$10</f>
        <v>23.3</v>
      </c>
      <c r="H21" s="11">
        <f>[17]Maio!$C$11</f>
        <v>24.6</v>
      </c>
      <c r="I21" s="11">
        <f>[17]Maio!$C$12</f>
        <v>26.2</v>
      </c>
      <c r="J21" s="11">
        <f>[17]Maio!$C$13</f>
        <v>28.9</v>
      </c>
      <c r="K21" s="11">
        <f>[17]Maio!$C$14</f>
        <v>29.7</v>
      </c>
      <c r="L21" s="11">
        <f>[17]Maio!$C$15</f>
        <v>31.7</v>
      </c>
      <c r="M21" s="11">
        <f>[17]Maio!$C$16</f>
        <v>30.3</v>
      </c>
      <c r="N21" s="11">
        <f>[17]Maio!$C$17</f>
        <v>23.3</v>
      </c>
      <c r="O21" s="11">
        <f>[17]Maio!$C$18</f>
        <v>23</v>
      </c>
      <c r="P21" s="11">
        <f>[17]Maio!$C$19</f>
        <v>25.5</v>
      </c>
      <c r="Q21" s="11">
        <f>[17]Maio!$C$20</f>
        <v>26.3</v>
      </c>
      <c r="R21" s="11">
        <f>[17]Maio!$C$21</f>
        <v>27.9</v>
      </c>
      <c r="S21" s="11">
        <f>[17]Maio!$C$22</f>
        <v>28.6</v>
      </c>
      <c r="T21" s="11">
        <f>[17]Maio!$C$23</f>
        <v>29.9</v>
      </c>
      <c r="U21" s="11">
        <f>[17]Maio!$C$24</f>
        <v>30.4</v>
      </c>
      <c r="V21" s="11">
        <f>[17]Maio!$C$25</f>
        <v>31</v>
      </c>
      <c r="W21" s="11">
        <f>[17]Maio!$C$26</f>
        <v>30.9</v>
      </c>
      <c r="X21" s="11">
        <f>[17]Maio!$C$27</f>
        <v>24.6</v>
      </c>
      <c r="Y21" s="11">
        <f>[17]Maio!$C$28</f>
        <v>19.5</v>
      </c>
      <c r="Z21" s="11">
        <f>[17]Maio!$C$29</f>
        <v>23.3</v>
      </c>
      <c r="AA21" s="11">
        <f>[17]Maio!$C$30</f>
        <v>24.5</v>
      </c>
      <c r="AB21" s="11">
        <f>[17]Maio!$C$31</f>
        <v>25.6</v>
      </c>
      <c r="AC21" s="11">
        <f>[17]Maio!$C$32</f>
        <v>27.2</v>
      </c>
      <c r="AD21" s="11">
        <f>[17]Maio!$C$33</f>
        <v>29.6</v>
      </c>
      <c r="AE21" s="11">
        <f>[17]Maio!$C$34</f>
        <v>29.2</v>
      </c>
      <c r="AF21" s="11">
        <f>[17]Maio!$C$35</f>
        <v>29.4</v>
      </c>
      <c r="AG21" s="133">
        <f>MAX(B21:AF21)</f>
        <v>31.7</v>
      </c>
      <c r="AH21" s="94">
        <f>AVERAGE(B21:AF21)</f>
        <v>27.64193548387097</v>
      </c>
      <c r="AJ21" t="s">
        <v>229</v>
      </c>
      <c r="AL21" t="s">
        <v>47</v>
      </c>
    </row>
    <row r="22" spans="1:39" x14ac:dyDescent="0.2">
      <c r="A22" s="58" t="s">
        <v>6</v>
      </c>
      <c r="B22" s="11">
        <f>[18]Maio!$C$5</f>
        <v>33.700000000000003</v>
      </c>
      <c r="C22" s="11">
        <f>[18]Maio!$C$6</f>
        <v>33.799999999999997</v>
      </c>
      <c r="D22" s="11">
        <f>[18]Maio!$C$7</f>
        <v>33.6</v>
      </c>
      <c r="E22" s="11">
        <f>[18]Maio!$C$8</f>
        <v>33.9</v>
      </c>
      <c r="F22" s="11">
        <f>[18]Maio!$C$9</f>
        <v>34</v>
      </c>
      <c r="G22" s="11">
        <f>[18]Maio!$C$10</f>
        <v>23.7</v>
      </c>
      <c r="H22" s="11">
        <f>[18]Maio!$C$11</f>
        <v>25.4</v>
      </c>
      <c r="I22" s="11">
        <f>[18]Maio!$C$12</f>
        <v>27.2</v>
      </c>
      <c r="J22" s="11">
        <f>[18]Maio!$C$13</f>
        <v>30.3</v>
      </c>
      <c r="K22" s="11">
        <f>[18]Maio!$C$14</f>
        <v>32.6</v>
      </c>
      <c r="L22" s="11">
        <f>[18]Maio!$C$15</f>
        <v>32.9</v>
      </c>
      <c r="M22" s="11">
        <f>[18]Maio!$C$16</f>
        <v>29.8</v>
      </c>
      <c r="N22" s="11">
        <f>[18]Maio!$C$17</f>
        <v>25.2</v>
      </c>
      <c r="O22" s="11">
        <f>[18]Maio!$C$18</f>
        <v>25.3</v>
      </c>
      <c r="P22" s="11">
        <f>[18]Maio!$C$19</f>
        <v>25.9</v>
      </c>
      <c r="Q22" s="11">
        <f>[18]Maio!$C$20</f>
        <v>27.7</v>
      </c>
      <c r="R22" s="11">
        <f>[18]Maio!$C$21</f>
        <v>29.6</v>
      </c>
      <c r="S22" s="11">
        <f>[18]Maio!$C$22</f>
        <v>30.2</v>
      </c>
      <c r="T22" s="11">
        <f>[18]Maio!$C$23</f>
        <v>31.5</v>
      </c>
      <c r="U22" s="11">
        <f>[18]Maio!$C$24</f>
        <v>31.7</v>
      </c>
      <c r="V22" s="11">
        <f>[18]Maio!$C$25</f>
        <v>32.799999999999997</v>
      </c>
      <c r="W22" s="11">
        <f>[18]Maio!$C$26</f>
        <v>33</v>
      </c>
      <c r="X22" s="11">
        <f>[18]Maio!$C$27</f>
        <v>22</v>
      </c>
      <c r="Y22" s="11">
        <f>[18]Maio!$C$28</f>
        <v>21.5</v>
      </c>
      <c r="Z22" s="11">
        <f>[18]Maio!$C$29</f>
        <v>25</v>
      </c>
      <c r="AA22" s="11">
        <f>[18]Maio!$C$30</f>
        <v>25.7</v>
      </c>
      <c r="AB22" s="11">
        <f>[18]Maio!$C$31</f>
        <v>26.3</v>
      </c>
      <c r="AC22" s="11">
        <f>[18]Maio!$C$32</f>
        <v>27.8</v>
      </c>
      <c r="AD22" s="11">
        <f>[18]Maio!$C$33</f>
        <v>29.7</v>
      </c>
      <c r="AE22" s="11">
        <f>[18]Maio!$C$34</f>
        <v>30.5</v>
      </c>
      <c r="AF22" s="11">
        <f>[18]Maio!$C$35</f>
        <v>31</v>
      </c>
      <c r="AG22" s="133">
        <f t="shared" si="9"/>
        <v>34</v>
      </c>
      <c r="AH22" s="94">
        <f t="shared" si="10"/>
        <v>29.138709677419353</v>
      </c>
      <c r="AJ22" t="s">
        <v>47</v>
      </c>
    </row>
    <row r="23" spans="1:39" x14ac:dyDescent="0.2">
      <c r="A23" s="58" t="s">
        <v>7</v>
      </c>
      <c r="B23" s="11">
        <f>[19]Maio!$C$5</f>
        <v>31.4</v>
      </c>
      <c r="C23" s="11">
        <f>[19]Maio!$C$6</f>
        <v>29.3</v>
      </c>
      <c r="D23" s="11">
        <f>[19]Maio!$C$7</f>
        <v>29.3</v>
      </c>
      <c r="E23" s="11">
        <f>[19]Maio!$C$8</f>
        <v>30.3</v>
      </c>
      <c r="F23" s="11">
        <f>[19]Maio!$C$9</f>
        <v>30.4</v>
      </c>
      <c r="G23" s="11">
        <f>[19]Maio!$C$10</f>
        <v>21.6</v>
      </c>
      <c r="H23" s="11">
        <f>[19]Maio!$C$11</f>
        <v>19.2</v>
      </c>
      <c r="I23" s="11">
        <f>[19]Maio!$C$12</f>
        <v>23.2</v>
      </c>
      <c r="J23" s="11">
        <f>[19]Maio!$C$13</f>
        <v>26.1</v>
      </c>
      <c r="K23" s="11">
        <f>[19]Maio!$C$14</f>
        <v>30.5</v>
      </c>
      <c r="L23" s="11">
        <f>[19]Maio!$C$15</f>
        <v>31.8</v>
      </c>
      <c r="M23" s="11" t="str">
        <f>[19]Maio!$C$16</f>
        <v>*</v>
      </c>
      <c r="N23" s="11" t="str">
        <f>[19]Maio!$C$17</f>
        <v>*</v>
      </c>
      <c r="O23" s="11" t="str">
        <f>[19]Maio!$C$18</f>
        <v>*</v>
      </c>
      <c r="P23" s="11" t="str">
        <f>[19]Maio!$C$19</f>
        <v>*</v>
      </c>
      <c r="Q23" s="11" t="str">
        <f>[19]Maio!$C$20</f>
        <v>*</v>
      </c>
      <c r="R23" s="11" t="str">
        <f>[19]Maio!$C$21</f>
        <v>*</v>
      </c>
      <c r="S23" s="11" t="str">
        <f>[19]Maio!$C$22</f>
        <v>*</v>
      </c>
      <c r="T23" s="11" t="str">
        <f>[19]Maio!$C$23</f>
        <v>*</v>
      </c>
      <c r="U23" s="11" t="str">
        <f>[19]Maio!$C$24</f>
        <v>*</v>
      </c>
      <c r="V23" s="11" t="str">
        <f>[19]Maio!$C$25</f>
        <v>*</v>
      </c>
      <c r="W23" s="11" t="str">
        <f>[19]Maio!$C$26</f>
        <v>*</v>
      </c>
      <c r="X23" s="11" t="str">
        <f>[19]Maio!$C$27</f>
        <v>*</v>
      </c>
      <c r="Y23" s="11" t="str">
        <f>[19]Maio!$C$28</f>
        <v>*</v>
      </c>
      <c r="Z23" s="11" t="str">
        <f>[19]Maio!$C$29</f>
        <v>*</v>
      </c>
      <c r="AA23" s="11" t="str">
        <f>[19]Maio!$C$30</f>
        <v>*</v>
      </c>
      <c r="AB23" s="11" t="str">
        <f>[19]Maio!$C$31</f>
        <v>*</v>
      </c>
      <c r="AC23" s="11" t="str">
        <f>[19]Maio!$C$32</f>
        <v>*</v>
      </c>
      <c r="AD23" s="11" t="str">
        <f>[19]Maio!$C$33</f>
        <v>*</v>
      </c>
      <c r="AE23" s="11" t="str">
        <f>[19]Maio!$C$34</f>
        <v>*</v>
      </c>
      <c r="AF23" s="11" t="str">
        <f>[19]Maio!$C$35</f>
        <v>*</v>
      </c>
      <c r="AG23" s="133">
        <f t="shared" si="9"/>
        <v>31.8</v>
      </c>
      <c r="AH23" s="94">
        <f t="shared" si="10"/>
        <v>27.554545454545451</v>
      </c>
      <c r="AJ23" t="s">
        <v>47</v>
      </c>
      <c r="AL23" t="s">
        <v>47</v>
      </c>
    </row>
    <row r="24" spans="1:39" x14ac:dyDescent="0.2">
      <c r="A24" s="58" t="s">
        <v>169</v>
      </c>
      <c r="B24" s="11" t="str">
        <f>[20]Maio!$C$5</f>
        <v>*</v>
      </c>
      <c r="C24" s="11" t="str">
        <f>[20]Maio!$C$6</f>
        <v>*</v>
      </c>
      <c r="D24" s="11" t="str">
        <f>[20]Maio!$C$7</f>
        <v>*</v>
      </c>
      <c r="E24" s="11" t="str">
        <f>[20]Maio!$C$8</f>
        <v>*</v>
      </c>
      <c r="F24" s="11" t="str">
        <f>[20]Maio!$C$9</f>
        <v>*</v>
      </c>
      <c r="G24" s="11" t="str">
        <f>[20]Maio!$C$10</f>
        <v>*</v>
      </c>
      <c r="H24" s="11" t="str">
        <f>[20]Maio!$C$11</f>
        <v>*</v>
      </c>
      <c r="I24" s="11" t="str">
        <f>[20]Maio!$C$12</f>
        <v>*</v>
      </c>
      <c r="J24" s="11" t="str">
        <f>[20]Maio!$C$13</f>
        <v>*</v>
      </c>
      <c r="K24" s="11" t="str">
        <f>[20]Maio!$C$14</f>
        <v>*</v>
      </c>
      <c r="L24" s="11" t="str">
        <f>[20]Maio!$C$15</f>
        <v>*</v>
      </c>
      <c r="M24" s="11" t="str">
        <f>[20]Maio!$C$16</f>
        <v>*</v>
      </c>
      <c r="N24" s="11" t="str">
        <f>[20]Maio!$C$17</f>
        <v>*</v>
      </c>
      <c r="O24" s="11" t="str">
        <f>[20]Maio!$C$18</f>
        <v>*</v>
      </c>
      <c r="P24" s="11" t="str">
        <f>[20]Maio!$C$19</f>
        <v>*</v>
      </c>
      <c r="Q24" s="11" t="str">
        <f>[20]Maio!$C$20</f>
        <v>*</v>
      </c>
      <c r="R24" s="11" t="str">
        <f>[20]Maio!$C$21</f>
        <v>*</v>
      </c>
      <c r="S24" s="11" t="str">
        <f>[20]Maio!$C$22</f>
        <v>*</v>
      </c>
      <c r="T24" s="11" t="str">
        <f>[20]Maio!$C$23</f>
        <v>*</v>
      </c>
      <c r="U24" s="11" t="str">
        <f>[20]Maio!$C$24</f>
        <v>*</v>
      </c>
      <c r="V24" s="11" t="str">
        <f>[20]Maio!$C$25</f>
        <v>*</v>
      </c>
      <c r="W24" s="11" t="str">
        <f>[20]Maio!$C$26</f>
        <v>*</v>
      </c>
      <c r="X24" s="11" t="str">
        <f>[20]Maio!$C$27</f>
        <v>*</v>
      </c>
      <c r="Y24" s="11" t="str">
        <f>[20]Maio!$C$28</f>
        <v>*</v>
      </c>
      <c r="Z24" s="11" t="str">
        <f>[20]Maio!$C$29</f>
        <v>*</v>
      </c>
      <c r="AA24" s="11" t="str">
        <f>[20]Maio!$C$30</f>
        <v>*</v>
      </c>
      <c r="AB24" s="11" t="str">
        <f>[20]Maio!$C$31</f>
        <v>*</v>
      </c>
      <c r="AC24" s="11" t="str">
        <f>[20]Maio!$C$32</f>
        <v>*</v>
      </c>
      <c r="AD24" s="11" t="str">
        <f>[20]Maio!$C$33</f>
        <v>*</v>
      </c>
      <c r="AE24" s="11" t="str">
        <f>[20]Maio!$C$34</f>
        <v>*</v>
      </c>
      <c r="AF24" s="11" t="str">
        <f>[20]Maio!$C$35</f>
        <v>*</v>
      </c>
      <c r="AG24" s="133" t="s">
        <v>226</v>
      </c>
      <c r="AH24" s="94" t="s">
        <v>226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8" t="s">
        <v>170</v>
      </c>
      <c r="B25" s="11">
        <f>[21]Maio!$C$5</f>
        <v>33.299999999999997</v>
      </c>
      <c r="C25" s="11">
        <f>[21]Maio!$C$6</f>
        <v>28.3</v>
      </c>
      <c r="D25" s="11">
        <f>[21]Maio!$C$7</f>
        <v>30.8</v>
      </c>
      <c r="E25" s="11">
        <f>[21]Maio!$C$8</f>
        <v>30.7</v>
      </c>
      <c r="F25" s="11">
        <f>[21]Maio!$C$9</f>
        <v>28.8</v>
      </c>
      <c r="G25" s="11">
        <f>[21]Maio!$C$10</f>
        <v>22.1</v>
      </c>
      <c r="H25" s="11">
        <f>[21]Maio!$C$11</f>
        <v>21.2</v>
      </c>
      <c r="I25" s="11">
        <f>[21]Maio!$C$12</f>
        <v>25.1</v>
      </c>
      <c r="J25" s="11">
        <f>[21]Maio!$C$13</f>
        <v>27.9</v>
      </c>
      <c r="K25" s="11">
        <f>[21]Maio!$C$14</f>
        <v>31.6</v>
      </c>
      <c r="L25" s="11">
        <f>[21]Maio!$C$15</f>
        <v>32.6</v>
      </c>
      <c r="M25" s="11">
        <f>[21]Maio!$C$16</f>
        <v>25</v>
      </c>
      <c r="N25" s="11">
        <f>[21]Maio!$C$17</f>
        <v>26.8</v>
      </c>
      <c r="O25" s="11">
        <f>[21]Maio!$C$18</f>
        <v>23.1</v>
      </c>
      <c r="P25" s="11">
        <f>[21]Maio!$C$19</f>
        <v>24.5</v>
      </c>
      <c r="Q25" s="11">
        <f>[21]Maio!$C$20</f>
        <v>24.7</v>
      </c>
      <c r="R25" s="11">
        <f>[21]Maio!$C$21</f>
        <v>27.9</v>
      </c>
      <c r="S25" s="11">
        <f>[21]Maio!$C$22</f>
        <v>28.8</v>
      </c>
      <c r="T25" s="11">
        <f>[21]Maio!$C$23</f>
        <v>29.1</v>
      </c>
      <c r="U25" s="11">
        <f>[21]Maio!$C$24</f>
        <v>30.3</v>
      </c>
      <c r="V25" s="11">
        <f>[21]Maio!$C$25</f>
        <v>31.9</v>
      </c>
      <c r="W25" s="11">
        <f>[21]Maio!$C$26</f>
        <v>27.4</v>
      </c>
      <c r="X25" s="11">
        <f>[21]Maio!$C$27</f>
        <v>16.3</v>
      </c>
      <c r="Y25" s="11">
        <f>[21]Maio!$C$28</f>
        <v>19.7</v>
      </c>
      <c r="Z25" s="11">
        <f>[21]Maio!$C$29</f>
        <v>22.6</v>
      </c>
      <c r="AA25" s="11">
        <f>[21]Maio!$C$30</f>
        <v>22.1</v>
      </c>
      <c r="AB25" s="11">
        <f>[21]Maio!$C$31</f>
        <v>25.1</v>
      </c>
      <c r="AC25" s="11">
        <f>[21]Maio!$C$32</f>
        <v>26.3</v>
      </c>
      <c r="AD25" s="11">
        <f>[21]Maio!$C$33</f>
        <v>26.6</v>
      </c>
      <c r="AE25" s="11">
        <f>[21]Maio!$C$34</f>
        <v>28.9</v>
      </c>
      <c r="AF25" s="11">
        <f>[21]Maio!$C$35</f>
        <v>30.6</v>
      </c>
      <c r="AG25" s="133">
        <f t="shared" si="9"/>
        <v>33.299999999999997</v>
      </c>
      <c r="AH25" s="94">
        <f t="shared" si="10"/>
        <v>26.77741935483871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8" t="s">
        <v>171</v>
      </c>
      <c r="B26" s="11">
        <f>[22]Maio!$C$5</f>
        <v>32.1</v>
      </c>
      <c r="C26" s="11">
        <f>[22]Maio!$C$6</f>
        <v>31.3</v>
      </c>
      <c r="D26" s="11">
        <f>[22]Maio!$C$7</f>
        <v>30.7</v>
      </c>
      <c r="E26" s="11">
        <f>[22]Maio!$C$8</f>
        <v>31.6</v>
      </c>
      <c r="F26" s="11">
        <f>[22]Maio!$C$9</f>
        <v>31.9</v>
      </c>
      <c r="G26" s="11">
        <f>[22]Maio!$C$10</f>
        <v>25.2</v>
      </c>
      <c r="H26" s="11">
        <f>[22]Maio!$C$11</f>
        <v>21.1</v>
      </c>
      <c r="I26" s="11">
        <f>[22]Maio!$C$12</f>
        <v>24.4</v>
      </c>
      <c r="J26" s="11">
        <f>[22]Maio!$C$13</f>
        <v>27.6</v>
      </c>
      <c r="K26" s="11">
        <f>[22]Maio!$C$14</f>
        <v>31.7</v>
      </c>
      <c r="L26" s="11">
        <f>[22]Maio!$C$15</f>
        <v>33</v>
      </c>
      <c r="M26" s="11">
        <f>[22]Maio!$C$16</f>
        <v>25.4</v>
      </c>
      <c r="N26" s="11">
        <f>[22]Maio!$C$17</f>
        <v>27.2</v>
      </c>
      <c r="O26" s="11">
        <f>[22]Maio!$C$18</f>
        <v>22</v>
      </c>
      <c r="P26" s="11">
        <f>[22]Maio!$C$19</f>
        <v>25.1</v>
      </c>
      <c r="Q26" s="11">
        <f>[22]Maio!$C$20</f>
        <v>25.4</v>
      </c>
      <c r="R26" s="11">
        <f>[22]Maio!$C$21</f>
        <v>27</v>
      </c>
      <c r="S26" s="11">
        <f>[22]Maio!$C$22</f>
        <v>28.5</v>
      </c>
      <c r="T26" s="11">
        <f>[22]Maio!$C$23</f>
        <v>29.8</v>
      </c>
      <c r="U26" s="11">
        <f>[22]Maio!$C$24</f>
        <v>31.1</v>
      </c>
      <c r="V26" s="11">
        <f>[22]Maio!$C$25</f>
        <v>32.1</v>
      </c>
      <c r="W26" s="11">
        <f>[22]Maio!$C$26</f>
        <v>30.2</v>
      </c>
      <c r="X26" s="11">
        <f>[22]Maio!$C$27</f>
        <v>19.3</v>
      </c>
      <c r="Y26" s="11">
        <f>[22]Maio!$C$28</f>
        <v>20.399999999999999</v>
      </c>
      <c r="Z26" s="11">
        <f>[22]Maio!$C$29</f>
        <v>23.8</v>
      </c>
      <c r="AA26" s="11">
        <f>[22]Maio!$C$30</f>
        <v>22.8</v>
      </c>
      <c r="AB26" s="11">
        <f>[22]Maio!$C$31</f>
        <v>24</v>
      </c>
      <c r="AC26" s="11">
        <f>[22]Maio!$C$32</f>
        <v>26.3</v>
      </c>
      <c r="AD26" s="11">
        <f>[22]Maio!$C$33</f>
        <v>26.6</v>
      </c>
      <c r="AE26" s="11">
        <f>[22]Maio!$C$34</f>
        <v>28.7</v>
      </c>
      <c r="AF26" s="11">
        <f>[22]Maio!$C$35</f>
        <v>29.1</v>
      </c>
      <c r="AG26" s="133">
        <f>MAX(B26:AF26)</f>
        <v>33</v>
      </c>
      <c r="AH26" s="94">
        <f>AVERAGE(B26:AF26)</f>
        <v>27.270967741935483</v>
      </c>
      <c r="AJ26" t="s">
        <v>47</v>
      </c>
      <c r="AL26" t="s">
        <v>47</v>
      </c>
    </row>
    <row r="27" spans="1:39" x14ac:dyDescent="0.2">
      <c r="A27" s="58" t="s">
        <v>8</v>
      </c>
      <c r="B27" s="11">
        <f>[23]Maio!$C$5</f>
        <v>31.3</v>
      </c>
      <c r="C27" s="11">
        <f>[23]Maio!$C$6</f>
        <v>29.3</v>
      </c>
      <c r="D27" s="11">
        <f>[23]Maio!$C$7</f>
        <v>29.1</v>
      </c>
      <c r="E27" s="11">
        <f>[23]Maio!$C$8</f>
        <v>29.3</v>
      </c>
      <c r="F27" s="11">
        <f>[23]Maio!$C$9</f>
        <v>27.5</v>
      </c>
      <c r="G27" s="11">
        <f>[23]Maio!$C$10</f>
        <v>21.4</v>
      </c>
      <c r="H27" s="11">
        <f>[23]Maio!$C$11</f>
        <v>20.9</v>
      </c>
      <c r="I27" s="11">
        <f>[23]Maio!$C$12</f>
        <v>24.1</v>
      </c>
      <c r="J27" s="11">
        <f>[23]Maio!$C$13</f>
        <v>26.3</v>
      </c>
      <c r="K27" s="11">
        <f>[23]Maio!$C$14</f>
        <v>30.8</v>
      </c>
      <c r="L27" s="11">
        <f>[23]Maio!$C$15</f>
        <v>31.4</v>
      </c>
      <c r="M27" s="11">
        <f>[23]Maio!$C$16</f>
        <v>24.3</v>
      </c>
      <c r="N27" s="11">
        <f>[23]Maio!$C$17</f>
        <v>25.3</v>
      </c>
      <c r="O27" s="11">
        <f>[23]Maio!$C$18</f>
        <v>22.6</v>
      </c>
      <c r="P27" s="11">
        <f>[23]Maio!$C$19</f>
        <v>24.8</v>
      </c>
      <c r="Q27" s="11">
        <f>[23]Maio!$C$20</f>
        <v>25.6</v>
      </c>
      <c r="R27" s="11">
        <f>[23]Maio!$C$21</f>
        <v>26.8</v>
      </c>
      <c r="S27" s="11">
        <f>[23]Maio!$C$22</f>
        <v>27.7</v>
      </c>
      <c r="T27" s="11">
        <f>[23]Maio!$C$23</f>
        <v>28</v>
      </c>
      <c r="U27" s="11">
        <f>[23]Maio!$C$24</f>
        <v>29.3</v>
      </c>
      <c r="V27" s="11">
        <f>[23]Maio!$C$25</f>
        <v>31.1</v>
      </c>
      <c r="W27" s="11">
        <f>[23]Maio!$C$26</f>
        <v>27</v>
      </c>
      <c r="X27" s="11">
        <f>[23]Maio!$C$27</f>
        <v>15.6</v>
      </c>
      <c r="Y27" s="11">
        <f>[23]Maio!$C$28</f>
        <v>19.2</v>
      </c>
      <c r="Z27" s="11">
        <f>[23]Maio!$C$29</f>
        <v>22.3</v>
      </c>
      <c r="AA27" s="11">
        <f>[23]Maio!$C$30</f>
        <v>21.8</v>
      </c>
      <c r="AB27" s="11">
        <f>[23]Maio!$C$31</f>
        <v>23.4</v>
      </c>
      <c r="AC27" s="11">
        <f>[23]Maio!$C$32</f>
        <v>25.1</v>
      </c>
      <c r="AD27" s="11">
        <f>[23]Maio!$C$33</f>
        <v>25.2</v>
      </c>
      <c r="AE27" s="11">
        <f>[23]Maio!$C$34</f>
        <v>27.7</v>
      </c>
      <c r="AF27" s="11">
        <f>[23]Maio!$C$35</f>
        <v>29.3</v>
      </c>
      <c r="AG27" s="133">
        <f>MAX(B27:AF27)</f>
        <v>31.4</v>
      </c>
      <c r="AH27" s="94">
        <f>AVERAGE(B27:AF27)</f>
        <v>25.91935483870968</v>
      </c>
      <c r="AJ27" t="s">
        <v>47</v>
      </c>
    </row>
    <row r="28" spans="1:39" x14ac:dyDescent="0.2">
      <c r="A28" s="58" t="s">
        <v>9</v>
      </c>
      <c r="B28" s="11">
        <f>[24]Maio!$C$5</f>
        <v>32.1</v>
      </c>
      <c r="C28" s="11">
        <f>[24]Maio!$C$6</f>
        <v>30.5</v>
      </c>
      <c r="D28" s="11">
        <f>[24]Maio!$C$7</f>
        <v>30.5</v>
      </c>
      <c r="E28" s="11">
        <f>[24]Maio!$C$8</f>
        <v>29.3</v>
      </c>
      <c r="F28" s="11">
        <f>[24]Maio!$C$9</f>
        <v>31.9</v>
      </c>
      <c r="G28" s="11">
        <f>[24]Maio!$C$10</f>
        <v>23.6</v>
      </c>
      <c r="H28" s="11">
        <f>[24]Maio!$C$11</f>
        <v>21.8</v>
      </c>
      <c r="I28" s="11">
        <f>[24]Maio!$C$12</f>
        <v>25.1</v>
      </c>
      <c r="J28" s="11">
        <f>[24]Maio!$C$13</f>
        <v>27</v>
      </c>
      <c r="K28" s="11">
        <f>[24]Maio!$C$14</f>
        <v>30.8</v>
      </c>
      <c r="L28" s="11">
        <f>[24]Maio!$C$15</f>
        <v>32.1</v>
      </c>
      <c r="M28" s="11" t="str">
        <f>[24]Maio!$C$16</f>
        <v>*</v>
      </c>
      <c r="N28" s="11">
        <f>[24]Maio!$C$17</f>
        <v>26.1</v>
      </c>
      <c r="O28" s="11">
        <f>[24]Maio!$C$18</f>
        <v>24</v>
      </c>
      <c r="P28" s="11">
        <f>[24]Maio!$C$19</f>
        <v>24.5</v>
      </c>
      <c r="Q28" s="11">
        <f>[24]Maio!$C$20</f>
        <v>26.3</v>
      </c>
      <c r="R28" s="11">
        <f>[24]Maio!$C$21</f>
        <v>28.4</v>
      </c>
      <c r="S28" s="11">
        <f>[24]Maio!$C$22</f>
        <v>28.8</v>
      </c>
      <c r="T28" s="11">
        <f>[24]Maio!$C$23</f>
        <v>30.2</v>
      </c>
      <c r="U28" s="11">
        <f>[24]Maio!$C$24</f>
        <v>30.7</v>
      </c>
      <c r="V28" s="11">
        <f>[24]Maio!$C$25</f>
        <v>31.5</v>
      </c>
      <c r="W28" s="11">
        <f>[24]Maio!$C$26</f>
        <v>29.8</v>
      </c>
      <c r="X28" s="11">
        <f>[24]Maio!$C$27</f>
        <v>18.7</v>
      </c>
      <c r="Y28" s="11">
        <f>[24]Maio!$C$28</f>
        <v>18.100000000000001</v>
      </c>
      <c r="Z28" s="11">
        <f>[24]Maio!$C$29</f>
        <v>22.8</v>
      </c>
      <c r="AA28" s="11">
        <f>[24]Maio!$C$30</f>
        <v>22.7</v>
      </c>
      <c r="AB28" s="11">
        <f>[24]Maio!$C$31</f>
        <v>25.2</v>
      </c>
      <c r="AC28" s="11">
        <f>[24]Maio!$C$32</f>
        <v>27.1</v>
      </c>
      <c r="AD28" s="11">
        <f>[24]Maio!$C$33</f>
        <v>27.5</v>
      </c>
      <c r="AE28" s="11">
        <f>[24]Maio!$C$34</f>
        <v>29.2</v>
      </c>
      <c r="AF28" s="11">
        <f>[24]Maio!$C$35</f>
        <v>30.2</v>
      </c>
      <c r="AG28" s="133">
        <f>MAX(B28:AF28)</f>
        <v>32.1</v>
      </c>
      <c r="AH28" s="94">
        <f>AVERAGE(B28:AF28)</f>
        <v>27.216666666666676</v>
      </c>
      <c r="AL28" t="s">
        <v>47</v>
      </c>
    </row>
    <row r="29" spans="1:39" x14ac:dyDescent="0.2">
      <c r="A29" s="58" t="s">
        <v>42</v>
      </c>
      <c r="B29" s="11">
        <f>[25]Maio!$C$5</f>
        <v>33.799999999999997</v>
      </c>
      <c r="C29" s="11">
        <f>[25]Maio!$C$6</f>
        <v>33.1</v>
      </c>
      <c r="D29" s="11">
        <f>[25]Maio!$C$7</f>
        <v>32.799999999999997</v>
      </c>
      <c r="E29" s="11">
        <f>[25]Maio!$C$8</f>
        <v>32.9</v>
      </c>
      <c r="F29" s="11">
        <f>[25]Maio!$C$9</f>
        <v>32.4</v>
      </c>
      <c r="G29" s="11">
        <f>[25]Maio!$C$10</f>
        <v>26.2</v>
      </c>
      <c r="H29" s="11">
        <f>[25]Maio!$C$11</f>
        <v>22</v>
      </c>
      <c r="I29" s="11">
        <f>[25]Maio!$C$12</f>
        <v>25.9</v>
      </c>
      <c r="J29" s="11">
        <f>[25]Maio!$C$13</f>
        <v>28.3</v>
      </c>
      <c r="K29" s="11">
        <f>[25]Maio!$C$14</f>
        <v>30.7</v>
      </c>
      <c r="L29" s="11">
        <f>[25]Maio!$C$15</f>
        <v>31.2</v>
      </c>
      <c r="M29" s="11">
        <f>[25]Maio!$C$16</f>
        <v>27.5</v>
      </c>
      <c r="N29" s="11">
        <f>[25]Maio!$C$17</f>
        <v>26.2</v>
      </c>
      <c r="O29" s="11">
        <f>[25]Maio!$C$18</f>
        <v>25.5</v>
      </c>
      <c r="P29" s="11">
        <f>[25]Maio!$C$19</f>
        <v>25.5</v>
      </c>
      <c r="Q29" s="11">
        <f>[25]Maio!$C$20</f>
        <v>26.3</v>
      </c>
      <c r="R29" s="11">
        <f>[25]Maio!$C$21</f>
        <v>28.4</v>
      </c>
      <c r="S29" s="11">
        <f>[25]Maio!$C$22</f>
        <v>29.4</v>
      </c>
      <c r="T29" s="11">
        <f>[25]Maio!$C$23</f>
        <v>30.4</v>
      </c>
      <c r="U29" s="11">
        <f>[25]Maio!$C$24</f>
        <v>30.8</v>
      </c>
      <c r="V29" s="11">
        <f>[25]Maio!$C$25</f>
        <v>31.2</v>
      </c>
      <c r="W29" s="11">
        <f>[25]Maio!$C$26</f>
        <v>29.2</v>
      </c>
      <c r="X29" s="11">
        <f>[25]Maio!$C$27</f>
        <v>19.8</v>
      </c>
      <c r="Y29" s="11">
        <f>[25]Maio!$C$28</f>
        <v>22</v>
      </c>
      <c r="Z29" s="11">
        <f>[25]Maio!$C$29</f>
        <v>25.1</v>
      </c>
      <c r="AA29" s="11">
        <f>[25]Maio!$C$30</f>
        <v>25.5</v>
      </c>
      <c r="AB29" s="11">
        <f>[25]Maio!$C$31</f>
        <v>26.8</v>
      </c>
      <c r="AC29" s="11">
        <f>[25]Maio!$C$32</f>
        <v>27.1</v>
      </c>
      <c r="AD29" s="11">
        <f>[25]Maio!$C$33</f>
        <v>28.7</v>
      </c>
      <c r="AE29" s="11">
        <f>[25]Maio!$C$34</f>
        <v>30.3</v>
      </c>
      <c r="AF29" s="11">
        <f>[25]Maio!$C$35</f>
        <v>29.2</v>
      </c>
      <c r="AG29" s="133">
        <f>MAX(B29:AF29)</f>
        <v>33.799999999999997</v>
      </c>
      <c r="AH29" s="94">
        <f>AVERAGE(B29:AF29)</f>
        <v>28.2</v>
      </c>
      <c r="AL29" t="s">
        <v>47</v>
      </c>
      <c r="AM29" t="s">
        <v>47</v>
      </c>
    </row>
    <row r="30" spans="1:39" x14ac:dyDescent="0.2">
      <c r="A30" s="58" t="s">
        <v>10</v>
      </c>
      <c r="B30" s="11">
        <f>[26]Maio!$C$5</f>
        <v>31.7</v>
      </c>
      <c r="C30" s="11">
        <f>[26]Maio!$C$6</f>
        <v>29.9</v>
      </c>
      <c r="D30" s="11">
        <f>[26]Maio!$C$7</f>
        <v>30.3</v>
      </c>
      <c r="E30" s="11">
        <f>[26]Maio!$C$8</f>
        <v>30.7</v>
      </c>
      <c r="F30" s="11">
        <f>[26]Maio!$C$9</f>
        <v>30</v>
      </c>
      <c r="G30" s="11">
        <f>[26]Maio!$C$10</f>
        <v>22.9</v>
      </c>
      <c r="H30" s="11">
        <f>[26]Maio!$C$11</f>
        <v>21.1</v>
      </c>
      <c r="I30" s="11">
        <f>[26]Maio!$C$12</f>
        <v>24.7</v>
      </c>
      <c r="J30" s="11">
        <f>[26]Maio!$C$13</f>
        <v>27.2</v>
      </c>
      <c r="K30" s="11">
        <f>[26]Maio!$C$14</f>
        <v>30.4</v>
      </c>
      <c r="L30" s="11">
        <f>[26]Maio!$C$15</f>
        <v>31.6</v>
      </c>
      <c r="M30" s="11">
        <f>[26]Maio!$C$16</f>
        <v>26.9</v>
      </c>
      <c r="N30" s="11">
        <f>[26]Maio!$C$17</f>
        <v>26.1</v>
      </c>
      <c r="O30" s="11">
        <f>[26]Maio!$C$18</f>
        <v>21.6</v>
      </c>
      <c r="P30" s="11">
        <f>[26]Maio!$C$19</f>
        <v>24</v>
      </c>
      <c r="Q30" s="11">
        <f>[26]Maio!$C$20</f>
        <v>24.5</v>
      </c>
      <c r="R30" s="11">
        <f>[26]Maio!$C$21</f>
        <v>27.7</v>
      </c>
      <c r="S30" s="11">
        <f>[26]Maio!$C$22</f>
        <v>28.3</v>
      </c>
      <c r="T30" s="11">
        <f>[26]Maio!$C$23</f>
        <v>29.8</v>
      </c>
      <c r="U30" s="11">
        <f>[26]Maio!$C$24</f>
        <v>30.1</v>
      </c>
      <c r="V30" s="11">
        <f>[26]Maio!$C$25</f>
        <v>30.5</v>
      </c>
      <c r="W30" s="11">
        <f>[26]Maio!$C$26</f>
        <v>27.9</v>
      </c>
      <c r="X30" s="11">
        <f>[26]Maio!$C$27</f>
        <v>17.7</v>
      </c>
      <c r="Y30" s="11">
        <f>[26]Maio!$C$28</f>
        <v>19.5</v>
      </c>
      <c r="Z30" s="11">
        <f>[26]Maio!$C$29</f>
        <v>22.6</v>
      </c>
      <c r="AA30" s="11">
        <f>[26]Maio!$C$30</f>
        <v>22.5</v>
      </c>
      <c r="AB30" s="11">
        <f>[26]Maio!$C$31</f>
        <v>24.3</v>
      </c>
      <c r="AC30" s="11">
        <f>[26]Maio!$C$32</f>
        <v>26.7</v>
      </c>
      <c r="AD30" s="11">
        <f>[26]Maio!$C$33</f>
        <v>27.4</v>
      </c>
      <c r="AE30" s="11">
        <f>[26]Maio!$C$34</f>
        <v>28.5</v>
      </c>
      <c r="AF30" s="11">
        <f>[26]Maio!$C$35</f>
        <v>29</v>
      </c>
      <c r="AG30" s="133">
        <f t="shared" ref="AG30" si="11">MAX(B30:AF30)</f>
        <v>31.7</v>
      </c>
      <c r="AH30" s="94">
        <f t="shared" ref="AH30" si="12">AVERAGE(B30:AF30)</f>
        <v>26.648387096774194</v>
      </c>
      <c r="AL30" t="s">
        <v>47</v>
      </c>
      <c r="AM30" t="s">
        <v>47</v>
      </c>
    </row>
    <row r="31" spans="1:39" x14ac:dyDescent="0.2">
      <c r="A31" s="58" t="s">
        <v>172</v>
      </c>
      <c r="B31" s="11">
        <f>[27]Maio!$C$5</f>
        <v>31.2</v>
      </c>
      <c r="C31" s="11">
        <f>[27]Maio!$C$6</f>
        <v>29.2</v>
      </c>
      <c r="D31" s="11">
        <f>[27]Maio!$C$7</f>
        <v>30.2</v>
      </c>
      <c r="E31" s="11">
        <f>[27]Maio!$C$8</f>
        <v>30.7</v>
      </c>
      <c r="F31" s="11">
        <f>[27]Maio!$C$9</f>
        <v>29.1</v>
      </c>
      <c r="G31" s="11">
        <f>[27]Maio!$C$10</f>
        <v>22.8</v>
      </c>
      <c r="H31" s="11">
        <f>[27]Maio!$C$11</f>
        <v>19.100000000000001</v>
      </c>
      <c r="I31" s="11">
        <f>[27]Maio!$C$12</f>
        <v>23.3</v>
      </c>
      <c r="J31" s="11">
        <f>[27]Maio!$C$13</f>
        <v>26.3</v>
      </c>
      <c r="K31" s="11">
        <f>[27]Maio!$C$14</f>
        <v>29.7</v>
      </c>
      <c r="L31" s="11">
        <f>[27]Maio!$C$15</f>
        <v>31.2</v>
      </c>
      <c r="M31" s="11">
        <f>[27]Maio!$C$16</f>
        <v>26.3</v>
      </c>
      <c r="N31" s="11">
        <f>[27]Maio!$C$17</f>
        <v>26.1</v>
      </c>
      <c r="O31" s="11">
        <f>[27]Maio!$C$18</f>
        <v>20.9</v>
      </c>
      <c r="P31" s="11">
        <f>[27]Maio!$C$19</f>
        <v>24.1</v>
      </c>
      <c r="Q31" s="11">
        <f>[27]Maio!$C$20</f>
        <v>24.4</v>
      </c>
      <c r="R31" s="11">
        <f>[27]Maio!$C$21</f>
        <v>25.7</v>
      </c>
      <c r="S31" s="11">
        <f>[27]Maio!$C$22</f>
        <v>27</v>
      </c>
      <c r="T31" s="11">
        <f>[27]Maio!$C$23</f>
        <v>28.4</v>
      </c>
      <c r="U31" s="11">
        <f>[27]Maio!$C$24</f>
        <v>28.7</v>
      </c>
      <c r="V31" s="11">
        <f>[27]Maio!$C$25</f>
        <v>29.8</v>
      </c>
      <c r="W31" s="11">
        <f>[27]Maio!$C$26</f>
        <v>27.5</v>
      </c>
      <c r="X31" s="11">
        <f>[27]Maio!$C$27</f>
        <v>17.100000000000001</v>
      </c>
      <c r="Y31" s="11">
        <f>[27]Maio!$C$28</f>
        <v>19.7</v>
      </c>
      <c r="Z31" s="11">
        <f>[27]Maio!$C$29</f>
        <v>22</v>
      </c>
      <c r="AA31" s="11">
        <f>[27]Maio!$C$30</f>
        <v>21.3</v>
      </c>
      <c r="AB31" s="11">
        <f>[27]Maio!$C$31</f>
        <v>23.7</v>
      </c>
      <c r="AC31" s="11">
        <f>[27]Maio!$C$32</f>
        <v>24.7</v>
      </c>
      <c r="AD31" s="11">
        <f>[27]Maio!$C$33</f>
        <v>25.5</v>
      </c>
      <c r="AE31" s="11">
        <f>[27]Maio!$C$34</f>
        <v>27</v>
      </c>
      <c r="AF31" s="11">
        <f>[27]Maio!$C$35</f>
        <v>27.5</v>
      </c>
      <c r="AG31" s="133">
        <f>MAX(B31:AF31)</f>
        <v>31.2</v>
      </c>
      <c r="AH31" s="94">
        <f>AVERAGE(B31:AF31)</f>
        <v>25.812903225806455</v>
      </c>
      <c r="AI31" s="12" t="s">
        <v>47</v>
      </c>
      <c r="AL31" t="s">
        <v>47</v>
      </c>
    </row>
    <row r="32" spans="1:39" x14ac:dyDescent="0.2">
      <c r="A32" s="58" t="s">
        <v>11</v>
      </c>
      <c r="B32" s="11" t="str">
        <f>[28]Maio!$C$5</f>
        <v>*</v>
      </c>
      <c r="C32" s="11" t="str">
        <f>[28]Maio!$C$6</f>
        <v>*</v>
      </c>
      <c r="D32" s="11" t="str">
        <f>[28]Maio!$C$7</f>
        <v>*</v>
      </c>
      <c r="E32" s="11" t="str">
        <f>[28]Maio!$C$8</f>
        <v>*</v>
      </c>
      <c r="F32" s="11" t="str">
        <f>[28]Maio!$C$9</f>
        <v>*</v>
      </c>
      <c r="G32" s="11" t="str">
        <f>[28]Maio!$C$10</f>
        <v>*</v>
      </c>
      <c r="H32" s="11" t="str">
        <f>[28]Maio!$C$11</f>
        <v>*</v>
      </c>
      <c r="I32" s="11" t="str">
        <f>[28]Maio!$C$12</f>
        <v>*</v>
      </c>
      <c r="J32" s="11" t="str">
        <f>[28]Maio!$C$13</f>
        <v>*</v>
      </c>
      <c r="K32" s="11" t="str">
        <f>[28]Maio!$C$14</f>
        <v>*</v>
      </c>
      <c r="L32" s="11" t="str">
        <f>[28]Maio!$C$15</f>
        <v>*</v>
      </c>
      <c r="M32" s="11" t="str">
        <f>[28]Maio!$C$16</f>
        <v>*</v>
      </c>
      <c r="N32" s="11" t="str">
        <f>[28]Maio!$C$17</f>
        <v>*</v>
      </c>
      <c r="O32" s="11" t="str">
        <f>[28]Maio!$C$18</f>
        <v>*</v>
      </c>
      <c r="P32" s="11" t="str">
        <f>[28]Maio!$C$19</f>
        <v>*</v>
      </c>
      <c r="Q32" s="11" t="str">
        <f>[28]Maio!$C$20</f>
        <v>*</v>
      </c>
      <c r="R32" s="11" t="str">
        <f>[28]Maio!$C$21</f>
        <v>*</v>
      </c>
      <c r="S32" s="11" t="str">
        <f>[28]Maio!$C$22</f>
        <v>*</v>
      </c>
      <c r="T32" s="11" t="str">
        <f>[28]Maio!$C$23</f>
        <v>*</v>
      </c>
      <c r="U32" s="11" t="str">
        <f>[28]Maio!$C$24</f>
        <v>*</v>
      </c>
      <c r="V32" s="11" t="str">
        <f>[28]Maio!$C$25</f>
        <v>*</v>
      </c>
      <c r="W32" s="11" t="str">
        <f>[28]Maio!$C$26</f>
        <v>*</v>
      </c>
      <c r="X32" s="11" t="str">
        <f>[28]Maio!$C$27</f>
        <v>*</v>
      </c>
      <c r="Y32" s="11" t="str">
        <f>[28]Maio!$C$28</f>
        <v>*</v>
      </c>
      <c r="Z32" s="11" t="str">
        <f>[28]Maio!$C$29</f>
        <v>*</v>
      </c>
      <c r="AA32" s="11" t="str">
        <f>[28]Maio!$C$30</f>
        <v>*</v>
      </c>
      <c r="AB32" s="11" t="str">
        <f>[28]Maio!$C$31</f>
        <v>*</v>
      </c>
      <c r="AC32" s="11" t="str">
        <f>[28]Maio!$C$32</f>
        <v>*</v>
      </c>
      <c r="AD32" s="11" t="str">
        <f>[28]Maio!$C$33</f>
        <v>*</v>
      </c>
      <c r="AE32" s="11" t="str">
        <f>[28]Maio!$C$34</f>
        <v>*</v>
      </c>
      <c r="AF32" s="11" t="str">
        <f>[28]Maio!$C$35</f>
        <v>*</v>
      </c>
      <c r="AG32" s="133" t="s">
        <v>226</v>
      </c>
      <c r="AH32" s="94" t="s">
        <v>226</v>
      </c>
      <c r="AM32" t="s">
        <v>47</v>
      </c>
    </row>
    <row r="33" spans="1:39" s="5" customFormat="1" x14ac:dyDescent="0.2">
      <c r="A33" s="58" t="s">
        <v>12</v>
      </c>
      <c r="B33" s="11">
        <f>[29]Maio!$C$5</f>
        <v>34.6</v>
      </c>
      <c r="C33" s="11">
        <f>[29]Maio!$C$6</f>
        <v>34.1</v>
      </c>
      <c r="D33" s="11">
        <f>[29]Maio!$C$7</f>
        <v>28.4</v>
      </c>
      <c r="E33" s="11" t="str">
        <f>[29]Maio!$C$8</f>
        <v>*</v>
      </c>
      <c r="F33" s="11" t="str">
        <f>[29]Maio!$C$9</f>
        <v>*</v>
      </c>
      <c r="G33" s="11" t="str">
        <f>[29]Maio!$C$10</f>
        <v>*</v>
      </c>
      <c r="H33" s="11">
        <f>[29]Maio!$C$11</f>
        <v>22.1</v>
      </c>
      <c r="I33" s="11">
        <f>[29]Maio!$C$12</f>
        <v>25.5</v>
      </c>
      <c r="J33" s="11">
        <f>[29]Maio!$C$13</f>
        <v>29</v>
      </c>
      <c r="K33" s="11">
        <f>[29]Maio!$C$14</f>
        <v>31.4</v>
      </c>
      <c r="L33" s="11">
        <f>[29]Maio!$C$15</f>
        <v>32.9</v>
      </c>
      <c r="M33" s="11">
        <f>[29]Maio!$C$16</f>
        <v>27.2</v>
      </c>
      <c r="N33" s="11" t="str">
        <f>[29]Maio!$C$17</f>
        <v>*</v>
      </c>
      <c r="O33" s="11" t="str">
        <f>[29]Maio!$C$18</f>
        <v>*</v>
      </c>
      <c r="P33" s="11">
        <f>[29]Maio!$C$19</f>
        <v>25.8</v>
      </c>
      <c r="Q33" s="11">
        <f>[29]Maio!$C$20</f>
        <v>26.7</v>
      </c>
      <c r="R33" s="11">
        <f>[29]Maio!$C$21</f>
        <v>28.8</v>
      </c>
      <c r="S33" s="11">
        <f>[29]Maio!$C$22</f>
        <v>30.2</v>
      </c>
      <c r="T33" s="11">
        <f>[29]Maio!$C$23</f>
        <v>30.8</v>
      </c>
      <c r="U33" s="11">
        <f>[29]Maio!$C$24</f>
        <v>31.7</v>
      </c>
      <c r="V33" s="11">
        <f>[29]Maio!$C$25</f>
        <v>32.299999999999997</v>
      </c>
      <c r="W33" s="11">
        <f>[29]Maio!$C$26</f>
        <v>31.4</v>
      </c>
      <c r="X33" s="11">
        <f>[29]Maio!$C$27</f>
        <v>18.2</v>
      </c>
      <c r="Y33" s="11">
        <f>[29]Maio!$C$28</f>
        <v>21.7</v>
      </c>
      <c r="Z33" s="11">
        <f>[29]Maio!$C$29</f>
        <v>24.7</v>
      </c>
      <c r="AA33" s="11">
        <f>[29]Maio!$C$30</f>
        <v>26.2</v>
      </c>
      <c r="AB33" s="11">
        <f>[29]Maio!$C$31</f>
        <v>26.1</v>
      </c>
      <c r="AC33" s="11">
        <f>[29]Maio!$C$32</f>
        <v>16.100000000000001</v>
      </c>
      <c r="AD33" s="11" t="str">
        <f>[29]Maio!$C$33</f>
        <v>*</v>
      </c>
      <c r="AE33" s="11" t="str">
        <f>[29]Maio!$C$34</f>
        <v>*</v>
      </c>
      <c r="AF33" s="11" t="str">
        <f>[29]Maio!$C$35</f>
        <v>*</v>
      </c>
      <c r="AG33" s="133">
        <f t="shared" ref="AG33:AG35" si="13">MAX(B33:AF33)</f>
        <v>34.6</v>
      </c>
      <c r="AH33" s="94">
        <f t="shared" ref="AH33:AH35" si="14">AVERAGE(B33:AF33)</f>
        <v>27.647826086956531</v>
      </c>
      <c r="AL33" s="5" t="s">
        <v>47</v>
      </c>
      <c r="AM33" s="5" t="s">
        <v>47</v>
      </c>
    </row>
    <row r="34" spans="1:39" x14ac:dyDescent="0.2">
      <c r="A34" s="58" t="s">
        <v>13</v>
      </c>
      <c r="B34" s="11">
        <f>[30]Maio!$C$5</f>
        <v>35.5</v>
      </c>
      <c r="C34" s="11">
        <f>[30]Maio!$C$6</f>
        <v>35</v>
      </c>
      <c r="D34" s="11">
        <f>[30]Maio!$C$7</f>
        <v>34.9</v>
      </c>
      <c r="E34" s="11">
        <f>[30]Maio!$C$8</f>
        <v>35.200000000000003</v>
      </c>
      <c r="F34" s="11">
        <f>[30]Maio!$C$9</f>
        <v>34</v>
      </c>
      <c r="G34" s="11">
        <f>[30]Maio!$C$10</f>
        <v>22.8</v>
      </c>
      <c r="H34" s="11">
        <f>[30]Maio!$C$11</f>
        <v>21.5</v>
      </c>
      <c r="I34" s="11">
        <f>[30]Maio!$C$12</f>
        <v>27.3</v>
      </c>
      <c r="J34" s="11">
        <f>[30]Maio!$C$13</f>
        <v>30.5</v>
      </c>
      <c r="K34" s="11">
        <f>[30]Maio!$C$14</f>
        <v>32.6</v>
      </c>
      <c r="L34" s="11" t="str">
        <f>[30]Maio!$C$15</f>
        <v>*</v>
      </c>
      <c r="M34" s="11" t="str">
        <f>[30]Maio!$C$16</f>
        <v>*</v>
      </c>
      <c r="N34" s="11" t="str">
        <f>[30]Maio!$C$17</f>
        <v>*</v>
      </c>
      <c r="O34" s="11" t="str">
        <f>[30]Maio!$C$18</f>
        <v>*</v>
      </c>
      <c r="P34" s="11" t="str">
        <f>[30]Maio!$C$19</f>
        <v>*</v>
      </c>
      <c r="Q34" s="11" t="str">
        <f>[30]Maio!$C$20</f>
        <v>*</v>
      </c>
      <c r="R34" s="11" t="str">
        <f>[30]Maio!$C$21</f>
        <v>*</v>
      </c>
      <c r="S34" s="11" t="str">
        <f>[30]Maio!$C$22</f>
        <v>*</v>
      </c>
      <c r="T34" s="11" t="str">
        <f>[30]Maio!$C$23</f>
        <v>*</v>
      </c>
      <c r="U34" s="11" t="str">
        <f>[30]Maio!$C$24</f>
        <v>*</v>
      </c>
      <c r="V34" s="11" t="str">
        <f>[30]Maio!$C$25</f>
        <v>*</v>
      </c>
      <c r="W34" s="11" t="str">
        <f>[30]Maio!$C$26</f>
        <v>*</v>
      </c>
      <c r="X34" s="11" t="str">
        <f>[30]Maio!$C$27</f>
        <v>*</v>
      </c>
      <c r="Y34" s="11" t="str">
        <f>[30]Maio!$C$28</f>
        <v>*</v>
      </c>
      <c r="Z34" s="11" t="str">
        <f>[30]Maio!$C$29</f>
        <v>*</v>
      </c>
      <c r="AA34" s="11" t="str">
        <f>[30]Maio!$C$30</f>
        <v>*</v>
      </c>
      <c r="AB34" s="11" t="str">
        <f>[30]Maio!$C$31</f>
        <v>*</v>
      </c>
      <c r="AC34" s="11" t="str">
        <f>[30]Maio!$C$32</f>
        <v>*</v>
      </c>
      <c r="AD34" s="11" t="str">
        <f>[30]Maio!$C$33</f>
        <v>*</v>
      </c>
      <c r="AE34" s="11" t="str">
        <f>[30]Maio!$C$34</f>
        <v>*</v>
      </c>
      <c r="AF34" s="11" t="str">
        <f>[30]Maio!$C$35</f>
        <v>*</v>
      </c>
      <c r="AG34" s="133">
        <f t="shared" si="13"/>
        <v>35.5</v>
      </c>
      <c r="AH34" s="94">
        <f t="shared" si="14"/>
        <v>30.930000000000007</v>
      </c>
    </row>
    <row r="35" spans="1:39" x14ac:dyDescent="0.2">
      <c r="A35" s="58" t="s">
        <v>173</v>
      </c>
      <c r="B35" s="11">
        <f>[31]Maio!$C$5</f>
        <v>32.5</v>
      </c>
      <c r="C35" s="11">
        <f>[31]Maio!$C$6</f>
        <v>31.7</v>
      </c>
      <c r="D35" s="11">
        <f>[31]Maio!$C$7</f>
        <v>32.1</v>
      </c>
      <c r="E35" s="11">
        <f>[31]Maio!$C$8</f>
        <v>32.6</v>
      </c>
      <c r="F35" s="11">
        <f>[31]Maio!$C$9</f>
        <v>32.299999999999997</v>
      </c>
      <c r="G35" s="11">
        <f>[31]Maio!$C$10</f>
        <v>25.6</v>
      </c>
      <c r="H35" s="11">
        <f>[31]Maio!$C$11</f>
        <v>21.8</v>
      </c>
      <c r="I35" s="11">
        <f>[31]Maio!$C$12</f>
        <v>25.8</v>
      </c>
      <c r="J35" s="11">
        <f>[31]Maio!$C$13</f>
        <v>28.2</v>
      </c>
      <c r="K35" s="11">
        <f>[31]Maio!$C$14</f>
        <v>31.3</v>
      </c>
      <c r="L35" s="11">
        <f>[31]Maio!$C$15</f>
        <v>33.4</v>
      </c>
      <c r="M35" s="11">
        <f>[31]Maio!$C$16</f>
        <v>25.3</v>
      </c>
      <c r="N35" s="11">
        <f>[31]Maio!$C$17</f>
        <v>26.7</v>
      </c>
      <c r="O35" s="11">
        <f>[31]Maio!$C$18</f>
        <v>23.6</v>
      </c>
      <c r="P35" s="11">
        <f>[31]Maio!$C$19</f>
        <v>25.8</v>
      </c>
      <c r="Q35" s="11">
        <f>[31]Maio!$C$20</f>
        <v>26.1</v>
      </c>
      <c r="R35" s="11">
        <f>[31]Maio!$C$21</f>
        <v>28</v>
      </c>
      <c r="S35" s="11">
        <f>[31]Maio!$C$22</f>
        <v>28.7</v>
      </c>
      <c r="T35" s="11">
        <f>[31]Maio!$C$23</f>
        <v>30.6</v>
      </c>
      <c r="U35" s="11">
        <f>[31]Maio!$C$24</f>
        <v>31.4</v>
      </c>
      <c r="V35" s="11">
        <f>[31]Maio!$C$25</f>
        <v>31.9</v>
      </c>
      <c r="W35" s="11">
        <f>[31]Maio!$C$26</f>
        <v>30.4</v>
      </c>
      <c r="X35" s="11">
        <f>[31]Maio!$C$27</f>
        <v>17.600000000000001</v>
      </c>
      <c r="Y35" s="11">
        <f>[31]Maio!$C$28</f>
        <v>19.600000000000001</v>
      </c>
      <c r="Z35" s="11">
        <f>[31]Maio!$C$29</f>
        <v>23.2</v>
      </c>
      <c r="AA35" s="11">
        <f>[31]Maio!$C$30</f>
        <v>23.5</v>
      </c>
      <c r="AB35" s="11">
        <f>[31]Maio!$C$31</f>
        <v>26.3</v>
      </c>
      <c r="AC35" s="11">
        <f>[31]Maio!$C$32</f>
        <v>27</v>
      </c>
      <c r="AD35" s="11">
        <f>[31]Maio!$C$33</f>
        <v>30.1</v>
      </c>
      <c r="AE35" s="11">
        <f>[31]Maio!$C$34</f>
        <v>30.8</v>
      </c>
      <c r="AF35" s="11">
        <f>[31]Maio!$C$35</f>
        <v>31.4</v>
      </c>
      <c r="AG35" s="133">
        <f t="shared" si="13"/>
        <v>33.4</v>
      </c>
      <c r="AH35" s="94">
        <f t="shared" si="14"/>
        <v>27.912903225806449</v>
      </c>
    </row>
    <row r="36" spans="1:39" x14ac:dyDescent="0.2">
      <c r="A36" s="58" t="s">
        <v>144</v>
      </c>
      <c r="B36" s="11" t="str">
        <f>[32]Maio!$C$5</f>
        <v>*</v>
      </c>
      <c r="C36" s="11" t="str">
        <f>[32]Maio!$C$6</f>
        <v>*</v>
      </c>
      <c r="D36" s="11" t="str">
        <f>[32]Maio!$C$7</f>
        <v>*</v>
      </c>
      <c r="E36" s="11" t="str">
        <f>[32]Maio!$C$8</f>
        <v>*</v>
      </c>
      <c r="F36" s="11" t="str">
        <f>[32]Maio!$C$9</f>
        <v>*</v>
      </c>
      <c r="G36" s="11" t="str">
        <f>[32]Maio!$C$10</f>
        <v>*</v>
      </c>
      <c r="H36" s="11" t="str">
        <f>[32]Maio!$C$11</f>
        <v>*</v>
      </c>
      <c r="I36" s="11" t="str">
        <f>[32]Maio!$C$12</f>
        <v>*</v>
      </c>
      <c r="J36" s="11" t="str">
        <f>[32]Maio!$C$13</f>
        <v>*</v>
      </c>
      <c r="K36" s="11" t="str">
        <f>[32]Maio!$C$14</f>
        <v>*</v>
      </c>
      <c r="L36" s="11" t="str">
        <f>[32]Maio!$C$15</f>
        <v>*</v>
      </c>
      <c r="M36" s="11" t="str">
        <f>[32]Maio!$C$16</f>
        <v>*</v>
      </c>
      <c r="N36" s="11" t="str">
        <f>[32]Maio!$C$17</f>
        <v>*</v>
      </c>
      <c r="O36" s="11" t="str">
        <f>[32]Maio!$C$18</f>
        <v>*</v>
      </c>
      <c r="P36" s="11" t="str">
        <f>[32]Maio!$C$19</f>
        <v>*</v>
      </c>
      <c r="Q36" s="11" t="str">
        <f>[32]Maio!$C$20</f>
        <v>*</v>
      </c>
      <c r="R36" s="11" t="str">
        <f>[32]Maio!$C$21</f>
        <v>*</v>
      </c>
      <c r="S36" s="11" t="str">
        <f>[32]Maio!$C$22</f>
        <v>*</v>
      </c>
      <c r="T36" s="11" t="str">
        <f>[32]Maio!$C$23</f>
        <v>*</v>
      </c>
      <c r="U36" s="11" t="str">
        <f>[32]Maio!$C$24</f>
        <v>*</v>
      </c>
      <c r="V36" s="11" t="str">
        <f>[32]Maio!$C$25</f>
        <v>*</v>
      </c>
      <c r="W36" s="11" t="str">
        <f>[32]Maio!$C$26</f>
        <v>*</v>
      </c>
      <c r="X36" s="11" t="str">
        <f>[32]Maio!$C$27</f>
        <v>*</v>
      </c>
      <c r="Y36" s="11" t="str">
        <f>[32]Maio!$C$28</f>
        <v>*</v>
      </c>
      <c r="Z36" s="11" t="str">
        <f>[32]Maio!$C$29</f>
        <v>*</v>
      </c>
      <c r="AA36" s="11" t="str">
        <f>[32]Maio!$C$30</f>
        <v>*</v>
      </c>
      <c r="AB36" s="11" t="str">
        <f>[32]Maio!$C$31</f>
        <v>*</v>
      </c>
      <c r="AC36" s="11" t="str">
        <f>[32]Maio!$C$32</f>
        <v>*</v>
      </c>
      <c r="AD36" s="11" t="str">
        <f>[32]Maio!$C$33</f>
        <v>*</v>
      </c>
      <c r="AE36" s="11" t="str">
        <f>[32]Maio!$C$34</f>
        <v>*</v>
      </c>
      <c r="AF36" s="11" t="str">
        <f>[32]Maio!$C$35</f>
        <v>*</v>
      </c>
      <c r="AG36" s="133" t="s">
        <v>226</v>
      </c>
      <c r="AH36" s="94" t="s">
        <v>226</v>
      </c>
      <c r="AL36" t="s">
        <v>47</v>
      </c>
    </row>
    <row r="37" spans="1:39" x14ac:dyDescent="0.2">
      <c r="A37" s="58" t="s">
        <v>14</v>
      </c>
      <c r="B37" s="11" t="str">
        <f>[33]Maio!$C$5</f>
        <v>*</v>
      </c>
      <c r="C37" s="11" t="str">
        <f>[33]Maio!$C$6</f>
        <v>*</v>
      </c>
      <c r="D37" s="11" t="str">
        <f>[33]Maio!$C$7</f>
        <v>*</v>
      </c>
      <c r="E37" s="11" t="str">
        <f>[33]Maio!$C$8</f>
        <v>*</v>
      </c>
      <c r="F37" s="11" t="str">
        <f>[33]Maio!$C$9</f>
        <v>*</v>
      </c>
      <c r="G37" s="11" t="str">
        <f>[33]Maio!$C$10</f>
        <v>*</v>
      </c>
      <c r="H37" s="11" t="str">
        <f>[33]Maio!$C$11</f>
        <v>*</v>
      </c>
      <c r="I37" s="11" t="str">
        <f>[33]Maio!$C$12</f>
        <v>*</v>
      </c>
      <c r="J37" s="11" t="str">
        <f>[33]Maio!$C$13</f>
        <v>*</v>
      </c>
      <c r="K37" s="11" t="str">
        <f>[33]Maio!$C$14</f>
        <v>*</v>
      </c>
      <c r="L37" s="11" t="str">
        <f>[33]Maio!$C$15</f>
        <v>*</v>
      </c>
      <c r="M37" s="11" t="str">
        <f>[33]Maio!$C$16</f>
        <v>*</v>
      </c>
      <c r="N37" s="11" t="str">
        <f>[33]Maio!$C$17</f>
        <v>*</v>
      </c>
      <c r="O37" s="11" t="str">
        <f>[33]Maio!$C$18</f>
        <v>*</v>
      </c>
      <c r="P37" s="11" t="str">
        <f>[33]Maio!$C$19</f>
        <v>*</v>
      </c>
      <c r="Q37" s="11" t="str">
        <f>[33]Maio!$C$20</f>
        <v>*</v>
      </c>
      <c r="R37" s="11" t="str">
        <f>[33]Maio!$C$21</f>
        <v>*</v>
      </c>
      <c r="S37" s="11" t="str">
        <f>[33]Maio!$C$22</f>
        <v>*</v>
      </c>
      <c r="T37" s="11" t="str">
        <f>[33]Maio!$C$23</f>
        <v>*</v>
      </c>
      <c r="U37" s="11" t="str">
        <f>[33]Maio!$C$24</f>
        <v>*</v>
      </c>
      <c r="V37" s="11" t="str">
        <f>[33]Maio!$C$25</f>
        <v>*</v>
      </c>
      <c r="W37" s="11" t="str">
        <f>[33]Maio!$C$26</f>
        <v>*</v>
      </c>
      <c r="X37" s="11" t="str">
        <f>[33]Maio!$C$27</f>
        <v>*</v>
      </c>
      <c r="Y37" s="11" t="str">
        <f>[33]Maio!$C$28</f>
        <v>*</v>
      </c>
      <c r="Z37" s="11" t="str">
        <f>[33]Maio!$C$29</f>
        <v>*</v>
      </c>
      <c r="AA37" s="11" t="str">
        <f>[33]Maio!$C$30</f>
        <v>*</v>
      </c>
      <c r="AB37" s="11" t="str">
        <f>[33]Maio!$C$31</f>
        <v>*</v>
      </c>
      <c r="AC37" s="11" t="str">
        <f>[33]Maio!$C$32</f>
        <v>*</v>
      </c>
      <c r="AD37" s="11" t="str">
        <f>[33]Maio!$C$33</f>
        <v>*</v>
      </c>
      <c r="AE37" s="11" t="str">
        <f>[33]Maio!$C$34</f>
        <v>*</v>
      </c>
      <c r="AF37" s="11" t="str">
        <f>[33]Maio!$C$35</f>
        <v>*</v>
      </c>
      <c r="AG37" s="133" t="s">
        <v>226</v>
      </c>
      <c r="AH37" s="94" t="s">
        <v>226</v>
      </c>
      <c r="AJ37" t="s">
        <v>47</v>
      </c>
      <c r="AL37" t="s">
        <v>47</v>
      </c>
    </row>
    <row r="38" spans="1:39" x14ac:dyDescent="0.2">
      <c r="A38" s="58" t="s">
        <v>174</v>
      </c>
      <c r="B38" s="11">
        <f>[34]Maio!$C$5</f>
        <v>26.2</v>
      </c>
      <c r="C38" s="11">
        <f>[34]Maio!$C$6</f>
        <v>30.5</v>
      </c>
      <c r="D38" s="11">
        <f>[34]Maio!$C$7</f>
        <v>30.8</v>
      </c>
      <c r="E38" s="11">
        <f>[34]Maio!$C$8</f>
        <v>28.8</v>
      </c>
      <c r="F38" s="11">
        <f>[34]Maio!$C$9</f>
        <v>28.6</v>
      </c>
      <c r="G38" s="11">
        <f>[34]Maio!$C$10</f>
        <v>24.3</v>
      </c>
      <c r="H38" s="11">
        <f>[34]Maio!$C$11</f>
        <v>25.7</v>
      </c>
      <c r="I38" s="11">
        <f>[34]Maio!$C$12</f>
        <v>29.5</v>
      </c>
      <c r="J38" s="11">
        <f>[34]Maio!$C$13</f>
        <v>27.9</v>
      </c>
      <c r="K38" s="11">
        <f>[34]Maio!$C$14</f>
        <v>30.2</v>
      </c>
      <c r="L38" s="11">
        <f>[34]Maio!$C$15</f>
        <v>27.7</v>
      </c>
      <c r="M38" s="11">
        <f>[34]Maio!$C$16</f>
        <v>28.5</v>
      </c>
      <c r="N38" s="11">
        <f>[34]Maio!$C$17</f>
        <v>26.3</v>
      </c>
      <c r="O38" s="11">
        <f>[34]Maio!$C$18</f>
        <v>24.4</v>
      </c>
      <c r="P38" s="11">
        <f>[34]Maio!$C$19</f>
        <v>25.2</v>
      </c>
      <c r="Q38" s="11">
        <f>[34]Maio!$C$20</f>
        <v>25.7</v>
      </c>
      <c r="R38" s="11">
        <f>[34]Maio!$C$21</f>
        <v>28.1</v>
      </c>
      <c r="S38" s="11">
        <f>[34]Maio!$C$22</f>
        <v>26.9</v>
      </c>
      <c r="T38" s="11">
        <f>[34]Maio!$C$23</f>
        <v>28.7</v>
      </c>
      <c r="U38" s="11">
        <f>[34]Maio!$C$24</f>
        <v>26.2</v>
      </c>
      <c r="V38" s="11">
        <f>[34]Maio!$C$25</f>
        <v>27.3</v>
      </c>
      <c r="W38" s="11">
        <f>[34]Maio!$C$26</f>
        <v>31.1</v>
      </c>
      <c r="X38" s="11">
        <f>[34]Maio!$C$27</f>
        <v>23.7</v>
      </c>
      <c r="Y38" s="11">
        <f>[34]Maio!$C$28</f>
        <v>22.3</v>
      </c>
      <c r="Z38" s="11">
        <f>[34]Maio!$C$29</f>
        <v>24.9</v>
      </c>
      <c r="AA38" s="11">
        <f>[34]Maio!$C$30</f>
        <v>27</v>
      </c>
      <c r="AB38" s="11">
        <f>[34]Maio!$C$31</f>
        <v>29.1</v>
      </c>
      <c r="AC38" s="11">
        <f>[34]Maio!$C$32</f>
        <v>26.4</v>
      </c>
      <c r="AD38" s="11">
        <f>[34]Maio!$C$33</f>
        <v>28.5</v>
      </c>
      <c r="AE38" s="11">
        <f>[34]Maio!$C$34</f>
        <v>27.6</v>
      </c>
      <c r="AF38" s="11">
        <f>[34]Maio!$C$35</f>
        <v>27.8</v>
      </c>
      <c r="AG38" s="133">
        <f>MAX(B38:AF38)</f>
        <v>31.1</v>
      </c>
      <c r="AH38" s="94">
        <f>AVERAGE(B38:AF38)</f>
        <v>27.287096774193547</v>
      </c>
    </row>
    <row r="39" spans="1:39" x14ac:dyDescent="0.2">
      <c r="A39" s="58" t="s">
        <v>15</v>
      </c>
      <c r="B39" s="11">
        <f>[35]Maio!$C$5</f>
        <v>30.8</v>
      </c>
      <c r="C39" s="11">
        <f>[35]Maio!$C$6</f>
        <v>29.1</v>
      </c>
      <c r="D39" s="11">
        <f>[35]Maio!$C$7</f>
        <v>29.5</v>
      </c>
      <c r="E39" s="11">
        <f>[35]Maio!$C$8</f>
        <v>29.2</v>
      </c>
      <c r="F39" s="11">
        <f>[35]Maio!$C$9</f>
        <v>29.1</v>
      </c>
      <c r="G39" s="11">
        <f>[35]Maio!$C$10</f>
        <v>24.1</v>
      </c>
      <c r="H39" s="11">
        <f>[35]Maio!$C$11</f>
        <v>17.2</v>
      </c>
      <c r="I39" s="11">
        <f>[35]Maio!$C$12</f>
        <v>22</v>
      </c>
      <c r="J39" s="11">
        <f>[35]Maio!$C$13</f>
        <v>24.4</v>
      </c>
      <c r="K39" s="11">
        <f>[35]Maio!$C$14</f>
        <v>28.8</v>
      </c>
      <c r="L39" s="11">
        <f>[35]Maio!$C$15</f>
        <v>30</v>
      </c>
      <c r="M39" s="11">
        <f>[35]Maio!$C$16</f>
        <v>23.8</v>
      </c>
      <c r="N39" s="11">
        <f>[35]Maio!$C$17</f>
        <v>24.3</v>
      </c>
      <c r="O39" s="11">
        <f>[35]Maio!$C$18</f>
        <v>21</v>
      </c>
      <c r="P39" s="11">
        <f>[35]Maio!$C$19</f>
        <v>22.1</v>
      </c>
      <c r="Q39" s="11">
        <f>[35]Maio!$C$20</f>
        <v>24.4</v>
      </c>
      <c r="R39" s="11">
        <f>[35]Maio!$C$21</f>
        <v>24.9</v>
      </c>
      <c r="S39" s="11">
        <f>[35]Maio!$C$22</f>
        <v>25.8</v>
      </c>
      <c r="T39" s="11">
        <f>[35]Maio!$C$23</f>
        <v>26.7</v>
      </c>
      <c r="U39" s="11">
        <f>[35]Maio!$C$24</f>
        <v>28.4</v>
      </c>
      <c r="V39" s="11">
        <f>[35]Maio!$C$25</f>
        <v>28.7</v>
      </c>
      <c r="W39" s="11">
        <f>[35]Maio!$C$26</f>
        <v>25.9</v>
      </c>
      <c r="X39" s="11">
        <f>[35]Maio!$C$27</f>
        <v>15.4</v>
      </c>
      <c r="Y39" s="11">
        <f>[35]Maio!$C$28</f>
        <v>18.8</v>
      </c>
      <c r="Z39" s="11">
        <f>[35]Maio!$C$29</f>
        <v>20.9</v>
      </c>
      <c r="AA39" s="11">
        <f>[35]Maio!$C$30</f>
        <v>20.7</v>
      </c>
      <c r="AB39" s="11">
        <f>[35]Maio!$C$31</f>
        <v>23.3</v>
      </c>
      <c r="AC39" s="11">
        <f>[35]Maio!$C$32</f>
        <v>23.4</v>
      </c>
      <c r="AD39" s="11">
        <f>[35]Maio!$C$33</f>
        <v>26.4</v>
      </c>
      <c r="AE39" s="11">
        <f>[35]Maio!$C$34</f>
        <v>27.4</v>
      </c>
      <c r="AF39" s="11">
        <f>[35]Maio!$C$35</f>
        <v>27.3</v>
      </c>
      <c r="AG39" s="133">
        <f t="shared" ref="AG39:AG40" si="15">MAX(B39:AF39)</f>
        <v>30.8</v>
      </c>
      <c r="AH39" s="94">
        <f t="shared" ref="AH39:AH40" si="16">AVERAGE(B39:AF39)</f>
        <v>24.961290322580641</v>
      </c>
      <c r="AI39" s="12" t="s">
        <v>47</v>
      </c>
      <c r="AL39" t="s">
        <v>47</v>
      </c>
    </row>
    <row r="40" spans="1:39" x14ac:dyDescent="0.2">
      <c r="A40" s="58" t="s">
        <v>16</v>
      </c>
      <c r="B40" s="11">
        <f>[36]Maio!$C$5</f>
        <v>36</v>
      </c>
      <c r="C40" s="11">
        <f>[36]Maio!$C$6</f>
        <v>34</v>
      </c>
      <c r="D40" s="11" t="str">
        <f>[36]Maio!$C$7</f>
        <v>*</v>
      </c>
      <c r="E40" s="11" t="str">
        <f>[36]Maio!$C$8</f>
        <v>*</v>
      </c>
      <c r="F40" s="11" t="str">
        <f>[36]Maio!$C$9</f>
        <v>*</v>
      </c>
      <c r="G40" s="11" t="str">
        <f>[36]Maio!$C$10</f>
        <v>*</v>
      </c>
      <c r="H40" s="11" t="str">
        <f>[36]Maio!$C$11</f>
        <v>*</v>
      </c>
      <c r="I40" s="11">
        <f>[36]Maio!$C$12</f>
        <v>25.3</v>
      </c>
      <c r="J40" s="11">
        <f>[36]Maio!$C$13</f>
        <v>16</v>
      </c>
      <c r="K40" s="11" t="str">
        <f>[36]Maio!$C$14</f>
        <v>*</v>
      </c>
      <c r="L40" s="11" t="str">
        <f>[36]Maio!$C$15</f>
        <v>*</v>
      </c>
      <c r="M40" s="11" t="str">
        <f>[36]Maio!$C$16</f>
        <v>*</v>
      </c>
      <c r="N40" s="11" t="str">
        <f>[36]Maio!$C$17</f>
        <v>*</v>
      </c>
      <c r="O40" s="11">
        <f>[36]Maio!$C$18</f>
        <v>25</v>
      </c>
      <c r="P40" s="11">
        <f>[36]Maio!$C$19</f>
        <v>25.8</v>
      </c>
      <c r="Q40" s="11">
        <f>[36]Maio!$C$20</f>
        <v>28.6</v>
      </c>
      <c r="R40" s="11">
        <f>[36]Maio!$C$21</f>
        <v>17.100000000000001</v>
      </c>
      <c r="S40" s="11" t="str">
        <f>[36]Maio!$C$22</f>
        <v>*</v>
      </c>
      <c r="T40" s="11" t="str">
        <f>[36]Maio!$C$23</f>
        <v>*</v>
      </c>
      <c r="U40" s="11" t="str">
        <f>[36]Maio!$C$24</f>
        <v>*</v>
      </c>
      <c r="V40" s="11" t="str">
        <f>[36]Maio!$C$25</f>
        <v>*</v>
      </c>
      <c r="W40" s="11">
        <f>[36]Maio!$C$26</f>
        <v>17.8</v>
      </c>
      <c r="X40" s="11">
        <f>[36]Maio!$C$27</f>
        <v>20.8</v>
      </c>
      <c r="Y40" s="11">
        <f>[36]Maio!$C$28</f>
        <v>22.4</v>
      </c>
      <c r="Z40" s="11">
        <f>[36]Maio!$C$29</f>
        <v>13.5</v>
      </c>
      <c r="AA40" s="11" t="str">
        <f>[36]Maio!$C$30</f>
        <v>*</v>
      </c>
      <c r="AB40" s="11" t="str">
        <f>[36]Maio!$C$31</f>
        <v>*</v>
      </c>
      <c r="AC40" s="11">
        <f>[36]Maio!$C$32</f>
        <v>29.8</v>
      </c>
      <c r="AD40" s="11">
        <f>[36]Maio!$C$33</f>
        <v>31.2</v>
      </c>
      <c r="AE40" s="11">
        <f>[36]Maio!$C$34</f>
        <v>22</v>
      </c>
      <c r="AF40" s="11" t="str">
        <f>[36]Maio!$C$35</f>
        <v>*</v>
      </c>
      <c r="AG40" s="133">
        <f t="shared" si="15"/>
        <v>36</v>
      </c>
      <c r="AH40" s="94">
        <f t="shared" si="16"/>
        <v>24.353333333333335</v>
      </c>
      <c r="AK40" t="s">
        <v>47</v>
      </c>
      <c r="AL40" t="s">
        <v>47</v>
      </c>
      <c r="AM40" t="s">
        <v>47</v>
      </c>
    </row>
    <row r="41" spans="1:39" x14ac:dyDescent="0.2">
      <c r="A41" s="58" t="s">
        <v>175</v>
      </c>
      <c r="B41" s="11">
        <f>[37]Maio!$C$5</f>
        <v>32.799999999999997</v>
      </c>
      <c r="C41" s="11">
        <f>[37]Maio!$C$6</f>
        <v>32.200000000000003</v>
      </c>
      <c r="D41" s="11">
        <f>[37]Maio!$C$7</f>
        <v>32.799999999999997</v>
      </c>
      <c r="E41" s="11">
        <f>[37]Maio!$C$8</f>
        <v>32.9</v>
      </c>
      <c r="F41" s="11">
        <f>[37]Maio!$C$9</f>
        <v>33.4</v>
      </c>
      <c r="G41" s="11">
        <f>[37]Maio!$C$10</f>
        <v>24.3</v>
      </c>
      <c r="H41" s="11">
        <f>[37]Maio!$C$11</f>
        <v>23.3</v>
      </c>
      <c r="I41" s="11">
        <f>[37]Maio!$C$12</f>
        <v>26.3</v>
      </c>
      <c r="J41" s="11">
        <f>[37]Maio!$C$13</f>
        <v>28.7</v>
      </c>
      <c r="K41" s="11">
        <f>[37]Maio!$C$14</f>
        <v>32</v>
      </c>
      <c r="L41" s="11">
        <f>[37]Maio!$C$15</f>
        <v>33.4</v>
      </c>
      <c r="M41" s="11">
        <f>[37]Maio!$C$16</f>
        <v>25.2</v>
      </c>
      <c r="N41" s="11">
        <f>[37]Maio!$C$17</f>
        <v>23.7</v>
      </c>
      <c r="O41" s="11">
        <f>[37]Maio!$C$18</f>
        <v>22.7</v>
      </c>
      <c r="P41" s="11">
        <f>[37]Maio!$C$19</f>
        <v>26.4</v>
      </c>
      <c r="Q41" s="11">
        <f>[37]Maio!$C$20</f>
        <v>26.5</v>
      </c>
      <c r="R41" s="11">
        <f>[37]Maio!$C$21</f>
        <v>27.9</v>
      </c>
      <c r="S41" s="11">
        <f>[37]Maio!$C$22</f>
        <v>28.8</v>
      </c>
      <c r="T41" s="11">
        <f>[37]Maio!$C$23</f>
        <v>31.3</v>
      </c>
      <c r="U41" s="11">
        <f>[37]Maio!$C$24</f>
        <v>32.299999999999997</v>
      </c>
      <c r="V41" s="11">
        <f>[37]Maio!$C$25</f>
        <v>32.799999999999997</v>
      </c>
      <c r="W41" s="11">
        <f>[37]Maio!$C$26</f>
        <v>31</v>
      </c>
      <c r="X41" s="11">
        <f>[37]Maio!$C$27</f>
        <v>21.4</v>
      </c>
      <c r="Y41" s="11">
        <f>[37]Maio!$C$28</f>
        <v>14.9</v>
      </c>
      <c r="Z41" s="11">
        <f>[37]Maio!$C$29</f>
        <v>22.7</v>
      </c>
      <c r="AA41" s="11">
        <f>[37]Maio!$C$30</f>
        <v>23.9</v>
      </c>
      <c r="AB41" s="11">
        <f>[37]Maio!$C$31</f>
        <v>26.1</v>
      </c>
      <c r="AC41" s="11">
        <f>[37]Maio!$C$32</f>
        <v>26.7</v>
      </c>
      <c r="AD41" s="11">
        <f>[37]Maio!$C$33</f>
        <v>30.2</v>
      </c>
      <c r="AE41" s="11">
        <f>[37]Maio!$C$34</f>
        <v>30.6</v>
      </c>
      <c r="AF41" s="11">
        <f>[37]Maio!$C$35</f>
        <v>30.8</v>
      </c>
      <c r="AG41" s="133">
        <f>MAX(B41:AF41)</f>
        <v>33.4</v>
      </c>
      <c r="AH41" s="94">
        <f>AVERAGE(B41:AF41)</f>
        <v>27.999999999999996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[38]Maio!$C$5</f>
        <v>32</v>
      </c>
      <c r="C42" s="11">
        <f>[38]Maio!$C$6</f>
        <v>31.3</v>
      </c>
      <c r="D42" s="11">
        <f>[38]Maio!$C$7</f>
        <v>31.5</v>
      </c>
      <c r="E42" s="11">
        <f>[38]Maio!$C$8</f>
        <v>32.1</v>
      </c>
      <c r="F42" s="11">
        <f>[38]Maio!$C$9</f>
        <v>32.200000000000003</v>
      </c>
      <c r="G42" s="11">
        <f>[38]Maio!$C$10</f>
        <v>24.4</v>
      </c>
      <c r="H42" s="11">
        <f>[38]Maio!$C$11</f>
        <v>21.8</v>
      </c>
      <c r="I42" s="11">
        <f>[38]Maio!$C$12</f>
        <v>25.7</v>
      </c>
      <c r="J42" s="11">
        <f>[38]Maio!$C$13</f>
        <v>28.1</v>
      </c>
      <c r="K42" s="11">
        <f>[38]Maio!$C$14</f>
        <v>31.9</v>
      </c>
      <c r="L42" s="11">
        <f>[38]Maio!$C$15</f>
        <v>32.700000000000003</v>
      </c>
      <c r="M42" s="11">
        <f>[38]Maio!$C$16</f>
        <v>25.3</v>
      </c>
      <c r="N42" s="11">
        <f>[38]Maio!$C$17</f>
        <v>26.5</v>
      </c>
      <c r="O42" s="11">
        <f>[38]Maio!$C$18</f>
        <v>23.1</v>
      </c>
      <c r="P42" s="11">
        <f>[38]Maio!$C$19</f>
        <v>24.8</v>
      </c>
      <c r="Q42" s="11">
        <f>[38]Maio!$C$20</f>
        <v>26.1</v>
      </c>
      <c r="R42" s="11">
        <f>[38]Maio!$C$21</f>
        <v>27.8</v>
      </c>
      <c r="S42" s="11">
        <f>[38]Maio!$C$22</f>
        <v>28.5</v>
      </c>
      <c r="T42" s="11">
        <f>[38]Maio!$C$23</f>
        <v>30.3</v>
      </c>
      <c r="U42" s="11">
        <f>[38]Maio!$C$24</f>
        <v>31.2</v>
      </c>
      <c r="V42" s="11">
        <f>[38]Maio!$C$25</f>
        <v>31.9</v>
      </c>
      <c r="W42" s="11">
        <f>[38]Maio!$C$26</f>
        <v>31.5</v>
      </c>
      <c r="X42" s="11">
        <f>[38]Maio!$C$27</f>
        <v>18.899999999999999</v>
      </c>
      <c r="Y42" s="11">
        <f>[38]Maio!$C$28</f>
        <v>19.899999999999999</v>
      </c>
      <c r="Z42" s="11">
        <f>[38]Maio!$C$29</f>
        <v>23.3</v>
      </c>
      <c r="AA42" s="11">
        <f>[38]Maio!$C$30</f>
        <v>22.8</v>
      </c>
      <c r="AB42" s="11">
        <f>[38]Maio!$C$31</f>
        <v>24.8</v>
      </c>
      <c r="AC42" s="11">
        <f>[38]Maio!$C$32</f>
        <v>26.7</v>
      </c>
      <c r="AD42" s="11">
        <f>[38]Maio!$C$33</f>
        <v>28.1</v>
      </c>
      <c r="AE42" s="11">
        <f>[38]Maio!$C$34</f>
        <v>29.6</v>
      </c>
      <c r="AF42" s="11">
        <f>[38]Maio!$C$35</f>
        <v>30.4</v>
      </c>
      <c r="AG42" s="133">
        <f t="shared" ref="AG42:AG43" si="17">MAX(B42:AF42)</f>
        <v>32.700000000000003</v>
      </c>
      <c r="AH42" s="94">
        <f t="shared" ref="AH42:AH43" si="18">AVERAGE(B42:AF42)</f>
        <v>27.587096774193547</v>
      </c>
      <c r="AM42" t="s">
        <v>47</v>
      </c>
    </row>
    <row r="43" spans="1:39" x14ac:dyDescent="0.2">
      <c r="A43" s="58" t="s">
        <v>157</v>
      </c>
      <c r="B43" s="11">
        <f>[39]Maio!$C$5</f>
        <v>33.200000000000003</v>
      </c>
      <c r="C43" s="11">
        <f>[39]Maio!$C$6</f>
        <v>33.700000000000003</v>
      </c>
      <c r="D43" s="11">
        <f>[39]Maio!$C$7</f>
        <v>32.700000000000003</v>
      </c>
      <c r="E43" s="11">
        <f>[39]Maio!$C$8</f>
        <v>32.799999999999997</v>
      </c>
      <c r="F43" s="11">
        <f>[39]Maio!$C$9</f>
        <v>33.6</v>
      </c>
      <c r="G43" s="11">
        <f>[39]Maio!$C$10</f>
        <v>28.2</v>
      </c>
      <c r="H43" s="11">
        <f>[39]Maio!$C$11</f>
        <v>25.6</v>
      </c>
      <c r="I43" s="11">
        <f>[39]Maio!$C$12</f>
        <v>25.8</v>
      </c>
      <c r="J43" s="11">
        <f>[39]Maio!$C$13</f>
        <v>29.4</v>
      </c>
      <c r="K43" s="11">
        <f>[39]Maio!$C$14</f>
        <v>31.6</v>
      </c>
      <c r="L43" s="11">
        <f>[39]Maio!$C$15</f>
        <v>33.9</v>
      </c>
      <c r="M43" s="11">
        <f>[39]Maio!$C$16</f>
        <v>26</v>
      </c>
      <c r="N43" s="11">
        <f>[39]Maio!$C$17</f>
        <v>25.6</v>
      </c>
      <c r="O43" s="11">
        <f>[39]Maio!$C$18</f>
        <v>22.4</v>
      </c>
      <c r="P43" s="11">
        <f>[39]Maio!$C$19</f>
        <v>24.1</v>
      </c>
      <c r="Q43" s="11">
        <f>[39]Maio!$C$20</f>
        <v>28.8</v>
      </c>
      <c r="R43" s="11">
        <f>[39]Maio!$C$21</f>
        <v>28.5</v>
      </c>
      <c r="S43" s="11">
        <f>[39]Maio!$C$22</f>
        <v>29.3</v>
      </c>
      <c r="T43" s="11">
        <f>[39]Maio!$C$23</f>
        <v>30.8</v>
      </c>
      <c r="U43" s="11">
        <f>[39]Maio!$C$24</f>
        <v>31.4</v>
      </c>
      <c r="V43" s="11">
        <f>[39]Maio!$C$25</f>
        <v>32.4</v>
      </c>
      <c r="W43" s="11">
        <f>[39]Maio!$C$26</f>
        <v>32.5</v>
      </c>
      <c r="X43" s="11">
        <f>[39]Maio!$C$27</f>
        <v>21.2</v>
      </c>
      <c r="Y43" s="11">
        <f>[39]Maio!$C$28</f>
        <v>18.8</v>
      </c>
      <c r="Z43" s="11">
        <f>[39]Maio!$C$29</f>
        <v>23.1</v>
      </c>
      <c r="AA43" s="11">
        <f>[39]Maio!$C$30</f>
        <v>23.7</v>
      </c>
      <c r="AB43" s="11">
        <f>[39]Maio!$C$31</f>
        <v>25.9</v>
      </c>
      <c r="AC43" s="11">
        <f>[39]Maio!$C$32</f>
        <v>26.6</v>
      </c>
      <c r="AD43" s="11">
        <f>[39]Maio!$C$33</f>
        <v>29</v>
      </c>
      <c r="AE43" s="11">
        <f>[39]Maio!$C$34</f>
        <v>29.8</v>
      </c>
      <c r="AF43" s="11">
        <f>[39]Maio!$C$35</f>
        <v>30.2</v>
      </c>
      <c r="AG43" s="133">
        <f t="shared" si="17"/>
        <v>33.9</v>
      </c>
      <c r="AH43" s="94">
        <f t="shared" si="18"/>
        <v>28.406451612903226</v>
      </c>
      <c r="AJ43" s="12" t="s">
        <v>47</v>
      </c>
      <c r="AL43" t="s">
        <v>47</v>
      </c>
    </row>
    <row r="44" spans="1:39" x14ac:dyDescent="0.2">
      <c r="A44" s="58" t="s">
        <v>18</v>
      </c>
      <c r="B44" s="11">
        <f>[40]Maio!$C$5</f>
        <v>30.5</v>
      </c>
      <c r="C44" s="11">
        <f>[40]Maio!$C$6</f>
        <v>30.9</v>
      </c>
      <c r="D44" s="11">
        <f>[40]Maio!$C$7</f>
        <v>30</v>
      </c>
      <c r="E44" s="11">
        <f>[40]Maio!$C$8</f>
        <v>29.9</v>
      </c>
      <c r="F44" s="11">
        <f>[40]Maio!$C$9</f>
        <v>30.6</v>
      </c>
      <c r="G44" s="11">
        <f>[40]Maio!$C$10</f>
        <v>21</v>
      </c>
      <c r="H44" s="11">
        <f>[40]Maio!$C$11</f>
        <v>19.8</v>
      </c>
      <c r="I44" s="11">
        <f>[40]Maio!$C$12</f>
        <v>24.5</v>
      </c>
      <c r="J44" s="11">
        <f>[40]Maio!$C$13</f>
        <v>27</v>
      </c>
      <c r="K44" s="11">
        <f>[40]Maio!$C$14</f>
        <v>28.4</v>
      </c>
      <c r="L44" s="11">
        <f>[40]Maio!$C$15</f>
        <v>29.8</v>
      </c>
      <c r="M44" s="11">
        <f>[40]Maio!$C$16</f>
        <v>25.1</v>
      </c>
      <c r="N44" s="11">
        <f>[40]Maio!$C$17</f>
        <v>20.3</v>
      </c>
      <c r="O44" s="11">
        <f>[40]Maio!$C$18</f>
        <v>21.3</v>
      </c>
      <c r="P44" s="11">
        <f>[40]Maio!$C$19</f>
        <v>24.2</v>
      </c>
      <c r="Q44" s="11">
        <f>[40]Maio!$C$20</f>
        <v>26</v>
      </c>
      <c r="R44" s="11">
        <f>[40]Maio!$C$21</f>
        <v>26.8</v>
      </c>
      <c r="S44" s="11">
        <f>[40]Maio!$C$22</f>
        <v>27.7</v>
      </c>
      <c r="T44" s="11">
        <f>[40]Maio!$C$23</f>
        <v>29.2</v>
      </c>
      <c r="U44" s="11">
        <f>[40]Maio!$C$24</f>
        <v>28.7</v>
      </c>
      <c r="V44" s="11">
        <f>[40]Maio!$C$25</f>
        <v>29.6</v>
      </c>
      <c r="W44" s="11">
        <f>[40]Maio!$C$26</f>
        <v>28.9</v>
      </c>
      <c r="X44" s="11">
        <f>[40]Maio!$C$27</f>
        <v>19.600000000000001</v>
      </c>
      <c r="Y44" s="11">
        <f>[40]Maio!$C$28</f>
        <v>19.3</v>
      </c>
      <c r="Z44" s="11">
        <f>[40]Maio!$C$29</f>
        <v>22.4</v>
      </c>
      <c r="AA44" s="11">
        <f>[40]Maio!$C$30</f>
        <v>23.8</v>
      </c>
      <c r="AB44" s="11">
        <f>[40]Maio!$C$31</f>
        <v>24.1</v>
      </c>
      <c r="AC44" s="11">
        <f>[40]Maio!$C$32</f>
        <v>25.3</v>
      </c>
      <c r="AD44" s="11">
        <f>[40]Maio!$C$33</f>
        <v>28.7</v>
      </c>
      <c r="AE44" s="11">
        <f>[40]Maio!$C$34</f>
        <v>29.2</v>
      </c>
      <c r="AF44" s="11">
        <f>[40]Maio!$C$35</f>
        <v>29.1</v>
      </c>
      <c r="AG44" s="133">
        <f t="shared" ref="AG44" si="19">MAX(B44:AF44)</f>
        <v>30.9</v>
      </c>
      <c r="AH44" s="94">
        <f t="shared" ref="AH44" si="20">AVERAGE(B44:AF44)</f>
        <v>26.183870967741935</v>
      </c>
      <c r="AJ44" s="12" t="s">
        <v>47</v>
      </c>
      <c r="AL44" t="s">
        <v>47</v>
      </c>
    </row>
    <row r="45" spans="1:39" x14ac:dyDescent="0.2">
      <c r="A45" s="58" t="s">
        <v>162</v>
      </c>
      <c r="B45" s="11" t="str">
        <f>[41]Maio!$C$5</f>
        <v>*</v>
      </c>
      <c r="C45" s="11" t="str">
        <f>[41]Maio!$C$6</f>
        <v>*</v>
      </c>
      <c r="D45" s="11" t="str">
        <f>[41]Maio!$C$7</f>
        <v>*</v>
      </c>
      <c r="E45" s="11" t="str">
        <f>[41]Maio!$C$8</f>
        <v>*</v>
      </c>
      <c r="F45" s="11" t="str">
        <f>[41]Maio!$C$9</f>
        <v>*</v>
      </c>
      <c r="G45" s="11" t="str">
        <f>[41]Maio!$C$10</f>
        <v>*</v>
      </c>
      <c r="H45" s="11" t="str">
        <f>[41]Maio!$C$11</f>
        <v>*</v>
      </c>
      <c r="I45" s="11" t="str">
        <f>[41]Maio!$C$12</f>
        <v>*</v>
      </c>
      <c r="J45" s="11" t="str">
        <f>[41]Maio!$C$13</f>
        <v>*</v>
      </c>
      <c r="K45" s="11" t="str">
        <f>[41]Maio!$C$14</f>
        <v>*</v>
      </c>
      <c r="L45" s="11" t="str">
        <f>[41]Maio!$C$15</f>
        <v>*</v>
      </c>
      <c r="M45" s="11" t="str">
        <f>[41]Maio!$C$16</f>
        <v>*</v>
      </c>
      <c r="N45" s="11" t="str">
        <f>[41]Maio!$C$17</f>
        <v>*</v>
      </c>
      <c r="O45" s="11" t="str">
        <f>[41]Maio!$C$18</f>
        <v>*</v>
      </c>
      <c r="P45" s="11" t="str">
        <f>[41]Maio!$C$19</f>
        <v>*</v>
      </c>
      <c r="Q45" s="11" t="str">
        <f>[41]Maio!$C$20</f>
        <v>*</v>
      </c>
      <c r="R45" s="11" t="str">
        <f>[41]Maio!$C$21</f>
        <v>*</v>
      </c>
      <c r="S45" s="11" t="str">
        <f>[41]Maio!$C$22</f>
        <v>*</v>
      </c>
      <c r="T45" s="11" t="str">
        <f>[41]Maio!$C$23</f>
        <v>*</v>
      </c>
      <c r="U45" s="11" t="str">
        <f>[41]Maio!$C$24</f>
        <v>*</v>
      </c>
      <c r="V45" s="11" t="str">
        <f>[41]Maio!$C$25</f>
        <v>*</v>
      </c>
      <c r="W45" s="11" t="str">
        <f>[41]Maio!$C$26</f>
        <v>*</v>
      </c>
      <c r="X45" s="11" t="str">
        <f>[41]Maio!$C$27</f>
        <v>*</v>
      </c>
      <c r="Y45" s="11" t="str">
        <f>[41]Maio!$C$28</f>
        <v>*</v>
      </c>
      <c r="Z45" s="11" t="str">
        <f>[41]Maio!$C$29</f>
        <v>*</v>
      </c>
      <c r="AA45" s="11" t="str">
        <f>[41]Maio!$C$30</f>
        <v>*</v>
      </c>
      <c r="AB45" s="11" t="str">
        <f>[41]Maio!$C$31</f>
        <v>*</v>
      </c>
      <c r="AC45" s="11" t="str">
        <f>[41]Maio!$C$32</f>
        <v>*</v>
      </c>
      <c r="AD45" s="11" t="str">
        <f>[41]Maio!$C$33</f>
        <v>*</v>
      </c>
      <c r="AE45" s="11" t="str">
        <f>[41]Maio!$C$34</f>
        <v>*</v>
      </c>
      <c r="AF45" s="11" t="str">
        <f>[41]Maio!$C$35</f>
        <v>*</v>
      </c>
      <c r="AG45" s="133" t="s">
        <v>226</v>
      </c>
      <c r="AH45" s="94" t="s">
        <v>226</v>
      </c>
      <c r="AL45" t="s">
        <v>47</v>
      </c>
    </row>
    <row r="46" spans="1:39" x14ac:dyDescent="0.2">
      <c r="A46" s="58" t="s">
        <v>19</v>
      </c>
      <c r="B46" s="11">
        <f>[42]Maio!$C$5</f>
        <v>32</v>
      </c>
      <c r="C46" s="11">
        <f>[42]Maio!$C$6</f>
        <v>28.7</v>
      </c>
      <c r="D46" s="11">
        <f>[42]Maio!$C$7</f>
        <v>30.3</v>
      </c>
      <c r="E46" s="11">
        <f>[42]Maio!$C$8</f>
        <v>30.1</v>
      </c>
      <c r="F46" s="11">
        <f>[42]Maio!$C$9</f>
        <v>29.4</v>
      </c>
      <c r="G46" s="11">
        <f>[42]Maio!$C$10</f>
        <v>21.1</v>
      </c>
      <c r="H46" s="11">
        <f>[42]Maio!$C$11</f>
        <v>21.4</v>
      </c>
      <c r="I46" s="11">
        <f>[42]Maio!$C$12</f>
        <v>24.6</v>
      </c>
      <c r="J46" s="11">
        <f>[42]Maio!$C$13</f>
        <v>26.8</v>
      </c>
      <c r="K46" s="11">
        <f>[42]Maio!$C$14</f>
        <v>30</v>
      </c>
      <c r="L46" s="11">
        <f>[42]Maio!$C$15</f>
        <v>31.3</v>
      </c>
      <c r="M46" s="11">
        <f>[42]Maio!$C$16</f>
        <v>25.1</v>
      </c>
      <c r="N46" s="11">
        <f>[42]Maio!$C$17</f>
        <v>26.9</v>
      </c>
      <c r="O46" s="11">
        <f>[42]Maio!$C$18</f>
        <v>24</v>
      </c>
      <c r="P46" s="11">
        <f>[42]Maio!$C$19</f>
        <v>23.9</v>
      </c>
      <c r="Q46" s="11">
        <f>[42]Maio!$C$20</f>
        <v>25.2</v>
      </c>
      <c r="R46" s="11">
        <f>[42]Maio!$C$21</f>
        <v>27.1</v>
      </c>
      <c r="S46" s="11">
        <f>[42]Maio!$C$22</f>
        <v>28.9</v>
      </c>
      <c r="T46" s="11">
        <f>[42]Maio!$C$23</f>
        <v>29</v>
      </c>
      <c r="U46" s="11">
        <f>[42]Maio!$C$24</f>
        <v>29.8</v>
      </c>
      <c r="V46" s="11">
        <f>[42]Maio!$C$25</f>
        <v>30.9</v>
      </c>
      <c r="W46" s="11">
        <f>[42]Maio!$C$26</f>
        <v>25.6</v>
      </c>
      <c r="X46" s="11">
        <f>[42]Maio!$C$27</f>
        <v>14.1</v>
      </c>
      <c r="Y46" s="11">
        <f>[42]Maio!$C$28</f>
        <v>18.5</v>
      </c>
      <c r="Z46" s="11">
        <f>[42]Maio!$C$29</f>
        <v>22.9</v>
      </c>
      <c r="AA46" s="11">
        <f>[42]Maio!$C$30</f>
        <v>21.9</v>
      </c>
      <c r="AB46" s="11">
        <f>[42]Maio!$C$31</f>
        <v>23.6</v>
      </c>
      <c r="AC46" s="11">
        <f>[42]Maio!$C$32</f>
        <v>25.4</v>
      </c>
      <c r="AD46" s="11">
        <f>[42]Maio!$C$33</f>
        <v>25.4</v>
      </c>
      <c r="AE46" s="11">
        <f>[42]Maio!$C$34</f>
        <v>27.7</v>
      </c>
      <c r="AF46" s="11">
        <f>[42]Maio!$C$35</f>
        <v>28.7</v>
      </c>
      <c r="AG46" s="133">
        <f t="shared" ref="AG46:AG47" si="21">MAX(B46:AF46)</f>
        <v>32</v>
      </c>
      <c r="AH46" s="94">
        <f t="shared" ref="AH46:AH47" si="22">AVERAGE(B46:AF46)</f>
        <v>26.138709677419353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8" t="s">
        <v>31</v>
      </c>
      <c r="B47" s="11">
        <f>[43]Maio!$C$5</f>
        <v>31.8</v>
      </c>
      <c r="C47" s="11">
        <f>[43]Maio!$C$6</f>
        <v>31.1</v>
      </c>
      <c r="D47" s="11">
        <f>[43]Maio!$C$7</f>
        <v>31.2</v>
      </c>
      <c r="E47" s="11">
        <f>[43]Maio!$C$8</f>
        <v>31.9</v>
      </c>
      <c r="F47" s="11">
        <f>[43]Maio!$C$9</f>
        <v>31.1</v>
      </c>
      <c r="G47" s="11">
        <f>[43]Maio!$C$10</f>
        <v>25.5</v>
      </c>
      <c r="H47" s="11">
        <f>[43]Maio!$C$11</f>
        <v>21</v>
      </c>
      <c r="I47" s="11">
        <f>[43]Maio!$C$12</f>
        <v>25</v>
      </c>
      <c r="J47" s="11">
        <f>[43]Maio!$C$13</f>
        <v>28.5</v>
      </c>
      <c r="K47" s="11">
        <f>[43]Maio!$C$14</f>
        <v>30.8</v>
      </c>
      <c r="L47" s="11">
        <f>[43]Maio!$C$15</f>
        <v>31.6</v>
      </c>
      <c r="M47" s="11">
        <f>[43]Maio!$C$16</f>
        <v>24.9</v>
      </c>
      <c r="N47" s="11">
        <f>[43]Maio!$C$17</f>
        <v>24.4</v>
      </c>
      <c r="O47" s="11">
        <f>[43]Maio!$C$18</f>
        <v>23.5</v>
      </c>
      <c r="P47" s="11">
        <f>[43]Maio!$C$19</f>
        <v>23.6</v>
      </c>
      <c r="Q47" s="11">
        <f>[43]Maio!$C$20</f>
        <v>24.9</v>
      </c>
      <c r="R47" s="11">
        <f>[43]Maio!$C$21</f>
        <v>27.1</v>
      </c>
      <c r="S47" s="11">
        <f>[43]Maio!$C$22</f>
        <v>28.4</v>
      </c>
      <c r="T47" s="11">
        <f>[43]Maio!$C$23</f>
        <v>30.4</v>
      </c>
      <c r="U47" s="11">
        <f>[43]Maio!$C$24</f>
        <v>30.6</v>
      </c>
      <c r="V47" s="11">
        <f>[43]Maio!$C$25</f>
        <v>31.1</v>
      </c>
      <c r="W47" s="11">
        <f>[43]Maio!$C$26</f>
        <v>29.5</v>
      </c>
      <c r="X47" s="11">
        <f>[43]Maio!$C$27</f>
        <v>16.3</v>
      </c>
      <c r="Y47" s="11">
        <f>[43]Maio!$C$28</f>
        <v>19.5</v>
      </c>
      <c r="Z47" s="11">
        <f>[43]Maio!$C$29</f>
        <v>23.2</v>
      </c>
      <c r="AA47" s="11">
        <f>[43]Maio!$C$30</f>
        <v>22.6</v>
      </c>
      <c r="AB47" s="11">
        <f>[43]Maio!$C$31</f>
        <v>25.4</v>
      </c>
      <c r="AC47" s="11">
        <f>[43]Maio!$C$32</f>
        <v>26.7</v>
      </c>
      <c r="AD47" s="11">
        <f>[43]Maio!$C$33</f>
        <v>28.1</v>
      </c>
      <c r="AE47" s="11">
        <f>[43]Maio!$C$34</f>
        <v>30.5</v>
      </c>
      <c r="AF47" s="11">
        <f>[43]Maio!$C$35</f>
        <v>30.1</v>
      </c>
      <c r="AG47" s="133">
        <f t="shared" si="21"/>
        <v>31.9</v>
      </c>
      <c r="AH47" s="94">
        <f t="shared" si="22"/>
        <v>27.106451612903232</v>
      </c>
      <c r="AJ47" s="12" t="s">
        <v>47</v>
      </c>
      <c r="AK47" t="s">
        <v>47</v>
      </c>
      <c r="AL47" t="s">
        <v>47</v>
      </c>
    </row>
    <row r="48" spans="1:39" x14ac:dyDescent="0.2">
      <c r="A48" s="58" t="s">
        <v>44</v>
      </c>
      <c r="B48" s="11">
        <f>[44]Maio!$C$5</f>
        <v>32.700000000000003</v>
      </c>
      <c r="C48" s="11">
        <f>[44]Maio!$C$6</f>
        <v>32.299999999999997</v>
      </c>
      <c r="D48" s="11">
        <f>[44]Maio!$C$7</f>
        <v>32.5</v>
      </c>
      <c r="E48" s="11">
        <f>[44]Maio!$C$8</f>
        <v>32</v>
      </c>
      <c r="F48" s="11">
        <f>[44]Maio!$C$9</f>
        <v>31.9</v>
      </c>
      <c r="G48" s="11">
        <f>[44]Maio!$C$10</f>
        <v>24.4</v>
      </c>
      <c r="H48" s="11">
        <f>[44]Maio!$C$11</f>
        <v>23.7</v>
      </c>
      <c r="I48" s="11">
        <f>[44]Maio!$C$12</f>
        <v>27.6</v>
      </c>
      <c r="J48" s="11">
        <f>[44]Maio!$C$13</f>
        <v>30.6</v>
      </c>
      <c r="K48" s="11">
        <f>[44]Maio!$C$14</f>
        <v>31.1</v>
      </c>
      <c r="L48" s="11">
        <f>[44]Maio!$C$15</f>
        <v>31.8</v>
      </c>
      <c r="M48" s="11">
        <f>[44]Maio!$C$16</f>
        <v>31.4</v>
      </c>
      <c r="N48" s="11">
        <f>[44]Maio!$C$17</f>
        <v>26.8</v>
      </c>
      <c r="O48" s="11">
        <f>[44]Maio!$C$18</f>
        <v>22.3</v>
      </c>
      <c r="P48" s="11">
        <f>[44]Maio!$C$19</f>
        <v>23.3</v>
      </c>
      <c r="Q48" s="11">
        <f>[44]Maio!$C$20</f>
        <v>25.9</v>
      </c>
      <c r="R48" s="11">
        <f>[44]Maio!$C$21</f>
        <v>30.3</v>
      </c>
      <c r="S48" s="11">
        <f>[44]Maio!$C$22</f>
        <v>29.9</v>
      </c>
      <c r="T48" s="11">
        <f>[44]Maio!$C$23</f>
        <v>31.3</v>
      </c>
      <c r="U48" s="11">
        <f>[44]Maio!$C$24</f>
        <v>31.6</v>
      </c>
      <c r="V48" s="11">
        <f>[44]Maio!$C$25</f>
        <v>31.7</v>
      </c>
      <c r="W48" s="11">
        <f>[44]Maio!$C$26</f>
        <v>31.3</v>
      </c>
      <c r="X48" s="11">
        <f>[44]Maio!$C$27</f>
        <v>20.6</v>
      </c>
      <c r="Y48" s="11">
        <f>[44]Maio!$C$28</f>
        <v>19.899999999999999</v>
      </c>
      <c r="Z48" s="11">
        <f>[44]Maio!$C$29</f>
        <v>23.9</v>
      </c>
      <c r="AA48" s="11">
        <f>[44]Maio!$C$30</f>
        <v>24.2</v>
      </c>
      <c r="AB48" s="11">
        <f>[44]Maio!$C$31</f>
        <v>26.1</v>
      </c>
      <c r="AC48" s="11">
        <f>[44]Maio!$C$32</f>
        <v>29.1</v>
      </c>
      <c r="AD48" s="11">
        <f>[44]Maio!$C$33</f>
        <v>31.2</v>
      </c>
      <c r="AE48" s="11">
        <f>[44]Maio!$C$34</f>
        <v>31.9</v>
      </c>
      <c r="AF48" s="11">
        <f>[44]Maio!$C$35</f>
        <v>31.2</v>
      </c>
      <c r="AG48" s="133">
        <f>MAX(B48:AF48)</f>
        <v>32.700000000000003</v>
      </c>
      <c r="AH48" s="94">
        <f>AVERAGE(B48:AF48)</f>
        <v>28.532258064516132</v>
      </c>
      <c r="AI48" s="12" t="s">
        <v>47</v>
      </c>
      <c r="AJ48" s="12" t="s">
        <v>47</v>
      </c>
      <c r="AK48" t="s">
        <v>47</v>
      </c>
      <c r="AL48" t="s">
        <v>47</v>
      </c>
      <c r="AM48" t="s">
        <v>47</v>
      </c>
    </row>
    <row r="49" spans="1:39" x14ac:dyDescent="0.2">
      <c r="A49" s="58" t="s">
        <v>20</v>
      </c>
      <c r="B49" s="11" t="str">
        <f>[45]Maio!$C$5</f>
        <v>*</v>
      </c>
      <c r="C49" s="11" t="str">
        <f>[45]Maio!$C$6</f>
        <v>*</v>
      </c>
      <c r="D49" s="11" t="str">
        <f>[45]Maio!$C$7</f>
        <v>*</v>
      </c>
      <c r="E49" s="11" t="str">
        <f>[45]Maio!$C$8</f>
        <v>*</v>
      </c>
      <c r="F49" s="11" t="str">
        <f>[45]Maio!$C$9</f>
        <v>*</v>
      </c>
      <c r="G49" s="11" t="str">
        <f>[45]Maio!$C$10</f>
        <v>*</v>
      </c>
      <c r="H49" s="11" t="str">
        <f>[45]Maio!$C$11</f>
        <v>*</v>
      </c>
      <c r="I49" s="11" t="str">
        <f>[45]Maio!$C$12</f>
        <v>*</v>
      </c>
      <c r="J49" s="11" t="str">
        <f>[45]Maio!$C$13</f>
        <v>*</v>
      </c>
      <c r="K49" s="11" t="str">
        <f>[45]Maio!$C$14</f>
        <v>*</v>
      </c>
      <c r="L49" s="11" t="str">
        <f>[45]Maio!$C$15</f>
        <v>*</v>
      </c>
      <c r="M49" s="11" t="str">
        <f>[45]Maio!$C$16</f>
        <v>*</v>
      </c>
      <c r="N49" s="11" t="str">
        <f>[45]Maio!$C$17</f>
        <v>*</v>
      </c>
      <c r="O49" s="11" t="str">
        <f>[45]Maio!$C$18</f>
        <v>*</v>
      </c>
      <c r="P49" s="11" t="str">
        <f>[45]Maio!$C$19</f>
        <v>*</v>
      </c>
      <c r="Q49" s="11" t="str">
        <f>[45]Maio!$C$20</f>
        <v>*</v>
      </c>
      <c r="R49" s="11" t="str">
        <f>[45]Maio!$C$21</f>
        <v>*</v>
      </c>
      <c r="S49" s="11" t="str">
        <f>[45]Maio!$C$22</f>
        <v>*</v>
      </c>
      <c r="T49" s="11" t="str">
        <f>[45]Maio!$C$23</f>
        <v>*</v>
      </c>
      <c r="U49" s="11" t="str">
        <f>[45]Maio!$C$24</f>
        <v>*</v>
      </c>
      <c r="V49" s="11" t="str">
        <f>[45]Maio!$C$25</f>
        <v>*</v>
      </c>
      <c r="W49" s="11" t="str">
        <f>[45]Maio!$C$26</f>
        <v>*</v>
      </c>
      <c r="X49" s="11" t="str">
        <f>[45]Maio!$C$27</f>
        <v>*</v>
      </c>
      <c r="Y49" s="11" t="str">
        <f>[45]Maio!$C$28</f>
        <v>*</v>
      </c>
      <c r="Z49" s="11" t="str">
        <f>[45]Maio!$C$29</f>
        <v>*</v>
      </c>
      <c r="AA49" s="11" t="str">
        <f>[45]Maio!$C$30</f>
        <v>*</v>
      </c>
      <c r="AB49" s="11" t="str">
        <f>[45]Maio!$C$31</f>
        <v>*</v>
      </c>
      <c r="AC49" s="11" t="str">
        <f>[45]Maio!$C$32</f>
        <v>*</v>
      </c>
      <c r="AD49" s="11" t="str">
        <f>[45]Maio!$C$33</f>
        <v>*</v>
      </c>
      <c r="AE49" s="11" t="str">
        <f>[45]Maio!$C$34</f>
        <v>*</v>
      </c>
      <c r="AF49" s="11" t="str">
        <f>[45]Maio!$C$35</f>
        <v>*</v>
      </c>
      <c r="AG49" s="133" t="s">
        <v>226</v>
      </c>
      <c r="AH49" s="94" t="s">
        <v>226</v>
      </c>
      <c r="AL49" t="s">
        <v>47</v>
      </c>
    </row>
    <row r="50" spans="1:39" s="5" customFormat="1" ht="17.100000000000001" customHeight="1" x14ac:dyDescent="0.2">
      <c r="A50" s="59" t="s">
        <v>33</v>
      </c>
      <c r="B50" s="13">
        <f t="shared" ref="B50:AG50" si="23">MAX(B5:B49)</f>
        <v>36</v>
      </c>
      <c r="C50" s="13">
        <f t="shared" si="23"/>
        <v>35</v>
      </c>
      <c r="D50" s="13">
        <f t="shared" si="23"/>
        <v>34.9</v>
      </c>
      <c r="E50" s="13">
        <f t="shared" si="23"/>
        <v>35.9</v>
      </c>
      <c r="F50" s="13">
        <f t="shared" si="23"/>
        <v>35.4</v>
      </c>
      <c r="G50" s="13">
        <f t="shared" si="23"/>
        <v>28.8</v>
      </c>
      <c r="H50" s="13">
        <f t="shared" si="23"/>
        <v>25.7</v>
      </c>
      <c r="I50" s="13">
        <f t="shared" si="23"/>
        <v>29.5</v>
      </c>
      <c r="J50" s="13">
        <f t="shared" si="23"/>
        <v>30.6</v>
      </c>
      <c r="K50" s="13">
        <f t="shared" si="23"/>
        <v>33.299999999999997</v>
      </c>
      <c r="L50" s="13">
        <f t="shared" si="23"/>
        <v>34.1</v>
      </c>
      <c r="M50" s="13">
        <f t="shared" si="23"/>
        <v>32</v>
      </c>
      <c r="N50" s="13">
        <f t="shared" si="23"/>
        <v>28</v>
      </c>
      <c r="O50" s="13">
        <f t="shared" si="23"/>
        <v>26.1</v>
      </c>
      <c r="P50" s="13">
        <f t="shared" si="23"/>
        <v>26.8</v>
      </c>
      <c r="Q50" s="13">
        <f t="shared" si="23"/>
        <v>28.8</v>
      </c>
      <c r="R50" s="13">
        <f t="shared" si="23"/>
        <v>30.3</v>
      </c>
      <c r="S50" s="13">
        <f t="shared" si="23"/>
        <v>31.6</v>
      </c>
      <c r="T50" s="13">
        <f t="shared" si="23"/>
        <v>32.700000000000003</v>
      </c>
      <c r="U50" s="13">
        <f t="shared" si="23"/>
        <v>34.4</v>
      </c>
      <c r="V50" s="13">
        <f t="shared" si="23"/>
        <v>34.700000000000003</v>
      </c>
      <c r="W50" s="13">
        <f t="shared" si="23"/>
        <v>33.4</v>
      </c>
      <c r="X50" s="13">
        <f t="shared" si="23"/>
        <v>26.8</v>
      </c>
      <c r="Y50" s="13">
        <f t="shared" si="23"/>
        <v>24.1</v>
      </c>
      <c r="Z50" s="13">
        <f t="shared" si="23"/>
        <v>25.8</v>
      </c>
      <c r="AA50" s="13">
        <f t="shared" si="23"/>
        <v>27.4</v>
      </c>
      <c r="AB50" s="13">
        <f t="shared" si="23"/>
        <v>29.1</v>
      </c>
      <c r="AC50" s="13">
        <f t="shared" si="23"/>
        <v>29.8</v>
      </c>
      <c r="AD50" s="13">
        <f t="shared" si="23"/>
        <v>31.5</v>
      </c>
      <c r="AE50" s="13">
        <f t="shared" si="23"/>
        <v>32.6</v>
      </c>
      <c r="AF50" s="13">
        <f t="shared" si="23"/>
        <v>33.1</v>
      </c>
      <c r="AG50" s="15">
        <f t="shared" si="23"/>
        <v>36</v>
      </c>
      <c r="AH50" s="94">
        <f>AVERAGE(AH5:AH49)</f>
        <v>27.445407241055285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  <c r="AK51" t="s">
        <v>47</v>
      </c>
      <c r="AL51" t="s">
        <v>47</v>
      </c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6" t="s">
        <v>97</v>
      </c>
      <c r="U52" s="156"/>
      <c r="V52" s="156"/>
      <c r="W52" s="156"/>
      <c r="X52" s="156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7" t="s">
        <v>98</v>
      </c>
      <c r="U53" s="157"/>
      <c r="V53" s="157"/>
      <c r="W53" s="157"/>
      <c r="X53" s="157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J55" s="12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9" x14ac:dyDescent="0.2">
      <c r="AH58" s="1"/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33" x14ac:dyDescent="0.2">
      <c r="S66" s="2" t="s">
        <v>47</v>
      </c>
    </row>
    <row r="67" spans="19:33" x14ac:dyDescent="0.2">
      <c r="U67" s="2" t="s">
        <v>47</v>
      </c>
      <c r="AG67" s="7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M18" sqref="AM18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49" t="s">
        <v>24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1"/>
    </row>
    <row r="2" spans="1:36" s="4" customFormat="1" ht="20.100000000000001" customHeight="1" x14ac:dyDescent="0.2">
      <c r="A2" s="152" t="s">
        <v>21</v>
      </c>
      <c r="B2" s="146" t="s">
        <v>231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70"/>
      <c r="AF2" s="147"/>
      <c r="AG2" s="147"/>
      <c r="AH2" s="148"/>
    </row>
    <row r="3" spans="1:36" s="5" customFormat="1" ht="20.100000000000001" customHeight="1" x14ac:dyDescent="0.2">
      <c r="A3" s="152"/>
      <c r="B3" s="153">
        <v>1</v>
      </c>
      <c r="C3" s="153">
        <f>SUM(B3+1)</f>
        <v>2</v>
      </c>
      <c r="D3" s="153">
        <f t="shared" ref="D3:AD3" si="0">SUM(C3+1)</f>
        <v>3</v>
      </c>
      <c r="E3" s="153">
        <f t="shared" si="0"/>
        <v>4</v>
      </c>
      <c r="F3" s="153">
        <f t="shared" si="0"/>
        <v>5</v>
      </c>
      <c r="G3" s="153">
        <f t="shared" si="0"/>
        <v>6</v>
      </c>
      <c r="H3" s="153">
        <f t="shared" si="0"/>
        <v>7</v>
      </c>
      <c r="I3" s="153">
        <f t="shared" si="0"/>
        <v>8</v>
      </c>
      <c r="J3" s="153">
        <f t="shared" si="0"/>
        <v>9</v>
      </c>
      <c r="K3" s="153">
        <f t="shared" si="0"/>
        <v>10</v>
      </c>
      <c r="L3" s="153">
        <f t="shared" si="0"/>
        <v>11</v>
      </c>
      <c r="M3" s="153">
        <f t="shared" si="0"/>
        <v>12</v>
      </c>
      <c r="N3" s="153">
        <f t="shared" si="0"/>
        <v>13</v>
      </c>
      <c r="O3" s="153">
        <f t="shared" si="0"/>
        <v>14</v>
      </c>
      <c r="P3" s="153">
        <f t="shared" si="0"/>
        <v>15</v>
      </c>
      <c r="Q3" s="153">
        <f t="shared" si="0"/>
        <v>16</v>
      </c>
      <c r="R3" s="153">
        <f t="shared" si="0"/>
        <v>17</v>
      </c>
      <c r="S3" s="153">
        <f t="shared" si="0"/>
        <v>18</v>
      </c>
      <c r="T3" s="153">
        <f t="shared" si="0"/>
        <v>19</v>
      </c>
      <c r="U3" s="153">
        <f t="shared" si="0"/>
        <v>20</v>
      </c>
      <c r="V3" s="153">
        <f t="shared" si="0"/>
        <v>21</v>
      </c>
      <c r="W3" s="153">
        <f t="shared" si="0"/>
        <v>22</v>
      </c>
      <c r="X3" s="153">
        <f t="shared" si="0"/>
        <v>23</v>
      </c>
      <c r="Y3" s="153">
        <f t="shared" si="0"/>
        <v>24</v>
      </c>
      <c r="Z3" s="153">
        <f t="shared" si="0"/>
        <v>25</v>
      </c>
      <c r="AA3" s="153">
        <f t="shared" si="0"/>
        <v>26</v>
      </c>
      <c r="AB3" s="153">
        <f t="shared" si="0"/>
        <v>27</v>
      </c>
      <c r="AC3" s="153">
        <f t="shared" si="0"/>
        <v>28</v>
      </c>
      <c r="AD3" s="169">
        <f t="shared" si="0"/>
        <v>29</v>
      </c>
      <c r="AE3" s="168">
        <v>30</v>
      </c>
      <c r="AF3" s="168">
        <v>31</v>
      </c>
      <c r="AG3" s="46" t="s">
        <v>38</v>
      </c>
      <c r="AH3" s="60" t="s">
        <v>36</v>
      </c>
    </row>
    <row r="4" spans="1:36" s="5" customFormat="1" ht="20.100000000000001" customHeight="1" x14ac:dyDescent="0.2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69"/>
      <c r="AE4" s="168"/>
      <c r="AF4" s="168"/>
      <c r="AG4" s="46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[1]Maio!$D$5</f>
        <v>15.1</v>
      </c>
      <c r="C5" s="129">
        <f>[1]Maio!$D$6</f>
        <v>14.7</v>
      </c>
      <c r="D5" s="129">
        <f>[1]Maio!$D$7</f>
        <v>16.2</v>
      </c>
      <c r="E5" s="129">
        <f>[1]Maio!$D$8</f>
        <v>16.5</v>
      </c>
      <c r="F5" s="129">
        <f>[1]Maio!$D$9</f>
        <v>16.100000000000001</v>
      </c>
      <c r="G5" s="129">
        <f>[1]Maio!$D$10</f>
        <v>18.5</v>
      </c>
      <c r="H5" s="129">
        <f>[1]Maio!$D$11</f>
        <v>13.8</v>
      </c>
      <c r="I5" s="129">
        <f>[1]Maio!$D$12</f>
        <v>7.1</v>
      </c>
      <c r="J5" s="129">
        <f>[1]Maio!$D$13</f>
        <v>6.5</v>
      </c>
      <c r="K5" s="129">
        <f>[1]Maio!$D$14</f>
        <v>11.4</v>
      </c>
      <c r="L5" s="129">
        <f>[1]Maio!$D$15</f>
        <v>13.2</v>
      </c>
      <c r="M5" s="129">
        <f>[1]Maio!$D$16</f>
        <v>15.9</v>
      </c>
      <c r="N5" s="129">
        <f>[1]Maio!$D$17</f>
        <v>19</v>
      </c>
      <c r="O5" s="129">
        <f>[1]Maio!$D$18</f>
        <v>19.600000000000001</v>
      </c>
      <c r="P5" s="129">
        <f>[1]Maio!$D$19</f>
        <v>15.2</v>
      </c>
      <c r="Q5" s="129">
        <f>[1]Maio!$D$20</f>
        <v>15.4</v>
      </c>
      <c r="R5" s="129">
        <f>[1]Maio!$D$21</f>
        <v>13.1</v>
      </c>
      <c r="S5" s="129">
        <f>[1]Maio!$D$22</f>
        <v>11.9</v>
      </c>
      <c r="T5" s="129">
        <f>[1]Maio!$D$23</f>
        <v>12.8</v>
      </c>
      <c r="U5" s="129">
        <f>[1]Maio!$D$24</f>
        <v>13.5</v>
      </c>
      <c r="V5" s="129">
        <f>[1]Maio!$D$25</f>
        <v>15.4</v>
      </c>
      <c r="W5" s="129">
        <f>[1]Maio!$D$26</f>
        <v>18.5</v>
      </c>
      <c r="X5" s="129">
        <f>[1]Maio!$D$27</f>
        <v>14.6</v>
      </c>
      <c r="Y5" s="129">
        <f>[1]Maio!$D$28</f>
        <v>12.5</v>
      </c>
      <c r="Z5" s="129">
        <f>[1]Maio!$D$29</f>
        <v>6.7</v>
      </c>
      <c r="AA5" s="129">
        <f>[1]Maio!$D$30</f>
        <v>7.5</v>
      </c>
      <c r="AB5" s="129">
        <f>[1]Maio!$D$31</f>
        <v>6</v>
      </c>
      <c r="AC5" s="129">
        <f>[1]Maio!$D$32</f>
        <v>5.9</v>
      </c>
      <c r="AD5" s="129">
        <f>[1]Maio!$D$33</f>
        <v>6.5</v>
      </c>
      <c r="AE5" s="129">
        <f>[1]Maio!$D$34</f>
        <v>7.7</v>
      </c>
      <c r="AF5" s="129">
        <f>[1]Maio!$D$35</f>
        <v>10</v>
      </c>
      <c r="AG5" s="15">
        <f t="shared" ref="AG5:AG6" si="1">MIN(B5:AF5)</f>
        <v>5.9</v>
      </c>
      <c r="AH5" s="94">
        <f t="shared" ref="AH5:AH6" si="2">AVERAGE(B5:AF5)</f>
        <v>12.799999999999997</v>
      </c>
    </row>
    <row r="6" spans="1:36" x14ac:dyDescent="0.2">
      <c r="A6" s="58" t="s">
        <v>0</v>
      </c>
      <c r="B6" s="11">
        <f>[2]Maio!$D$5</f>
        <v>13.1</v>
      </c>
      <c r="C6" s="11">
        <f>[2]Maio!$D$6</f>
        <v>16.600000000000001</v>
      </c>
      <c r="D6" s="11">
        <f>[2]Maio!$D$7</f>
        <v>13.8</v>
      </c>
      <c r="E6" s="11">
        <f>[2]Maio!$D$8</f>
        <v>15.7</v>
      </c>
      <c r="F6" s="11">
        <f>[2]Maio!$D$9</f>
        <v>15.5</v>
      </c>
      <c r="G6" s="11">
        <f>[2]Maio!$D$10</f>
        <v>11.7</v>
      </c>
      <c r="H6" s="11">
        <f>[2]Maio!$D$11</f>
        <v>4.9000000000000004</v>
      </c>
      <c r="I6" s="11">
        <f>[2]Maio!$D$12</f>
        <v>3</v>
      </c>
      <c r="J6" s="11">
        <f>[2]Maio!$D$13</f>
        <v>6.4</v>
      </c>
      <c r="K6" s="11">
        <f>[2]Maio!$D$14</f>
        <v>9.4</v>
      </c>
      <c r="L6" s="11">
        <f>[2]Maio!$D$15</f>
        <v>13.8</v>
      </c>
      <c r="M6" s="11">
        <f>[2]Maio!$D$16</f>
        <v>18.8</v>
      </c>
      <c r="N6" s="11">
        <f>[2]Maio!$D$17</f>
        <v>19.8</v>
      </c>
      <c r="O6" s="11">
        <f>[2]Maio!$D$18</f>
        <v>14.6</v>
      </c>
      <c r="P6" s="11">
        <f>[2]Maio!$D$19</f>
        <v>7</v>
      </c>
      <c r="Q6" s="11">
        <f>[2]Maio!$D$20</f>
        <v>5.7</v>
      </c>
      <c r="R6" s="11">
        <f>[2]Maio!$D$21</f>
        <v>5.5</v>
      </c>
      <c r="S6" s="11">
        <f>[2]Maio!$D$22</f>
        <v>9.9</v>
      </c>
      <c r="T6" s="11">
        <f>[2]Maio!$D$23</f>
        <v>10.1</v>
      </c>
      <c r="U6" s="11">
        <f>[2]Maio!$D$24</f>
        <v>12.3</v>
      </c>
      <c r="V6" s="11">
        <f>[2]Maio!$D$25</f>
        <v>15.7</v>
      </c>
      <c r="W6" s="11">
        <f>[2]Maio!$D$26</f>
        <v>13.5</v>
      </c>
      <c r="X6" s="11">
        <f>[2]Maio!$D$27</f>
        <v>9.5</v>
      </c>
      <c r="Y6" s="11">
        <f>[2]Maio!$D$28</f>
        <v>5.7</v>
      </c>
      <c r="Z6" s="11">
        <f>[2]Maio!$D$29</f>
        <v>2.8</v>
      </c>
      <c r="AA6" s="11">
        <f>[2]Maio!$D$30</f>
        <v>4.9000000000000004</v>
      </c>
      <c r="AB6" s="11">
        <f>[2]Maio!$D$31</f>
        <v>5</v>
      </c>
      <c r="AC6" s="11">
        <f>[2]Maio!$D$32</f>
        <v>4.9000000000000004</v>
      </c>
      <c r="AD6" s="11">
        <f>[2]Maio!$D$33</f>
        <v>6.5</v>
      </c>
      <c r="AE6" s="11">
        <f>[2]Maio!$D$34</f>
        <v>7.8</v>
      </c>
      <c r="AF6" s="11">
        <f>[2]Maio!$D$35</f>
        <v>12.7</v>
      </c>
      <c r="AG6" s="15">
        <f t="shared" si="1"/>
        <v>2.8</v>
      </c>
      <c r="AH6" s="94">
        <f t="shared" si="2"/>
        <v>10.21290322580645</v>
      </c>
    </row>
    <row r="7" spans="1:36" x14ac:dyDescent="0.2">
      <c r="A7" s="58" t="s">
        <v>104</v>
      </c>
      <c r="B7" s="11">
        <f>[3]Maio!$D$5</f>
        <v>17.899999999999999</v>
      </c>
      <c r="C7" s="11">
        <f>[3]Maio!$D$6</f>
        <v>17.100000000000001</v>
      </c>
      <c r="D7" s="11">
        <f>[3]Maio!$D$7</f>
        <v>17.2</v>
      </c>
      <c r="E7" s="11">
        <f>[3]Maio!$D$8</f>
        <v>17.600000000000001</v>
      </c>
      <c r="F7" s="11">
        <f>[3]Maio!$D$9</f>
        <v>18.399999999999999</v>
      </c>
      <c r="G7" s="11">
        <f>[3]Maio!$D$10</f>
        <v>18.5</v>
      </c>
      <c r="H7" s="11">
        <f>[3]Maio!$D$11</f>
        <v>9</v>
      </c>
      <c r="I7" s="11">
        <f>[3]Maio!$D$12</f>
        <v>8.6999999999999993</v>
      </c>
      <c r="J7" s="11">
        <f>[3]Maio!$D$13</f>
        <v>11.7</v>
      </c>
      <c r="K7" s="11">
        <f>[3]Maio!$D$14</f>
        <v>14.8</v>
      </c>
      <c r="L7" s="11">
        <f>[3]Maio!$D$15</f>
        <v>15.8</v>
      </c>
      <c r="M7" s="11">
        <f>[3]Maio!$D$16</f>
        <v>18.600000000000001</v>
      </c>
      <c r="N7" s="11">
        <f>[3]Maio!$D$17</f>
        <v>19.2</v>
      </c>
      <c r="O7" s="11">
        <f>[3]Maio!$D$18</f>
        <v>18.399999999999999</v>
      </c>
      <c r="P7" s="11">
        <f>[3]Maio!$D$19</f>
        <v>13.7</v>
      </c>
      <c r="Q7" s="11">
        <f>[3]Maio!$D$20</f>
        <v>13.6</v>
      </c>
      <c r="R7" s="11">
        <f>[3]Maio!$D$21</f>
        <v>13.3</v>
      </c>
      <c r="S7" s="11">
        <f>[3]Maio!$D$22</f>
        <v>14.2</v>
      </c>
      <c r="T7" s="11">
        <f>[3]Maio!$D$23</f>
        <v>15.4</v>
      </c>
      <c r="U7" s="11">
        <f>[3]Maio!$D$24</f>
        <v>16.100000000000001</v>
      </c>
      <c r="V7" s="11">
        <f>[3]Maio!$D$25</f>
        <v>18.100000000000001</v>
      </c>
      <c r="W7" s="11">
        <f>[3]Maio!$D$26</f>
        <v>15.4</v>
      </c>
      <c r="X7" s="11">
        <f>[3]Maio!$D$27</f>
        <v>12.1</v>
      </c>
      <c r="Y7" s="11">
        <f>[3]Maio!$D$28</f>
        <v>12.6</v>
      </c>
      <c r="Z7" s="11">
        <f>[3]Maio!$D$29</f>
        <v>8.1999999999999993</v>
      </c>
      <c r="AA7" s="11">
        <f>[3]Maio!$D$30</f>
        <v>7.9</v>
      </c>
      <c r="AB7" s="11">
        <f>[3]Maio!$D$31</f>
        <v>8.5</v>
      </c>
      <c r="AC7" s="11">
        <f>[3]Maio!$D$32</f>
        <v>10</v>
      </c>
      <c r="AD7" s="11">
        <f>[3]Maio!$D$33</f>
        <v>10.8</v>
      </c>
      <c r="AE7" s="11">
        <f>[3]Maio!$D$34</f>
        <v>11.5</v>
      </c>
      <c r="AF7" s="11">
        <f>[3]Maio!$D$35</f>
        <v>15</v>
      </c>
      <c r="AG7" s="14">
        <f>MIN(B7:AF7)</f>
        <v>7.9</v>
      </c>
      <c r="AH7" s="113">
        <f>AVERAGE(B7:AF7)</f>
        <v>14.170967741935485</v>
      </c>
    </row>
    <row r="8" spans="1:36" x14ac:dyDescent="0.2">
      <c r="A8" s="58" t="s">
        <v>1</v>
      </c>
      <c r="B8" s="11">
        <f>[4]Maio!$D$5</f>
        <v>18.399999999999999</v>
      </c>
      <c r="C8" s="11">
        <f>[4]Maio!$D$6</f>
        <v>18</v>
      </c>
      <c r="D8" s="11">
        <f>[4]Maio!$D$7</f>
        <v>20.6</v>
      </c>
      <c r="E8" s="11" t="str">
        <f>[4]Maio!$D$8</f>
        <v>*</v>
      </c>
      <c r="F8" s="11" t="str">
        <f>[4]Maio!$D$9</f>
        <v>*</v>
      </c>
      <c r="G8" s="11" t="str">
        <f>[4]Maio!$D$10</f>
        <v>*</v>
      </c>
      <c r="H8" s="11" t="str">
        <f>[4]Maio!$D$11</f>
        <v>*</v>
      </c>
      <c r="I8" s="11" t="str">
        <f>[4]Maio!$D$12</f>
        <v>*</v>
      </c>
      <c r="J8" s="11" t="str">
        <f>[4]Maio!$D$13</f>
        <v>*</v>
      </c>
      <c r="K8" s="11" t="str">
        <f>[4]Maio!$D$14</f>
        <v>*</v>
      </c>
      <c r="L8" s="11" t="str">
        <f>[4]Maio!$D$15</f>
        <v>*</v>
      </c>
      <c r="M8" s="11" t="str">
        <f>[4]Maio!$D$16</f>
        <v>*</v>
      </c>
      <c r="N8" s="11" t="str">
        <f>[4]Maio!$D$17</f>
        <v>*</v>
      </c>
      <c r="O8" s="11" t="str">
        <f>[4]Maio!$D$18</f>
        <v>*</v>
      </c>
      <c r="P8" s="11" t="str">
        <f>[4]Maio!$D$19</f>
        <v>*</v>
      </c>
      <c r="Q8" s="11">
        <f>[4]Maio!$D$20</f>
        <v>16.8</v>
      </c>
      <c r="R8" s="11">
        <f>[4]Maio!$D$21</f>
        <v>12.8</v>
      </c>
      <c r="S8" s="11">
        <f>[4]Maio!$D$22</f>
        <v>15.1</v>
      </c>
      <c r="T8" s="11">
        <f>[4]Maio!$D$23</f>
        <v>14.5</v>
      </c>
      <c r="U8" s="11" t="str">
        <f>[4]Maio!$D$24</f>
        <v>*</v>
      </c>
      <c r="V8" s="11" t="str">
        <f>[4]Maio!$D$25</f>
        <v>*</v>
      </c>
      <c r="W8" s="11" t="str">
        <f>[4]Maio!$D$26</f>
        <v>*</v>
      </c>
      <c r="X8" s="11" t="str">
        <f>[4]Maio!$D$27</f>
        <v>*</v>
      </c>
      <c r="Y8" s="11" t="str">
        <f>[4]Maio!$D$28</f>
        <v>*</v>
      </c>
      <c r="Z8" s="11" t="str">
        <f>[4]Maio!$D$29</f>
        <v>*</v>
      </c>
      <c r="AA8" s="11" t="str">
        <f>[4]Maio!$D$30</f>
        <v>*</v>
      </c>
      <c r="AB8" s="11" t="str">
        <f>[4]Maio!$D$31</f>
        <v>*</v>
      </c>
      <c r="AC8" s="11" t="str">
        <f>[4]Maio!$D$32</f>
        <v>*</v>
      </c>
      <c r="AD8" s="11" t="str">
        <f>[4]Maio!$D$33</f>
        <v>*</v>
      </c>
      <c r="AE8" s="11" t="str">
        <f>[4]Maio!$D$34</f>
        <v>*</v>
      </c>
      <c r="AF8" s="11" t="str">
        <f>[4]Maio!$D$35</f>
        <v>*</v>
      </c>
      <c r="AG8" s="15">
        <f t="shared" ref="AG8" si="3">MIN(B8:AF8)</f>
        <v>12.8</v>
      </c>
      <c r="AH8" s="94">
        <f t="shared" ref="AH8" si="4">AVERAGE(B8:AF8)</f>
        <v>16.599999999999998</v>
      </c>
    </row>
    <row r="9" spans="1:36" x14ac:dyDescent="0.2">
      <c r="A9" s="58" t="s">
        <v>167</v>
      </c>
      <c r="B9" s="11">
        <f>[5]Maio!$D$5</f>
        <v>20.2</v>
      </c>
      <c r="C9" s="11">
        <f>[5]Maio!$D$6</f>
        <v>17.5</v>
      </c>
      <c r="D9" s="11">
        <f>[5]Maio!$D$7</f>
        <v>15.9</v>
      </c>
      <c r="E9" s="11">
        <f>[5]Maio!$D$8</f>
        <v>17.7</v>
      </c>
      <c r="F9" s="11">
        <f>[5]Maio!$D$9</f>
        <v>19.100000000000001</v>
      </c>
      <c r="G9" s="11">
        <f>[5]Maio!$D$10</f>
        <v>13.2</v>
      </c>
      <c r="H9" s="11">
        <f>[5]Maio!$D$11</f>
        <v>5.6</v>
      </c>
      <c r="I9" s="11">
        <f>[5]Maio!$D$12</f>
        <v>6.1</v>
      </c>
      <c r="J9" s="11">
        <f>[5]Maio!$D$13</f>
        <v>11.5</v>
      </c>
      <c r="K9" s="11">
        <f>[5]Maio!$D$14</f>
        <v>12.6</v>
      </c>
      <c r="L9" s="11">
        <f>[5]Maio!$D$15</f>
        <v>17.600000000000001</v>
      </c>
      <c r="M9" s="11">
        <f>[5]Maio!$D$16</f>
        <v>18.7</v>
      </c>
      <c r="N9" s="11">
        <f>[5]Maio!$D$17</f>
        <v>19.399999999999999</v>
      </c>
      <c r="O9" s="11">
        <f>[5]Maio!$D$18</f>
        <v>15.4</v>
      </c>
      <c r="P9" s="11">
        <f>[5]Maio!$D$19</f>
        <v>9.4</v>
      </c>
      <c r="Q9" s="11">
        <f>[5]Maio!$D$20</f>
        <v>9.4</v>
      </c>
      <c r="R9" s="11">
        <f>[5]Maio!$D$21</f>
        <v>11.9</v>
      </c>
      <c r="S9" s="11">
        <f>[5]Maio!$D$22</f>
        <v>14.3</v>
      </c>
      <c r="T9" s="11">
        <f>[5]Maio!$D$23</f>
        <v>14.5</v>
      </c>
      <c r="U9" s="11">
        <f>[5]Maio!$D$24</f>
        <v>16.399999999999999</v>
      </c>
      <c r="V9" s="11">
        <f>[5]Maio!$D$25</f>
        <v>18.7</v>
      </c>
      <c r="W9" s="11">
        <f>[5]Maio!$D$26</f>
        <v>11.9</v>
      </c>
      <c r="X9" s="11">
        <f>[5]Maio!$D$27</f>
        <v>8</v>
      </c>
      <c r="Y9" s="11">
        <f>[5]Maio!$D$28</f>
        <v>5.9</v>
      </c>
      <c r="Z9" s="11">
        <f>[5]Maio!$D$29</f>
        <v>7.4</v>
      </c>
      <c r="AA9" s="11">
        <f>[5]Maio!$D$30</f>
        <v>10.6</v>
      </c>
      <c r="AB9" s="11">
        <f>[5]Maio!$D$31</f>
        <v>8.6999999999999993</v>
      </c>
      <c r="AC9" s="11">
        <f>[5]Maio!$D$32</f>
        <v>12</v>
      </c>
      <c r="AD9" s="11">
        <f>[5]Maio!$D$33</f>
        <v>12.2</v>
      </c>
      <c r="AE9" s="11">
        <f>[5]Maio!$D$34</f>
        <v>15.2</v>
      </c>
      <c r="AF9" s="11">
        <f>[5]Maio!$D$35</f>
        <v>17.2</v>
      </c>
      <c r="AG9" s="14">
        <f>MIN(B9:AF9)</f>
        <v>5.6</v>
      </c>
      <c r="AH9" s="113">
        <f>AVERAGE(B9:AF9)</f>
        <v>13.361290322580642</v>
      </c>
    </row>
    <row r="10" spans="1:36" x14ac:dyDescent="0.2">
      <c r="A10" s="58" t="s">
        <v>111</v>
      </c>
      <c r="B10" s="11" t="str">
        <f>[6]Maio!$D$5</f>
        <v>*</v>
      </c>
      <c r="C10" s="11" t="str">
        <f>[6]Maio!$D$6</f>
        <v>*</v>
      </c>
      <c r="D10" s="11" t="str">
        <f>[6]Maio!$D$7</f>
        <v>*</v>
      </c>
      <c r="E10" s="11" t="str">
        <f>[6]Maio!$D$8</f>
        <v>*</v>
      </c>
      <c r="F10" s="11" t="str">
        <f>[6]Maio!$D$9</f>
        <v>*</v>
      </c>
      <c r="G10" s="11" t="str">
        <f>[6]Maio!$D$10</f>
        <v>*</v>
      </c>
      <c r="H10" s="11" t="str">
        <f>[6]Maio!$D$11</f>
        <v>*</v>
      </c>
      <c r="I10" s="11" t="str">
        <f>[6]Maio!$D$12</f>
        <v>*</v>
      </c>
      <c r="J10" s="11" t="str">
        <f>[6]Maio!$D$13</f>
        <v>*</v>
      </c>
      <c r="K10" s="11" t="str">
        <f>[6]Maio!$D$14</f>
        <v>*</v>
      </c>
      <c r="L10" s="11" t="str">
        <f>[6]Maio!$D$15</f>
        <v>*</v>
      </c>
      <c r="M10" s="11" t="str">
        <f>[6]Maio!$D$16</f>
        <v>*</v>
      </c>
      <c r="N10" s="11" t="str">
        <f>[6]Maio!$D$17</f>
        <v>*</v>
      </c>
      <c r="O10" s="11" t="str">
        <f>[6]Maio!$D$18</f>
        <v>*</v>
      </c>
      <c r="P10" s="11" t="str">
        <f>[6]Maio!$D$19</f>
        <v>*</v>
      </c>
      <c r="Q10" s="11" t="str">
        <f>[6]Maio!$D$20</f>
        <v>*</v>
      </c>
      <c r="R10" s="11" t="str">
        <f>[6]Maio!$D$21</f>
        <v>*</v>
      </c>
      <c r="S10" s="11" t="str">
        <f>[6]Maio!$D$22</f>
        <v>*</v>
      </c>
      <c r="T10" s="11" t="str">
        <f>[6]Maio!$D$23</f>
        <v>*</v>
      </c>
      <c r="U10" s="11" t="str">
        <f>[6]Maio!$D$24</f>
        <v>*</v>
      </c>
      <c r="V10" s="11" t="str">
        <f>[6]Maio!$D$25</f>
        <v>*</v>
      </c>
      <c r="W10" s="11" t="str">
        <f>[6]Maio!$D$26</f>
        <v>*</v>
      </c>
      <c r="X10" s="11" t="str">
        <f>[6]Maio!$D$27</f>
        <v>*</v>
      </c>
      <c r="Y10" s="11" t="str">
        <f>[6]Maio!$D$28</f>
        <v>*</v>
      </c>
      <c r="Z10" s="11" t="str">
        <f>[6]Maio!$D$29</f>
        <v>*</v>
      </c>
      <c r="AA10" s="11" t="str">
        <f>[6]Maio!$D$30</f>
        <v>*</v>
      </c>
      <c r="AB10" s="11" t="str">
        <f>[6]Maio!$D$31</f>
        <v>*</v>
      </c>
      <c r="AC10" s="11" t="str">
        <f>[6]Maio!$D$32</f>
        <v>*</v>
      </c>
      <c r="AD10" s="11" t="str">
        <f>[6]Maio!$D$33</f>
        <v>*</v>
      </c>
      <c r="AE10" s="11" t="str">
        <f>[6]Maio!$D$34</f>
        <v>*</v>
      </c>
      <c r="AF10" s="11" t="str">
        <f>[6]Maio!$D$35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>
        <f>[7]Maio!$D$5</f>
        <v>16.5</v>
      </c>
      <c r="C11" s="11">
        <f>[7]Maio!$D$6</f>
        <v>17.100000000000001</v>
      </c>
      <c r="D11" s="11">
        <f>[7]Maio!$D$7</f>
        <v>18.899999999999999</v>
      </c>
      <c r="E11" s="11">
        <f>[7]Maio!$D$8</f>
        <v>17.100000000000001</v>
      </c>
      <c r="F11" s="11">
        <f>[7]Maio!$D$9</f>
        <v>17.7</v>
      </c>
      <c r="G11" s="11">
        <f>[7]Maio!$D$10</f>
        <v>19.5</v>
      </c>
      <c r="H11" s="11">
        <f>[7]Maio!$D$11</f>
        <v>9.1999999999999993</v>
      </c>
      <c r="I11" s="11">
        <f>[7]Maio!$D$12</f>
        <v>12.3</v>
      </c>
      <c r="J11" s="11">
        <f>[7]Maio!$D$13</f>
        <v>13.5</v>
      </c>
      <c r="K11" s="11">
        <f>[7]Maio!$D$14</f>
        <v>16.399999999999999</v>
      </c>
      <c r="L11" s="11">
        <f>[7]Maio!$D$15</f>
        <v>17.100000000000001</v>
      </c>
      <c r="M11" s="11">
        <f>[7]Maio!$D$16</f>
        <v>19</v>
      </c>
      <c r="N11" s="11">
        <f>[7]Maio!$D$17</f>
        <v>18.399999999999999</v>
      </c>
      <c r="O11" s="11">
        <f>[7]Maio!$D$18</f>
        <v>18.5</v>
      </c>
      <c r="P11" s="11">
        <f>[7]Maio!$D$19</f>
        <v>14.7</v>
      </c>
      <c r="Q11" s="11">
        <f>[7]Maio!$D$20</f>
        <v>16.8</v>
      </c>
      <c r="R11" s="11">
        <f>[7]Maio!$D$21</f>
        <v>16.399999999999999</v>
      </c>
      <c r="S11" s="11">
        <f>[7]Maio!$D$22</f>
        <v>16.100000000000001</v>
      </c>
      <c r="T11" s="11">
        <f>[7]Maio!$D$23</f>
        <v>16.5</v>
      </c>
      <c r="U11" s="11">
        <f>[7]Maio!$D$24</f>
        <v>18.2</v>
      </c>
      <c r="V11" s="11">
        <f>[7]Maio!$D$25</f>
        <v>18.399999999999999</v>
      </c>
      <c r="W11" s="11">
        <f>[7]Maio!$D$26</f>
        <v>20.6</v>
      </c>
      <c r="X11" s="11">
        <f>[7]Maio!$D$27</f>
        <v>12.4</v>
      </c>
      <c r="Y11" s="11">
        <f>[7]Maio!$D$28</f>
        <v>11.2</v>
      </c>
      <c r="Z11" s="11">
        <f>[7]Maio!$D$29</f>
        <v>8.1</v>
      </c>
      <c r="AA11" s="11">
        <f>[7]Maio!$D$30</f>
        <v>9.4</v>
      </c>
      <c r="AB11" s="11">
        <f>[7]Maio!$D$31</f>
        <v>8.9</v>
      </c>
      <c r="AC11" s="11">
        <f>[7]Maio!$D$32</f>
        <v>12.8</v>
      </c>
      <c r="AD11" s="11">
        <f>[7]Maio!$D$33</f>
        <v>12.1</v>
      </c>
      <c r="AE11" s="11">
        <f>[7]Maio!$D$34</f>
        <v>13.5</v>
      </c>
      <c r="AF11" s="11">
        <f>[7]Maio!$D$35</f>
        <v>14.6</v>
      </c>
      <c r="AG11" s="15">
        <f t="shared" ref="AG11:AG12" si="5">MIN(B11:AF11)</f>
        <v>8.1</v>
      </c>
      <c r="AH11" s="94">
        <f t="shared" ref="AH11:AH12" si="6">AVERAGE(B11:AF11)</f>
        <v>15.22258064516129</v>
      </c>
    </row>
    <row r="12" spans="1:36" x14ac:dyDescent="0.2">
      <c r="A12" s="58" t="s">
        <v>41</v>
      </c>
      <c r="B12" s="11">
        <f>[8]Maio!$D$5</f>
        <v>16.5</v>
      </c>
      <c r="C12" s="11">
        <f>[8]Maio!$D$6</f>
        <v>19</v>
      </c>
      <c r="D12" s="11">
        <f>[8]Maio!$D$7</f>
        <v>16.7</v>
      </c>
      <c r="E12" s="11">
        <f>[8]Maio!$D$8</f>
        <v>18.2</v>
      </c>
      <c r="F12" s="11">
        <f>[8]Maio!$D$9</f>
        <v>18.2</v>
      </c>
      <c r="G12" s="11">
        <f>[8]Maio!$D$10</f>
        <v>15.9</v>
      </c>
      <c r="H12" s="11">
        <f>[8]Maio!$D$11</f>
        <v>6</v>
      </c>
      <c r="I12" s="11">
        <f>[8]Maio!$D$12</f>
        <v>4.8</v>
      </c>
      <c r="J12" s="11">
        <f>[8]Maio!$D$13</f>
        <v>7.3</v>
      </c>
      <c r="K12" s="11">
        <f>[8]Maio!$D$14</f>
        <v>10.199999999999999</v>
      </c>
      <c r="L12" s="11">
        <f>[8]Maio!$D$15</f>
        <v>18.899999999999999</v>
      </c>
      <c r="M12" s="11">
        <f>[8]Maio!$D$16</f>
        <v>21.5</v>
      </c>
      <c r="N12" s="11">
        <f>[8]Maio!$D$17</f>
        <v>21.3</v>
      </c>
      <c r="O12" s="11">
        <f>[8]Maio!$D$18</f>
        <v>19</v>
      </c>
      <c r="P12" s="11">
        <f>[8]Maio!$D$19</f>
        <v>8.8000000000000007</v>
      </c>
      <c r="Q12" s="11">
        <f>[8]Maio!$D$20</f>
        <v>6.5</v>
      </c>
      <c r="R12" s="11">
        <f>[8]Maio!$D$21</f>
        <v>7.6</v>
      </c>
      <c r="S12" s="11">
        <f>[8]Maio!$D$22</f>
        <v>11.2</v>
      </c>
      <c r="T12" s="11">
        <f>[8]Maio!$D$23</f>
        <v>11.4</v>
      </c>
      <c r="U12" s="11">
        <f>[8]Maio!$D$24</f>
        <v>18.3</v>
      </c>
      <c r="V12" s="11">
        <f>[8]Maio!$D$25</f>
        <v>20.399999999999999</v>
      </c>
      <c r="W12" s="11">
        <f>[8]Maio!$D$26</f>
        <v>13.8</v>
      </c>
      <c r="X12" s="11">
        <f>[8]Maio!$D$27</f>
        <v>10</v>
      </c>
      <c r="Y12" s="11">
        <f>[8]Maio!$D$28</f>
        <v>5.4</v>
      </c>
      <c r="Z12" s="11">
        <f>[8]Maio!$D$29</f>
        <v>5.5</v>
      </c>
      <c r="AA12" s="11">
        <f>[8]Maio!$D$30</f>
        <v>6.7</v>
      </c>
      <c r="AB12" s="11">
        <f>[8]Maio!$D$31</f>
        <v>5.0999999999999996</v>
      </c>
      <c r="AC12" s="11">
        <f>[8]Maio!$D$32</f>
        <v>5.3</v>
      </c>
      <c r="AD12" s="11">
        <f>[8]Maio!$D$33</f>
        <v>8.4</v>
      </c>
      <c r="AE12" s="11">
        <f>[8]Maio!$D$34</f>
        <v>10.8</v>
      </c>
      <c r="AF12" s="11">
        <f>[8]Maio!$D$35</f>
        <v>15.9</v>
      </c>
      <c r="AG12" s="15">
        <f t="shared" si="5"/>
        <v>4.8</v>
      </c>
      <c r="AH12" s="94">
        <f t="shared" si="6"/>
        <v>12.406451612903224</v>
      </c>
    </row>
    <row r="13" spans="1:36" x14ac:dyDescent="0.2">
      <c r="A13" s="58" t="s">
        <v>114</v>
      </c>
      <c r="B13" s="11" t="str">
        <f>[9]Maio!$D$5</f>
        <v>*</v>
      </c>
      <c r="C13" s="11" t="str">
        <f>[9]Maio!$D$6</f>
        <v>*</v>
      </c>
      <c r="D13" s="11" t="str">
        <f>[9]Maio!$D$7</f>
        <v>*</v>
      </c>
      <c r="E13" s="11" t="str">
        <f>[9]Maio!$D$8</f>
        <v>*</v>
      </c>
      <c r="F13" s="11" t="str">
        <f>[9]Maio!$D$9</f>
        <v>*</v>
      </c>
      <c r="G13" s="11" t="str">
        <f>[9]Maio!$D$10</f>
        <v>*</v>
      </c>
      <c r="H13" s="11" t="str">
        <f>[9]Maio!$D$11</f>
        <v>*</v>
      </c>
      <c r="I13" s="11" t="str">
        <f>[9]Maio!$D$12</f>
        <v>*</v>
      </c>
      <c r="J13" s="11" t="str">
        <f>[9]Maio!$D$13</f>
        <v>*</v>
      </c>
      <c r="K13" s="11" t="str">
        <f>[9]Maio!$D$14</f>
        <v>*</v>
      </c>
      <c r="L13" s="11" t="str">
        <f>[9]Maio!$D$15</f>
        <v>*</v>
      </c>
      <c r="M13" s="11" t="str">
        <f>[9]Maio!$D$16</f>
        <v>*</v>
      </c>
      <c r="N13" s="11" t="str">
        <f>[9]Maio!$D$17</f>
        <v>*</v>
      </c>
      <c r="O13" s="11" t="str">
        <f>[9]Maio!$D$18</f>
        <v>*</v>
      </c>
      <c r="P13" s="11" t="str">
        <f>[9]Maio!$D$19</f>
        <v>*</v>
      </c>
      <c r="Q13" s="11" t="str">
        <f>[9]Maio!$D$20</f>
        <v>*</v>
      </c>
      <c r="R13" s="11" t="str">
        <f>[9]Maio!$D$21</f>
        <v>*</v>
      </c>
      <c r="S13" s="11" t="str">
        <f>[9]Maio!$D$22</f>
        <v>*</v>
      </c>
      <c r="T13" s="11" t="str">
        <f>[9]Maio!$D$23</f>
        <v>*</v>
      </c>
      <c r="U13" s="11" t="str">
        <f>[9]Maio!$D$24</f>
        <v>*</v>
      </c>
      <c r="V13" s="11" t="str">
        <f>[9]Maio!$D$25</f>
        <v>*</v>
      </c>
      <c r="W13" s="11" t="str">
        <f>[9]Maio!$D$26</f>
        <v>*</v>
      </c>
      <c r="X13" s="11" t="str">
        <f>[9]Maio!$D$27</f>
        <v>*</v>
      </c>
      <c r="Y13" s="11" t="str">
        <f>[9]Maio!$D$28</f>
        <v>*</v>
      </c>
      <c r="Z13" s="11" t="str">
        <f>[9]Maio!$D$29</f>
        <v>*</v>
      </c>
      <c r="AA13" s="11" t="str">
        <f>[9]Maio!$D$30</f>
        <v>*</v>
      </c>
      <c r="AB13" s="11" t="str">
        <f>[9]Maio!$D$31</f>
        <v>*</v>
      </c>
      <c r="AC13" s="11" t="str">
        <f>[9]Maio!$D$32</f>
        <v>*</v>
      </c>
      <c r="AD13" s="11" t="str">
        <f>[9]Maio!$D$33</f>
        <v>*</v>
      </c>
      <c r="AE13" s="11" t="str">
        <f>[9]Maio!$D$34</f>
        <v>*</v>
      </c>
      <c r="AF13" s="11" t="str">
        <f>[9]Maio!$D$35</f>
        <v>*</v>
      </c>
      <c r="AG13" s="15" t="s">
        <v>226</v>
      </c>
      <c r="AH13" s="94" t="s">
        <v>226</v>
      </c>
    </row>
    <row r="14" spans="1:36" x14ac:dyDescent="0.2">
      <c r="A14" s="58" t="s">
        <v>118</v>
      </c>
      <c r="B14" s="11" t="str">
        <f>[10]Maio!$D$5</f>
        <v>*</v>
      </c>
      <c r="C14" s="11" t="str">
        <f>[10]Maio!$D$6</f>
        <v>*</v>
      </c>
      <c r="D14" s="11" t="str">
        <f>[10]Maio!$D$7</f>
        <v>*</v>
      </c>
      <c r="E14" s="11" t="str">
        <f>[10]Maio!$D$8</f>
        <v>*</v>
      </c>
      <c r="F14" s="11" t="str">
        <f>[10]Maio!$D$9</f>
        <v>*</v>
      </c>
      <c r="G14" s="11" t="str">
        <f>[10]Maio!$D$10</f>
        <v>*</v>
      </c>
      <c r="H14" s="11" t="str">
        <f>[10]Maio!$D$11</f>
        <v>*</v>
      </c>
      <c r="I14" s="11" t="str">
        <f>[10]Maio!$D$12</f>
        <v>*</v>
      </c>
      <c r="J14" s="11" t="str">
        <f>[10]Maio!$D$13</f>
        <v>*</v>
      </c>
      <c r="K14" s="11" t="str">
        <f>[10]Maio!$D$14</f>
        <v>*</v>
      </c>
      <c r="L14" s="11" t="str">
        <f>[10]Maio!$D$15</f>
        <v>*</v>
      </c>
      <c r="M14" s="11" t="str">
        <f>[10]Maio!$D$16</f>
        <v>*</v>
      </c>
      <c r="N14" s="11" t="str">
        <f>[10]Maio!$D$17</f>
        <v>*</v>
      </c>
      <c r="O14" s="11" t="str">
        <f>[10]Maio!$D$18</f>
        <v>*</v>
      </c>
      <c r="P14" s="11" t="str">
        <f>[10]Maio!$D$19</f>
        <v>*</v>
      </c>
      <c r="Q14" s="11" t="str">
        <f>[10]Maio!$D$20</f>
        <v>*</v>
      </c>
      <c r="R14" s="11" t="str">
        <f>[10]Maio!$D$21</f>
        <v>*</v>
      </c>
      <c r="S14" s="11" t="str">
        <f>[10]Maio!$D$22</f>
        <v>*</v>
      </c>
      <c r="T14" s="11" t="str">
        <f>[10]Maio!$D$23</f>
        <v>*</v>
      </c>
      <c r="U14" s="11" t="str">
        <f>[10]Maio!$D$24</f>
        <v>*</v>
      </c>
      <c r="V14" s="11" t="str">
        <f>[10]Maio!$D$25</f>
        <v>*</v>
      </c>
      <c r="W14" s="11" t="str">
        <f>[10]Maio!$D$26</f>
        <v>*</v>
      </c>
      <c r="X14" s="11" t="str">
        <f>[10]Maio!$D$27</f>
        <v>*</v>
      </c>
      <c r="Y14" s="11" t="str">
        <f>[10]Maio!$D$28</f>
        <v>*</v>
      </c>
      <c r="Z14" s="11" t="str">
        <f>[10]Maio!$D$29</f>
        <v>*</v>
      </c>
      <c r="AA14" s="11" t="str">
        <f>[10]Maio!$D$30</f>
        <v>*</v>
      </c>
      <c r="AB14" s="11" t="str">
        <f>[10]Maio!$D$31</f>
        <v>*</v>
      </c>
      <c r="AC14" s="11" t="str">
        <f>[10]Maio!$D$32</f>
        <v>*</v>
      </c>
      <c r="AD14" s="11" t="str">
        <f>[10]Maio!$D$33</f>
        <v>*</v>
      </c>
      <c r="AE14" s="11" t="str">
        <f>[10]Maio!$D$34</f>
        <v>*</v>
      </c>
      <c r="AF14" s="11" t="str">
        <f>[10]Maio!$D$35</f>
        <v>*</v>
      </c>
      <c r="AG14" s="15" t="s">
        <v>226</v>
      </c>
      <c r="AH14" s="94" t="s">
        <v>226</v>
      </c>
      <c r="AJ14" t="s">
        <v>47</v>
      </c>
    </row>
    <row r="15" spans="1:36" x14ac:dyDescent="0.2">
      <c r="A15" s="58" t="s">
        <v>121</v>
      </c>
      <c r="B15" s="11">
        <f>[11]Maio!$D$5</f>
        <v>16.7</v>
      </c>
      <c r="C15" s="11">
        <f>[11]Maio!$D$6</f>
        <v>16</v>
      </c>
      <c r="D15" s="11">
        <f>[11]Maio!$D$7</f>
        <v>14.3</v>
      </c>
      <c r="E15" s="11">
        <f>[11]Maio!$D$8</f>
        <v>18.3</v>
      </c>
      <c r="F15" s="11">
        <f>[11]Maio!$D$9</f>
        <v>19.2</v>
      </c>
      <c r="G15" s="11">
        <f>[11]Maio!$D$10</f>
        <v>13.2</v>
      </c>
      <c r="H15" s="11">
        <f>[11]Maio!$D$11</f>
        <v>4.5</v>
      </c>
      <c r="I15" s="11">
        <f>[11]Maio!$D$12</f>
        <v>4.5</v>
      </c>
      <c r="J15" s="11">
        <f>[11]Maio!$D$13</f>
        <v>9.9</v>
      </c>
      <c r="K15" s="11">
        <f>[11]Maio!$D$14</f>
        <v>14.4</v>
      </c>
      <c r="L15" s="11">
        <f>[11]Maio!$D$15</f>
        <v>17.399999999999999</v>
      </c>
      <c r="M15" s="11">
        <f>[11]Maio!$D$16</f>
        <v>18.7</v>
      </c>
      <c r="N15" s="11">
        <f>[11]Maio!$D$17</f>
        <v>19.8</v>
      </c>
      <c r="O15" s="11">
        <f>[11]Maio!$D$18</f>
        <v>14.2</v>
      </c>
      <c r="P15" s="11">
        <f>[11]Maio!$D$19</f>
        <v>9.3000000000000007</v>
      </c>
      <c r="Q15" s="11">
        <f>[11]Maio!$D$20</f>
        <v>7.2</v>
      </c>
      <c r="R15" s="11">
        <f>[11]Maio!$D$21</f>
        <v>9.6999999999999993</v>
      </c>
      <c r="S15" s="11">
        <f>[11]Maio!$D$22</f>
        <v>11.7</v>
      </c>
      <c r="T15" s="11">
        <f>[11]Maio!$D$23</f>
        <v>14.1</v>
      </c>
      <c r="U15" s="11">
        <f>[11]Maio!$D$24</f>
        <v>17.5</v>
      </c>
      <c r="V15" s="11">
        <f>[11]Maio!$D$25</f>
        <v>18.100000000000001</v>
      </c>
      <c r="W15" s="11">
        <f>[11]Maio!$D$26</f>
        <v>13.6</v>
      </c>
      <c r="X15" s="11">
        <f>[11]Maio!$D$27</f>
        <v>8.9</v>
      </c>
      <c r="Y15" s="11">
        <f>[11]Maio!$D$28</f>
        <v>10.199999999999999</v>
      </c>
      <c r="Z15" s="11">
        <f>[11]Maio!$D$29</f>
        <v>6.5</v>
      </c>
      <c r="AA15" s="11">
        <f>[11]Maio!$D$30</f>
        <v>7.7</v>
      </c>
      <c r="AB15" s="11">
        <f>[11]Maio!$D$31</f>
        <v>6.4</v>
      </c>
      <c r="AC15" s="11">
        <f>[11]Maio!$D$32</f>
        <v>9.1</v>
      </c>
      <c r="AD15" s="11">
        <f>[11]Maio!$D$33</f>
        <v>10.4</v>
      </c>
      <c r="AE15" s="11">
        <f>[11]Maio!$D$34</f>
        <v>13.4</v>
      </c>
      <c r="AF15" s="11">
        <f>[11]Maio!$D$35</f>
        <v>15.2</v>
      </c>
      <c r="AG15" s="15">
        <f t="shared" ref="AG15" si="7">MIN(B15:AF15)</f>
        <v>4.5</v>
      </c>
      <c r="AH15" s="94">
        <f t="shared" ref="AH15" si="8">AVERAGE(B15:AF15)</f>
        <v>12.583870967741932</v>
      </c>
    </row>
    <row r="16" spans="1:36" x14ac:dyDescent="0.2">
      <c r="A16" s="58" t="s">
        <v>168</v>
      </c>
      <c r="B16" s="11" t="str">
        <f>[12]Maio!$D$5</f>
        <v>*</v>
      </c>
      <c r="C16" s="11" t="str">
        <f>[12]Maio!$D$6</f>
        <v>*</v>
      </c>
      <c r="D16" s="11" t="str">
        <f>[12]Maio!$D$7</f>
        <v>*</v>
      </c>
      <c r="E16" s="11" t="str">
        <f>[12]Maio!$D$8</f>
        <v>*</v>
      </c>
      <c r="F16" s="11" t="str">
        <f>[12]Maio!$D$9</f>
        <v>*</v>
      </c>
      <c r="G16" s="11" t="str">
        <f>[12]Maio!$D$10</f>
        <v>*</v>
      </c>
      <c r="H16" s="11" t="str">
        <f>[12]Maio!$D$11</f>
        <v>*</v>
      </c>
      <c r="I16" s="11" t="str">
        <f>[12]Maio!$D$12</f>
        <v>*</v>
      </c>
      <c r="J16" s="11" t="str">
        <f>[12]Maio!$D$13</f>
        <v>*</v>
      </c>
      <c r="K16" s="11" t="str">
        <f>[12]Maio!$D$14</f>
        <v>*</v>
      </c>
      <c r="L16" s="11" t="str">
        <f>[12]Maio!$D$15</f>
        <v>*</v>
      </c>
      <c r="M16" s="11" t="str">
        <f>[12]Maio!$D$16</f>
        <v>*</v>
      </c>
      <c r="N16" s="11" t="str">
        <f>[12]Maio!$D$17</f>
        <v>*</v>
      </c>
      <c r="O16" s="11" t="str">
        <f>[12]Maio!$D$18</f>
        <v>*</v>
      </c>
      <c r="P16" s="11" t="str">
        <f>[12]Maio!$D$19</f>
        <v>*</v>
      </c>
      <c r="Q16" s="11" t="str">
        <f>[12]Maio!$D$20</f>
        <v>*</v>
      </c>
      <c r="R16" s="11" t="str">
        <f>[12]Maio!$D$21</f>
        <v>*</v>
      </c>
      <c r="S16" s="11" t="str">
        <f>[12]Maio!$D$22</f>
        <v>*</v>
      </c>
      <c r="T16" s="11" t="str">
        <f>[12]Maio!$D$23</f>
        <v>*</v>
      </c>
      <c r="U16" s="11" t="str">
        <f>[12]Maio!$D$24</f>
        <v>*</v>
      </c>
      <c r="V16" s="11" t="str">
        <f>[12]Maio!$D$25</f>
        <v>*</v>
      </c>
      <c r="W16" s="11" t="str">
        <f>[12]Maio!$D$26</f>
        <v>*</v>
      </c>
      <c r="X16" s="11" t="str">
        <f>[12]Maio!$D$27</f>
        <v>*</v>
      </c>
      <c r="Y16" s="11" t="str">
        <f>[12]Maio!$D$28</f>
        <v>*</v>
      </c>
      <c r="Z16" s="11" t="str">
        <f>[12]Maio!$D$29</f>
        <v>*</v>
      </c>
      <c r="AA16" s="11" t="str">
        <f>[12]Maio!$D$30</f>
        <v>*</v>
      </c>
      <c r="AB16" s="11" t="str">
        <f>[12]Maio!$D$31</f>
        <v>*</v>
      </c>
      <c r="AC16" s="11" t="str">
        <f>[12]Maio!$D$32</f>
        <v>*</v>
      </c>
      <c r="AD16" s="11" t="str">
        <f>[12]Maio!$D$33</f>
        <v>*</v>
      </c>
      <c r="AE16" s="11" t="str">
        <f>[12]Maio!$D$34</f>
        <v>*</v>
      </c>
      <c r="AF16" s="11" t="str">
        <f>[12]Maio!$D$35</f>
        <v>*</v>
      </c>
      <c r="AG16" s="15" t="s">
        <v>226</v>
      </c>
      <c r="AH16" s="94" t="s">
        <v>226</v>
      </c>
      <c r="AJ16" s="12" t="s">
        <v>47</v>
      </c>
    </row>
    <row r="17" spans="1:39" x14ac:dyDescent="0.2">
      <c r="A17" s="58" t="s">
        <v>2</v>
      </c>
      <c r="B17" s="11">
        <f>[13]Maio!$D$5</f>
        <v>20.100000000000001</v>
      </c>
      <c r="C17" s="11">
        <f>[13]Maio!$D$6</f>
        <v>15.7</v>
      </c>
      <c r="D17" s="11">
        <f>[13]Maio!$D$7</f>
        <v>20.100000000000001</v>
      </c>
      <c r="E17" s="11">
        <f>[13]Maio!$D$8</f>
        <v>20.9</v>
      </c>
      <c r="F17" s="11">
        <f>[13]Maio!$D$9</f>
        <v>20.399999999999999</v>
      </c>
      <c r="G17" s="11">
        <f>[13]Maio!$D$10</f>
        <v>16.899999999999999</v>
      </c>
      <c r="H17" s="11">
        <f>[13]Maio!$D$11</f>
        <v>9.1999999999999993</v>
      </c>
      <c r="I17" s="11">
        <f>[13]Maio!$D$12</f>
        <v>9.3000000000000007</v>
      </c>
      <c r="J17" s="11">
        <f>[13]Maio!$D$13</f>
        <v>12.4</v>
      </c>
      <c r="K17" s="11">
        <f>[13]Maio!$D$14</f>
        <v>17.3</v>
      </c>
      <c r="L17" s="11">
        <f>[13]Maio!$D$15</f>
        <v>19.899999999999999</v>
      </c>
      <c r="M17" s="11">
        <f>[13]Maio!$D$16</f>
        <v>17.899999999999999</v>
      </c>
      <c r="N17" s="11">
        <f>[13]Maio!$D$17</f>
        <v>18.8</v>
      </c>
      <c r="O17" s="11">
        <f>[13]Maio!$D$18</f>
        <v>18.100000000000001</v>
      </c>
      <c r="P17" s="11">
        <f>[13]Maio!$D$19</f>
        <v>13.8</v>
      </c>
      <c r="Q17" s="11">
        <f>[13]Maio!$D$20</f>
        <v>13.9</v>
      </c>
      <c r="R17" s="11">
        <f>[13]Maio!$D$21</f>
        <v>14.3</v>
      </c>
      <c r="S17" s="11">
        <f>[13]Maio!$D$22</f>
        <v>16.100000000000001</v>
      </c>
      <c r="T17" s="11">
        <f>[13]Maio!$D$23</f>
        <v>16.899999999999999</v>
      </c>
      <c r="U17" s="11">
        <f>[13]Maio!$D$24</f>
        <v>18.3</v>
      </c>
      <c r="V17" s="11">
        <f>[13]Maio!$D$25</f>
        <v>21</v>
      </c>
      <c r="W17" s="11">
        <f>[13]Maio!$D$26</f>
        <v>16.5</v>
      </c>
      <c r="X17" s="11">
        <f>[13]Maio!$D$27</f>
        <v>11.3</v>
      </c>
      <c r="Y17" s="11">
        <f>[13]Maio!$D$28</f>
        <v>9.4</v>
      </c>
      <c r="Z17" s="11">
        <f>[13]Maio!$D$29</f>
        <v>7.1</v>
      </c>
      <c r="AA17" s="11">
        <f>[13]Maio!$D$30</f>
        <v>9.1999999999999993</v>
      </c>
      <c r="AB17" s="11">
        <f>[13]Maio!$D$31</f>
        <v>9.4</v>
      </c>
      <c r="AC17" s="11">
        <f>[13]Maio!$D$32</f>
        <v>12</v>
      </c>
      <c r="AD17" s="11">
        <f>[13]Maio!$D$33</f>
        <v>13.5</v>
      </c>
      <c r="AE17" s="11">
        <f>[13]Maio!$D$34</f>
        <v>14.9</v>
      </c>
      <c r="AF17" s="11">
        <f>[13]Maio!$D$35</f>
        <v>18.399999999999999</v>
      </c>
      <c r="AG17" s="15">
        <f t="shared" ref="AG17:AG25" si="9">MIN(B17:AF17)</f>
        <v>7.1</v>
      </c>
      <c r="AH17" s="94">
        <f t="shared" ref="AH17:AH22" si="10">AVERAGE(B17:AF17)</f>
        <v>15.258064516129032</v>
      </c>
      <c r="AJ17" s="12" t="s">
        <v>47</v>
      </c>
    </row>
    <row r="18" spans="1:39" x14ac:dyDescent="0.2">
      <c r="A18" s="58" t="s">
        <v>3</v>
      </c>
      <c r="B18" s="11">
        <f>[14]Maio!$D$5</f>
        <v>14.2</v>
      </c>
      <c r="C18" s="11">
        <f>[14]Maio!$D$6</f>
        <v>14.4</v>
      </c>
      <c r="D18" s="11">
        <f>[14]Maio!$D$7</f>
        <v>14.9</v>
      </c>
      <c r="E18" s="11">
        <f>[14]Maio!$D$8</f>
        <v>16.2</v>
      </c>
      <c r="F18" s="11">
        <f>[14]Maio!$D$9</f>
        <v>14.1</v>
      </c>
      <c r="G18" s="11">
        <f>[14]Maio!$D$10</f>
        <v>17.899999999999999</v>
      </c>
      <c r="H18" s="11">
        <f>[14]Maio!$D$11</f>
        <v>16.600000000000001</v>
      </c>
      <c r="I18" s="11">
        <f>[14]Maio!$D$12</f>
        <v>11</v>
      </c>
      <c r="J18" s="11">
        <f>[14]Maio!$D$13</f>
        <v>8.9</v>
      </c>
      <c r="K18" s="11">
        <f>[14]Maio!$D$14</f>
        <v>12.5</v>
      </c>
      <c r="L18" s="11">
        <f>[14]Maio!$D$15</f>
        <v>14.4</v>
      </c>
      <c r="M18" s="11">
        <f>[14]Maio!$D$16</f>
        <v>13.9</v>
      </c>
      <c r="N18" s="11">
        <f>[14]Maio!$D$17</f>
        <v>17.8</v>
      </c>
      <c r="O18" s="11">
        <f>[14]Maio!$D$18</f>
        <v>18</v>
      </c>
      <c r="P18" s="11">
        <f>[14]Maio!$D$19</f>
        <v>19.600000000000001</v>
      </c>
      <c r="Q18" s="11">
        <f>[14]Maio!$D$20</f>
        <v>16.899999999999999</v>
      </c>
      <c r="R18" s="11">
        <f>[14]Maio!$D$21</f>
        <v>15</v>
      </c>
      <c r="S18" s="11">
        <f>[14]Maio!$D$22</f>
        <v>11.7</v>
      </c>
      <c r="T18" s="11">
        <f>[14]Maio!$D$23</f>
        <v>13.1</v>
      </c>
      <c r="U18" s="11">
        <f>[14]Maio!$D$24</f>
        <v>15.6</v>
      </c>
      <c r="V18" s="11">
        <f>[14]Maio!$D$25</f>
        <v>15.7</v>
      </c>
      <c r="W18" s="11">
        <f>[14]Maio!$D$26</f>
        <v>16.3</v>
      </c>
      <c r="X18" s="11">
        <f>[14]Maio!$D$27</f>
        <v>15.3</v>
      </c>
      <c r="Y18" s="11">
        <f>[14]Maio!$D$28</f>
        <v>13.8</v>
      </c>
      <c r="Z18" s="11">
        <f>[14]Maio!$D$29</f>
        <v>11.4</v>
      </c>
      <c r="AA18" s="11">
        <f>[14]Maio!$D$30</f>
        <v>7.4</v>
      </c>
      <c r="AB18" s="11">
        <f>[14]Maio!$D$31</f>
        <v>6.4</v>
      </c>
      <c r="AC18" s="11">
        <f>[14]Maio!$D$32</f>
        <v>6.7</v>
      </c>
      <c r="AD18" s="11">
        <f>[14]Maio!$D$33</f>
        <v>6.9</v>
      </c>
      <c r="AE18" s="11">
        <f>[14]Maio!$D$34</f>
        <v>8.1999999999999993</v>
      </c>
      <c r="AF18" s="11">
        <f>[14]Maio!$D$35</f>
        <v>9.4</v>
      </c>
      <c r="AG18" s="15">
        <f t="shared" si="9"/>
        <v>6.4</v>
      </c>
      <c r="AH18" s="94">
        <f>AVERAGE(B18:AF18)</f>
        <v>13.361290322580643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[15]Maio!$D$5</f>
        <v>*</v>
      </c>
      <c r="C19" s="11" t="str">
        <f>[15]Maio!$D$6</f>
        <v>*</v>
      </c>
      <c r="D19" s="11" t="str">
        <f>[15]Maio!$D$7</f>
        <v>*</v>
      </c>
      <c r="E19" s="11" t="str">
        <f>[15]Maio!$D$8</f>
        <v>*</v>
      </c>
      <c r="F19" s="11" t="str">
        <f>[15]Maio!$D$9</f>
        <v>*</v>
      </c>
      <c r="G19" s="11" t="str">
        <f>[15]Maio!$D$10</f>
        <v>*</v>
      </c>
      <c r="H19" s="11" t="str">
        <f>[15]Maio!$D$11</f>
        <v>*</v>
      </c>
      <c r="I19" s="11" t="str">
        <f>[15]Maio!$D$12</f>
        <v>*</v>
      </c>
      <c r="J19" s="11" t="str">
        <f>[15]Maio!$D$13</f>
        <v>*</v>
      </c>
      <c r="K19" s="11" t="str">
        <f>[15]Maio!$D$14</f>
        <v>*</v>
      </c>
      <c r="L19" s="11" t="str">
        <f>[15]Maio!$D$15</f>
        <v>*</v>
      </c>
      <c r="M19" s="11" t="str">
        <f>[15]Maio!$D$16</f>
        <v>*</v>
      </c>
      <c r="N19" s="11" t="str">
        <f>[15]Maio!$D$17</f>
        <v>*</v>
      </c>
      <c r="O19" s="11" t="str">
        <f>[15]Maio!$D$18</f>
        <v>*</v>
      </c>
      <c r="P19" s="11" t="str">
        <f>[15]Maio!$D$19</f>
        <v>*</v>
      </c>
      <c r="Q19" s="11" t="str">
        <f>[15]Maio!$D$20</f>
        <v>*</v>
      </c>
      <c r="R19" s="11" t="str">
        <f>[15]Maio!$D$21</f>
        <v>*</v>
      </c>
      <c r="S19" s="11" t="str">
        <f>[15]Maio!$D$22</f>
        <v>*</v>
      </c>
      <c r="T19" s="11" t="str">
        <f>[15]Maio!$D$23</f>
        <v>*</v>
      </c>
      <c r="U19" s="11" t="str">
        <f>[15]Maio!$D$24</f>
        <v>*</v>
      </c>
      <c r="V19" s="11" t="str">
        <f>[15]Maio!$D$25</f>
        <v>*</v>
      </c>
      <c r="W19" s="11" t="str">
        <f>[15]Maio!$D$26</f>
        <v>*</v>
      </c>
      <c r="X19" s="11" t="str">
        <f>[15]Maio!$D$27</f>
        <v>*</v>
      </c>
      <c r="Y19" s="11" t="str">
        <f>[15]Maio!$D$28</f>
        <v>*</v>
      </c>
      <c r="Z19" s="11" t="str">
        <f>[15]Maio!$D$29</f>
        <v>*</v>
      </c>
      <c r="AA19" s="11" t="str">
        <f>[15]Maio!$D$30</f>
        <v>*</v>
      </c>
      <c r="AB19" s="11" t="str">
        <f>[15]Maio!$D$31</f>
        <v>*</v>
      </c>
      <c r="AC19" s="11" t="str">
        <f>[15]Maio!$D$32</f>
        <v>*</v>
      </c>
      <c r="AD19" s="11" t="str">
        <f>[15]Maio!$D$33</f>
        <v>*</v>
      </c>
      <c r="AE19" s="11" t="str">
        <f>[15]Maio!$D$34</f>
        <v>*</v>
      </c>
      <c r="AF19" s="11" t="str">
        <f>[15]Maio!$D$35</f>
        <v>*</v>
      </c>
      <c r="AG19" s="15" t="s">
        <v>226</v>
      </c>
      <c r="AH19" s="94" t="s">
        <v>226</v>
      </c>
    </row>
    <row r="20" spans="1:39" x14ac:dyDescent="0.2">
      <c r="A20" s="58" t="s">
        <v>5</v>
      </c>
      <c r="B20" s="11">
        <f>[16]Maio!$D$5</f>
        <v>24.6</v>
      </c>
      <c r="C20" s="11">
        <f>[16]Maio!$D$6</f>
        <v>22.2</v>
      </c>
      <c r="D20" s="11">
        <f>[16]Maio!$D$7</f>
        <v>20.9</v>
      </c>
      <c r="E20" s="11">
        <f>[16]Maio!$D$8</f>
        <v>22.1</v>
      </c>
      <c r="F20" s="11">
        <f>[16]Maio!$D$9</f>
        <v>23.2</v>
      </c>
      <c r="G20" s="11">
        <f>[16]Maio!$D$10</f>
        <v>17.100000000000001</v>
      </c>
      <c r="H20" s="11">
        <f>[16]Maio!$D$11</f>
        <v>14.9</v>
      </c>
      <c r="I20" s="11">
        <f>[16]Maio!$D$12</f>
        <v>10.9</v>
      </c>
      <c r="J20" s="11">
        <f>[16]Maio!$D$13</f>
        <v>12.3</v>
      </c>
      <c r="K20" s="11">
        <f>[16]Maio!$D$14</f>
        <v>20</v>
      </c>
      <c r="L20" s="11">
        <f>[16]Maio!$D$15</f>
        <v>23.7</v>
      </c>
      <c r="M20" s="11">
        <f>[16]Maio!$D$16</f>
        <v>23.5</v>
      </c>
      <c r="N20" s="11">
        <f>[16]Maio!$D$17</f>
        <v>22.9</v>
      </c>
      <c r="O20" s="11">
        <f>[16]Maio!$D$18</f>
        <v>19.899999999999999</v>
      </c>
      <c r="P20" s="11">
        <f>[16]Maio!$D$19</f>
        <v>17.2</v>
      </c>
      <c r="Q20" s="11">
        <f>[16]Maio!$D$20</f>
        <v>12.6</v>
      </c>
      <c r="R20" s="11">
        <f>[16]Maio!$D$21</f>
        <v>14.5</v>
      </c>
      <c r="S20" s="11">
        <f>[16]Maio!$D$22</f>
        <v>15.7</v>
      </c>
      <c r="T20" s="11">
        <f>[16]Maio!$D$23</f>
        <v>19.899999999999999</v>
      </c>
      <c r="U20" s="11">
        <f>[16]Maio!$D$24</f>
        <v>22.7</v>
      </c>
      <c r="V20" s="11">
        <f>[16]Maio!$D$25</f>
        <v>24.7</v>
      </c>
      <c r="W20" s="11">
        <f>[16]Maio!$D$26</f>
        <v>15.4</v>
      </c>
      <c r="X20" s="11">
        <f>[16]Maio!$D$27</f>
        <v>14.2</v>
      </c>
      <c r="Y20" s="11">
        <f>[16]Maio!$D$28</f>
        <v>10.4</v>
      </c>
      <c r="Z20" s="11">
        <f>[16]Maio!$D$29</f>
        <v>11.3</v>
      </c>
      <c r="AA20" s="11">
        <f>[16]Maio!$D$30</f>
        <v>11.5</v>
      </c>
      <c r="AB20" s="11">
        <f>[16]Maio!$D$31</f>
        <v>12.3</v>
      </c>
      <c r="AC20" s="11">
        <f>[16]Maio!$D$32</f>
        <v>13</v>
      </c>
      <c r="AD20" s="11">
        <f>[16]Maio!$D$33</f>
        <v>18.7</v>
      </c>
      <c r="AE20" s="11">
        <f>[16]Maio!$D$34</f>
        <v>22.4</v>
      </c>
      <c r="AF20" s="11">
        <f>[16]Maio!$D$35</f>
        <v>23.1</v>
      </c>
      <c r="AG20" s="15">
        <f t="shared" si="9"/>
        <v>10.4</v>
      </c>
      <c r="AH20" s="94">
        <f>AVERAGE(B20:AF20)</f>
        <v>17.993548387096773</v>
      </c>
      <c r="AI20" s="12" t="s">
        <v>47</v>
      </c>
      <c r="AL20" t="s">
        <v>47</v>
      </c>
    </row>
    <row r="21" spans="1:39" x14ac:dyDescent="0.2">
      <c r="A21" s="58" t="s">
        <v>43</v>
      </c>
      <c r="B21" s="11">
        <f>[17]Maio!$D$5</f>
        <v>15.8</v>
      </c>
      <c r="C21" s="11">
        <f>[17]Maio!$D$6</f>
        <v>15</v>
      </c>
      <c r="D21" s="11">
        <f>[17]Maio!$D$7</f>
        <v>15.3</v>
      </c>
      <c r="E21" s="11">
        <f>[17]Maio!$D$8</f>
        <v>16.100000000000001</v>
      </c>
      <c r="F21" s="11">
        <f>[17]Maio!$D$9</f>
        <v>16.100000000000001</v>
      </c>
      <c r="G21" s="11">
        <f>[17]Maio!$D$10</f>
        <v>18</v>
      </c>
      <c r="H21" s="11">
        <f>[17]Maio!$D$11</f>
        <v>13.8</v>
      </c>
      <c r="I21" s="11">
        <f>[17]Maio!$D$12</f>
        <v>11.3</v>
      </c>
      <c r="J21" s="11">
        <f>[17]Maio!$D$13</f>
        <v>10.9</v>
      </c>
      <c r="K21" s="11">
        <f>[17]Maio!$D$14</f>
        <v>14</v>
      </c>
      <c r="L21" s="11">
        <f>[17]Maio!$D$15</f>
        <v>17</v>
      </c>
      <c r="M21" s="11">
        <f>[17]Maio!$D$16</f>
        <v>16.8</v>
      </c>
      <c r="N21" s="11">
        <f>[17]Maio!$D$17</f>
        <v>17.399999999999999</v>
      </c>
      <c r="O21" s="11">
        <f>[17]Maio!$D$18</f>
        <v>17.100000000000001</v>
      </c>
      <c r="P21" s="11">
        <f>[17]Maio!$D$19</f>
        <v>17.5</v>
      </c>
      <c r="Q21" s="11">
        <f>[17]Maio!$D$20</f>
        <v>15.3</v>
      </c>
      <c r="R21" s="11">
        <f>[17]Maio!$D$21</f>
        <v>14.9</v>
      </c>
      <c r="S21" s="11">
        <f>[17]Maio!$D$22</f>
        <v>14</v>
      </c>
      <c r="T21" s="11">
        <f>[17]Maio!$D$23</f>
        <v>13.5</v>
      </c>
      <c r="U21" s="11">
        <f>[17]Maio!$D$24</f>
        <v>16.600000000000001</v>
      </c>
      <c r="V21" s="11">
        <f>[17]Maio!$D$25</f>
        <v>17.600000000000001</v>
      </c>
      <c r="W21" s="11">
        <f>[17]Maio!$D$26</f>
        <v>19.100000000000001</v>
      </c>
      <c r="X21" s="11">
        <f>[17]Maio!$D$27</f>
        <v>12.5</v>
      </c>
      <c r="Y21" s="11">
        <f>[17]Maio!$D$28</f>
        <v>11</v>
      </c>
      <c r="Z21" s="11">
        <f>[17]Maio!$D$29</f>
        <v>7.2</v>
      </c>
      <c r="AA21" s="11">
        <f>[17]Maio!$D$30</f>
        <v>7.6</v>
      </c>
      <c r="AB21" s="11">
        <f>[17]Maio!$D$31</f>
        <v>8.3000000000000007</v>
      </c>
      <c r="AC21" s="11">
        <f>[17]Maio!$D$32</f>
        <v>8</v>
      </c>
      <c r="AD21" s="11">
        <f>[17]Maio!$D$33</f>
        <v>10.3</v>
      </c>
      <c r="AE21" s="11">
        <f>[17]Maio!$D$34</f>
        <v>11.2</v>
      </c>
      <c r="AF21" s="11">
        <f>[17]Maio!$D$35</f>
        <v>12.7</v>
      </c>
      <c r="AG21" s="15">
        <f>MIN(B21:AF21)</f>
        <v>7.2</v>
      </c>
      <c r="AH21" s="94">
        <f>AVERAGE(B21:AF21)</f>
        <v>13.932258064516132</v>
      </c>
      <c r="AJ21" t="s">
        <v>47</v>
      </c>
    </row>
    <row r="22" spans="1:39" x14ac:dyDescent="0.2">
      <c r="A22" s="58" t="s">
        <v>6</v>
      </c>
      <c r="B22" s="11">
        <f>[18]Maio!$D$5</f>
        <v>17.3</v>
      </c>
      <c r="C22" s="11">
        <f>[18]Maio!$D$6</f>
        <v>16.7</v>
      </c>
      <c r="D22" s="11">
        <f>[18]Maio!$D$7</f>
        <v>16</v>
      </c>
      <c r="E22" s="11">
        <f>[18]Maio!$D$8</f>
        <v>16.899999999999999</v>
      </c>
      <c r="F22" s="11">
        <f>[18]Maio!$D$9</f>
        <v>15.9</v>
      </c>
      <c r="G22" s="11">
        <f>[18]Maio!$D$10</f>
        <v>19.899999999999999</v>
      </c>
      <c r="H22" s="11">
        <f>[18]Maio!$D$11</f>
        <v>16.399999999999999</v>
      </c>
      <c r="I22" s="11">
        <f>[18]Maio!$D$12</f>
        <v>9.4</v>
      </c>
      <c r="J22" s="11">
        <f>[18]Maio!$D$13</f>
        <v>11.8</v>
      </c>
      <c r="K22" s="11">
        <f>[18]Maio!$D$14</f>
        <v>13.5</v>
      </c>
      <c r="L22" s="11">
        <f>[18]Maio!$D$15</f>
        <v>17.100000000000001</v>
      </c>
      <c r="M22" s="11">
        <f>[18]Maio!$D$16</f>
        <v>21</v>
      </c>
      <c r="N22" s="11">
        <f>[18]Maio!$D$17</f>
        <v>20</v>
      </c>
      <c r="O22" s="11">
        <f>[18]Maio!$D$18</f>
        <v>19.600000000000001</v>
      </c>
      <c r="P22" s="11">
        <f>[18]Maio!$D$19</f>
        <v>17.399999999999999</v>
      </c>
      <c r="Q22" s="11">
        <f>[18]Maio!$D$20</f>
        <v>14.8</v>
      </c>
      <c r="R22" s="11">
        <f>[18]Maio!$D$21</f>
        <v>13.7</v>
      </c>
      <c r="S22" s="11">
        <f>[18]Maio!$D$22</f>
        <v>13.4</v>
      </c>
      <c r="T22" s="11">
        <f>[18]Maio!$D$23</f>
        <v>13.3</v>
      </c>
      <c r="U22" s="11">
        <f>[18]Maio!$D$24</f>
        <v>16.5</v>
      </c>
      <c r="V22" s="11">
        <f>[18]Maio!$D$25</f>
        <v>18.899999999999999</v>
      </c>
      <c r="W22" s="11">
        <f>[18]Maio!$D$26</f>
        <v>19.8</v>
      </c>
      <c r="X22" s="11">
        <f>[18]Maio!$D$27</f>
        <v>13.2</v>
      </c>
      <c r="Y22" s="11">
        <f>[18]Maio!$D$28</f>
        <v>10.5</v>
      </c>
      <c r="Z22" s="11">
        <f>[18]Maio!$D$29</f>
        <v>9.1999999999999993</v>
      </c>
      <c r="AA22" s="11">
        <f>[18]Maio!$D$30</f>
        <v>9</v>
      </c>
      <c r="AB22" s="11">
        <f>[18]Maio!$D$31</f>
        <v>8.9</v>
      </c>
      <c r="AC22" s="11">
        <f>[18]Maio!$D$32</f>
        <v>9.1</v>
      </c>
      <c r="AD22" s="11">
        <f>[18]Maio!$D$33</f>
        <v>9.6999999999999993</v>
      </c>
      <c r="AE22" s="11">
        <f>[18]Maio!$D$34</f>
        <v>11.5</v>
      </c>
      <c r="AF22" s="11">
        <f>[18]Maio!$D$35</f>
        <v>13.1</v>
      </c>
      <c r="AG22" s="15">
        <f t="shared" si="9"/>
        <v>8.9</v>
      </c>
      <c r="AH22" s="94">
        <f t="shared" si="10"/>
        <v>14.629032258064516</v>
      </c>
      <c r="AJ22" t="s">
        <v>47</v>
      </c>
      <c r="AL22" t="s">
        <v>47</v>
      </c>
    </row>
    <row r="23" spans="1:39" x14ac:dyDescent="0.2">
      <c r="A23" s="58" t="s">
        <v>7</v>
      </c>
      <c r="B23" s="11">
        <f>[19]Maio!$D$5</f>
        <v>20.2</v>
      </c>
      <c r="C23" s="11">
        <f>[19]Maio!$D$6</f>
        <v>18</v>
      </c>
      <c r="D23" s="11">
        <f>[19]Maio!$D$7</f>
        <v>18</v>
      </c>
      <c r="E23" s="11">
        <f>[19]Maio!$D$8</f>
        <v>19.899999999999999</v>
      </c>
      <c r="F23" s="11">
        <f>[19]Maio!$D$9</f>
        <v>22.2</v>
      </c>
      <c r="G23" s="11">
        <f>[19]Maio!$D$10</f>
        <v>16</v>
      </c>
      <c r="H23" s="11">
        <f>[19]Maio!$D$11</f>
        <v>6.3</v>
      </c>
      <c r="I23" s="11">
        <f>[19]Maio!$D$12</f>
        <v>8.9</v>
      </c>
      <c r="J23" s="11">
        <f>[19]Maio!$D$13</f>
        <v>14.4</v>
      </c>
      <c r="K23" s="11">
        <f>[19]Maio!$D$14</f>
        <v>15.6</v>
      </c>
      <c r="L23" s="11">
        <f>[19]Maio!$D$15</f>
        <v>17.5</v>
      </c>
      <c r="M23" s="11" t="str">
        <f>[19]Maio!$D$16</f>
        <v>*</v>
      </c>
      <c r="N23" s="11" t="str">
        <f>[19]Maio!$D$17</f>
        <v>*</v>
      </c>
      <c r="O23" s="11" t="str">
        <f>[19]Maio!$D$18</f>
        <v>*</v>
      </c>
      <c r="P23" s="11" t="str">
        <f>[19]Maio!$D$19</f>
        <v>*</v>
      </c>
      <c r="Q23" s="11" t="str">
        <f>[19]Maio!$D$20</f>
        <v>*</v>
      </c>
      <c r="R23" s="11" t="str">
        <f>[19]Maio!$D$21</f>
        <v>*</v>
      </c>
      <c r="S23" s="11" t="str">
        <f>[19]Maio!$D$22</f>
        <v>*</v>
      </c>
      <c r="T23" s="11" t="str">
        <f>[19]Maio!$D$23</f>
        <v>*</v>
      </c>
      <c r="U23" s="11" t="str">
        <f>[19]Maio!$D$24</f>
        <v>*</v>
      </c>
      <c r="V23" s="11" t="str">
        <f>[19]Maio!$D$25</f>
        <v>*</v>
      </c>
      <c r="W23" s="11" t="str">
        <f>[19]Maio!$D$26</f>
        <v>*</v>
      </c>
      <c r="X23" s="11" t="str">
        <f>[19]Maio!$D$27</f>
        <v>*</v>
      </c>
      <c r="Y23" s="11" t="str">
        <f>[19]Maio!$D$28</f>
        <v>*</v>
      </c>
      <c r="Z23" s="11" t="str">
        <f>[19]Maio!$D$29</f>
        <v>*</v>
      </c>
      <c r="AA23" s="11" t="str">
        <f>[19]Maio!$D$30</f>
        <v>*</v>
      </c>
      <c r="AB23" s="11" t="str">
        <f>[19]Maio!$D$31</f>
        <v>*</v>
      </c>
      <c r="AC23" s="11" t="str">
        <f>[19]Maio!$D$32</f>
        <v>*</v>
      </c>
      <c r="AD23" s="11" t="str">
        <f>[19]Maio!$D$33</f>
        <v>*</v>
      </c>
      <c r="AE23" s="11" t="str">
        <f>[19]Maio!$D$34</f>
        <v>*</v>
      </c>
      <c r="AF23" s="11" t="str">
        <f>[19]Maio!$D$35</f>
        <v>*</v>
      </c>
      <c r="AG23" s="15">
        <f t="shared" si="9"/>
        <v>6.3</v>
      </c>
      <c r="AH23" s="94">
        <f>AVERAGE(B23:AF23)</f>
        <v>16.09090909090909</v>
      </c>
      <c r="AJ23" t="s">
        <v>47</v>
      </c>
      <c r="AK23" t="s">
        <v>47</v>
      </c>
      <c r="AL23" t="s">
        <v>47</v>
      </c>
    </row>
    <row r="24" spans="1:39" x14ac:dyDescent="0.2">
      <c r="A24" s="58" t="s">
        <v>169</v>
      </c>
      <c r="B24" s="11" t="str">
        <f>[20]Maio!$D$5</f>
        <v>*</v>
      </c>
      <c r="C24" s="11" t="str">
        <f>[20]Maio!$D$6</f>
        <v>*</v>
      </c>
      <c r="D24" s="11" t="str">
        <f>[20]Maio!$D$7</f>
        <v>*</v>
      </c>
      <c r="E24" s="11" t="str">
        <f>[20]Maio!$D$8</f>
        <v>*</v>
      </c>
      <c r="F24" s="11" t="str">
        <f>[20]Maio!$D$9</f>
        <v>*</v>
      </c>
      <c r="G24" s="11" t="str">
        <f>[20]Maio!$D$10</f>
        <v>*</v>
      </c>
      <c r="H24" s="11" t="str">
        <f>[20]Maio!$D$11</f>
        <v>*</v>
      </c>
      <c r="I24" s="11" t="str">
        <f>[20]Maio!$D$12</f>
        <v>*</v>
      </c>
      <c r="J24" s="11" t="str">
        <f>[20]Maio!$D$13</f>
        <v>*</v>
      </c>
      <c r="K24" s="11" t="str">
        <f>[20]Maio!$D$14</f>
        <v>*</v>
      </c>
      <c r="L24" s="11" t="str">
        <f>[20]Maio!$D$15</f>
        <v>*</v>
      </c>
      <c r="M24" s="11" t="str">
        <f>[20]Maio!$D$16</f>
        <v>*</v>
      </c>
      <c r="N24" s="11" t="str">
        <f>[20]Maio!$D$17</f>
        <v>*</v>
      </c>
      <c r="O24" s="11" t="str">
        <f>[20]Maio!$D$18</f>
        <v>*</v>
      </c>
      <c r="P24" s="11" t="str">
        <f>[20]Maio!$D$19</f>
        <v>*</v>
      </c>
      <c r="Q24" s="11" t="str">
        <f>[20]Maio!$D$20</f>
        <v>*</v>
      </c>
      <c r="R24" s="11" t="str">
        <f>[20]Maio!$D$21</f>
        <v>*</v>
      </c>
      <c r="S24" s="11" t="str">
        <f>[20]Maio!$D$22</f>
        <v>*</v>
      </c>
      <c r="T24" s="11" t="str">
        <f>[20]Maio!$D$23</f>
        <v>*</v>
      </c>
      <c r="U24" s="11" t="str">
        <f>[20]Maio!$D$24</f>
        <v>*</v>
      </c>
      <c r="V24" s="11" t="str">
        <f>[20]Maio!$D$25</f>
        <v>*</v>
      </c>
      <c r="W24" s="11" t="str">
        <f>[20]Maio!$D$26</f>
        <v>*</v>
      </c>
      <c r="X24" s="11" t="str">
        <f>[20]Maio!$D$27</f>
        <v>*</v>
      </c>
      <c r="Y24" s="11" t="str">
        <f>[20]Maio!$D$28</f>
        <v>*</v>
      </c>
      <c r="Z24" s="11" t="str">
        <f>[20]Maio!$D$29</f>
        <v>*</v>
      </c>
      <c r="AA24" s="11" t="str">
        <f>[20]Maio!$D$30</f>
        <v>*</v>
      </c>
      <c r="AB24" s="11" t="str">
        <f>[20]Maio!$D$31</f>
        <v>*</v>
      </c>
      <c r="AC24" s="11" t="str">
        <f>[20]Maio!$D$32</f>
        <v>*</v>
      </c>
      <c r="AD24" s="11" t="str">
        <f>[20]Maio!$D$33</f>
        <v>*</v>
      </c>
      <c r="AE24" s="11" t="str">
        <f>[20]Maio!$D$34</f>
        <v>*</v>
      </c>
      <c r="AF24" s="11" t="str">
        <f>[20]Maio!$D$35</f>
        <v>*</v>
      </c>
      <c r="AG24" s="15" t="s">
        <v>226</v>
      </c>
      <c r="AH24" s="94" t="s">
        <v>226</v>
      </c>
      <c r="AJ24" t="s">
        <v>47</v>
      </c>
      <c r="AM24" t="s">
        <v>47</v>
      </c>
    </row>
    <row r="25" spans="1:39" x14ac:dyDescent="0.2">
      <c r="A25" s="58" t="s">
        <v>170</v>
      </c>
      <c r="B25" s="11">
        <f>[21]Maio!$D$5</f>
        <v>13.2</v>
      </c>
      <c r="C25" s="11">
        <f>[21]Maio!$D$6</f>
        <v>15.8</v>
      </c>
      <c r="D25" s="11">
        <f>[21]Maio!$D$7</f>
        <v>9.9</v>
      </c>
      <c r="E25" s="11">
        <f>[21]Maio!$D$8</f>
        <v>13.4</v>
      </c>
      <c r="F25" s="11">
        <f>[21]Maio!$D$9</f>
        <v>15.4</v>
      </c>
      <c r="G25" s="11">
        <f>[21]Maio!$D$10</f>
        <v>13.2</v>
      </c>
      <c r="H25" s="11">
        <f>[21]Maio!$D$11</f>
        <v>4.5</v>
      </c>
      <c r="I25" s="11">
        <f>[21]Maio!$D$12</f>
        <v>1.1000000000000001</v>
      </c>
      <c r="J25" s="11">
        <f>[21]Maio!$D$13</f>
        <v>5.4</v>
      </c>
      <c r="K25" s="11">
        <f>[21]Maio!$D$14</f>
        <v>10.4</v>
      </c>
      <c r="L25" s="11">
        <f>[21]Maio!$D$15</f>
        <v>13.9</v>
      </c>
      <c r="M25" s="11">
        <f>[21]Maio!$D$16</f>
        <v>19.3</v>
      </c>
      <c r="N25" s="11">
        <f>[21]Maio!$D$17</f>
        <v>19.600000000000001</v>
      </c>
      <c r="O25" s="11">
        <f>[21]Maio!$D$18</f>
        <v>14.3</v>
      </c>
      <c r="P25" s="11">
        <f>[21]Maio!$D$19</f>
        <v>6.7</v>
      </c>
      <c r="Q25" s="11">
        <f>[21]Maio!$D$20</f>
        <v>5.2</v>
      </c>
      <c r="R25" s="11">
        <f>[21]Maio!$D$21</f>
        <v>5.2</v>
      </c>
      <c r="S25" s="11">
        <f>[21]Maio!$D$22</f>
        <v>8.3000000000000007</v>
      </c>
      <c r="T25" s="11">
        <f>[21]Maio!$D$23</f>
        <v>10.5</v>
      </c>
      <c r="U25" s="11">
        <f>[21]Maio!$D$24</f>
        <v>13.6</v>
      </c>
      <c r="V25" s="11">
        <f>[21]Maio!$D$25</f>
        <v>18.7</v>
      </c>
      <c r="W25" s="11">
        <f>[21]Maio!$D$26</f>
        <v>14.8</v>
      </c>
      <c r="X25" s="11">
        <f>[21]Maio!$D$27</f>
        <v>9.6999999999999993</v>
      </c>
      <c r="Y25" s="11">
        <f>[21]Maio!$D$28</f>
        <v>9.1</v>
      </c>
      <c r="Z25" s="11">
        <f>[21]Maio!$D$29</f>
        <v>3.9</v>
      </c>
      <c r="AA25" s="11">
        <f>[21]Maio!$D$30</f>
        <v>6.1</v>
      </c>
      <c r="AB25" s="11">
        <f>[21]Maio!$D$31</f>
        <v>4.3</v>
      </c>
      <c r="AC25" s="11">
        <f>[21]Maio!$D$32</f>
        <v>6</v>
      </c>
      <c r="AD25" s="11">
        <f>[21]Maio!$D$33</f>
        <v>5.2</v>
      </c>
      <c r="AE25" s="11">
        <f>[21]Maio!$D$34</f>
        <v>8.1999999999999993</v>
      </c>
      <c r="AF25" s="11">
        <f>[21]Maio!$D$35</f>
        <v>12.8</v>
      </c>
      <c r="AG25" s="15">
        <f t="shared" si="9"/>
        <v>1.1000000000000001</v>
      </c>
      <c r="AH25" s="94">
        <f>AVERAGE(B25:AF25)</f>
        <v>10.248387096774195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8" t="s">
        <v>171</v>
      </c>
      <c r="B26" s="11">
        <f>[22]Maio!$D$5</f>
        <v>16.3</v>
      </c>
      <c r="C26" s="11">
        <f>[22]Maio!$D$6</f>
        <v>18.3</v>
      </c>
      <c r="D26" s="11">
        <f>[22]Maio!$D$7</f>
        <v>16.3</v>
      </c>
      <c r="E26" s="11">
        <f>[22]Maio!$D$8</f>
        <v>17.600000000000001</v>
      </c>
      <c r="F26" s="11">
        <f>[22]Maio!$D$9</f>
        <v>19.100000000000001</v>
      </c>
      <c r="G26" s="11">
        <f>[22]Maio!$D$10</f>
        <v>15.3</v>
      </c>
      <c r="H26" s="11">
        <f>[22]Maio!$D$11</f>
        <v>8.4</v>
      </c>
      <c r="I26" s="11">
        <f>[22]Maio!$D$12</f>
        <v>5.8</v>
      </c>
      <c r="J26" s="11">
        <f>[22]Maio!$D$13</f>
        <v>7.9</v>
      </c>
      <c r="K26" s="11">
        <f>[22]Maio!$D$14</f>
        <v>12.1</v>
      </c>
      <c r="L26" s="11">
        <f>[22]Maio!$D$15</f>
        <v>16.5</v>
      </c>
      <c r="M26" s="11">
        <f>[22]Maio!$D$16</f>
        <v>19</v>
      </c>
      <c r="N26" s="11">
        <f>[22]Maio!$D$17</f>
        <v>20.100000000000001</v>
      </c>
      <c r="O26" s="11">
        <f>[22]Maio!$D$18</f>
        <v>17.3</v>
      </c>
      <c r="P26" s="11">
        <f>[22]Maio!$D$19</f>
        <v>12</v>
      </c>
      <c r="Q26" s="11">
        <f>[22]Maio!$D$20</f>
        <v>9.1</v>
      </c>
      <c r="R26" s="11">
        <f>[22]Maio!$D$21</f>
        <v>9.6999999999999993</v>
      </c>
      <c r="S26" s="11">
        <f>[22]Maio!$D$22</f>
        <v>14.4</v>
      </c>
      <c r="T26" s="11">
        <f>[22]Maio!$D$23</f>
        <v>13.8</v>
      </c>
      <c r="U26" s="11">
        <f>[22]Maio!$D$24</f>
        <v>15.2</v>
      </c>
      <c r="V26" s="11">
        <f>[22]Maio!$D$25</f>
        <v>17.600000000000001</v>
      </c>
      <c r="W26" s="11">
        <f>[22]Maio!$D$26</f>
        <v>14.5</v>
      </c>
      <c r="X26" s="11">
        <f>[22]Maio!$D$27</f>
        <v>10.7</v>
      </c>
      <c r="Y26" s="11">
        <f>[22]Maio!$D$28</f>
        <v>7.8</v>
      </c>
      <c r="Z26" s="11">
        <f>[22]Maio!$D$29</f>
        <v>5</v>
      </c>
      <c r="AA26" s="11">
        <f>[22]Maio!$D$30</f>
        <v>6</v>
      </c>
      <c r="AB26" s="11">
        <f>[22]Maio!$D$31</f>
        <v>6.2</v>
      </c>
      <c r="AC26" s="11">
        <f>[22]Maio!$D$32</f>
        <v>7.7</v>
      </c>
      <c r="AD26" s="11">
        <f>[22]Maio!$D$33</f>
        <v>9.3000000000000007</v>
      </c>
      <c r="AE26" s="11">
        <f>[22]Maio!$D$34</f>
        <v>11.5</v>
      </c>
      <c r="AF26" s="11">
        <f>[22]Maio!$D$35</f>
        <v>13.5</v>
      </c>
      <c r="AG26" s="15">
        <f>MIN(B26:AF26)</f>
        <v>5</v>
      </c>
      <c r="AH26" s="94">
        <f>AVERAGE(B26:AF26)</f>
        <v>12.709677419354838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[23]Maio!$D$5</f>
        <v>15</v>
      </c>
      <c r="C27" s="11">
        <f>[23]Maio!$D$6</f>
        <v>18</v>
      </c>
      <c r="D27" s="11">
        <f>[23]Maio!$D$7</f>
        <v>13</v>
      </c>
      <c r="E27" s="11">
        <f>[23]Maio!$D$8</f>
        <v>15.3</v>
      </c>
      <c r="F27" s="11">
        <f>[23]Maio!$D$9</f>
        <v>17.3</v>
      </c>
      <c r="G27" s="11">
        <f>[23]Maio!$D$10</f>
        <v>14.2</v>
      </c>
      <c r="H27" s="11">
        <f>[23]Maio!$D$11</f>
        <v>7.4</v>
      </c>
      <c r="I27" s="11">
        <f>[23]Maio!$D$12</f>
        <v>5.5</v>
      </c>
      <c r="J27" s="11">
        <f>[23]Maio!$D$13</f>
        <v>8.4</v>
      </c>
      <c r="K27" s="11">
        <f>[23]Maio!$D$14</f>
        <v>13.5</v>
      </c>
      <c r="L27" s="11">
        <f>[23]Maio!$D$15</f>
        <v>15.9</v>
      </c>
      <c r="M27" s="11">
        <f>[23]Maio!$D$16</f>
        <v>18.7</v>
      </c>
      <c r="N27" s="11">
        <f>[23]Maio!$D$17</f>
        <v>19.5</v>
      </c>
      <c r="O27" s="11">
        <f>[23]Maio!$D$18</f>
        <v>17.2</v>
      </c>
      <c r="P27" s="11">
        <f>[23]Maio!$D$19</f>
        <v>11.1</v>
      </c>
      <c r="Q27" s="11">
        <f>[23]Maio!$D$20</f>
        <v>9</v>
      </c>
      <c r="R27" s="11">
        <f>[23]Maio!$D$21</f>
        <v>8.4</v>
      </c>
      <c r="S27" s="11">
        <f>[23]Maio!$D$22</f>
        <v>12.2</v>
      </c>
      <c r="T27" s="11">
        <f>[23]Maio!$D$23</f>
        <v>12.6</v>
      </c>
      <c r="U27" s="11">
        <f>[23]Maio!$D$24</f>
        <v>15.8</v>
      </c>
      <c r="V27" s="11">
        <f>[23]Maio!$D$25</f>
        <v>17.399999999999999</v>
      </c>
      <c r="W27" s="11">
        <f>[23]Maio!$D$26</f>
        <v>15.1</v>
      </c>
      <c r="X27" s="11">
        <f>[23]Maio!$D$27</f>
        <v>9.6999999999999993</v>
      </c>
      <c r="Y27" s="11">
        <f>[23]Maio!$D$28</f>
        <v>11.4</v>
      </c>
      <c r="Z27" s="11">
        <f>[23]Maio!$D$29</f>
        <v>5.6</v>
      </c>
      <c r="AA27" s="11">
        <f>[23]Maio!$D$30</f>
        <v>8.8000000000000007</v>
      </c>
      <c r="AB27" s="11">
        <f>[23]Maio!$D$31</f>
        <v>6.7</v>
      </c>
      <c r="AC27" s="11">
        <f>[23]Maio!$D$32</f>
        <v>8.3000000000000007</v>
      </c>
      <c r="AD27" s="11">
        <f>[23]Maio!$D$33</f>
        <v>8.9</v>
      </c>
      <c r="AE27" s="11">
        <f>[23]Maio!$D$34</f>
        <v>11.2</v>
      </c>
      <c r="AF27" s="11">
        <f>[23]Maio!$D$35</f>
        <v>15</v>
      </c>
      <c r="AG27" s="15">
        <f>MIN(B27:AF27)</f>
        <v>5.5</v>
      </c>
      <c r="AH27" s="94">
        <f>AVERAGE(B27:AF27)</f>
        <v>12.454838709677416</v>
      </c>
      <c r="AJ27" t="s">
        <v>47</v>
      </c>
      <c r="AL27" t="s">
        <v>47</v>
      </c>
    </row>
    <row r="28" spans="1:39" x14ac:dyDescent="0.2">
      <c r="A28" s="58" t="s">
        <v>9</v>
      </c>
      <c r="B28" s="11">
        <f>[24]Maio!$D$5</f>
        <v>24.9</v>
      </c>
      <c r="C28" s="11">
        <f>[24]Maio!$D$6</f>
        <v>23</v>
      </c>
      <c r="D28" s="11">
        <f>[24]Maio!$D$7</f>
        <v>21.7</v>
      </c>
      <c r="E28" s="11">
        <f>[24]Maio!$D$8</f>
        <v>21</v>
      </c>
      <c r="F28" s="11">
        <f>[24]Maio!$D$9</f>
        <v>19.3</v>
      </c>
      <c r="G28" s="11">
        <f>[24]Maio!$D$10</f>
        <v>20.9</v>
      </c>
      <c r="H28" s="11">
        <f>[24]Maio!$D$11</f>
        <v>8.1999999999999993</v>
      </c>
      <c r="I28" s="11">
        <f>[24]Maio!$D$12</f>
        <v>9.8000000000000007</v>
      </c>
      <c r="J28" s="11">
        <f>[24]Maio!$D$13</f>
        <v>13.4</v>
      </c>
      <c r="K28" s="11">
        <f>[24]Maio!$D$14</f>
        <v>16.899999999999999</v>
      </c>
      <c r="L28" s="11">
        <f>[24]Maio!$D$15</f>
        <v>18</v>
      </c>
      <c r="M28" s="11" t="str">
        <f>[24]Maio!$D$16</f>
        <v>*</v>
      </c>
      <c r="N28" s="11">
        <f>[24]Maio!$D$17</f>
        <v>18.600000000000001</v>
      </c>
      <c r="O28" s="11">
        <f>[24]Maio!$D$18</f>
        <v>18</v>
      </c>
      <c r="P28" s="11">
        <f>[24]Maio!$D$19</f>
        <v>13.5</v>
      </c>
      <c r="Q28" s="11">
        <f>[24]Maio!$D$20</f>
        <v>13.5</v>
      </c>
      <c r="R28" s="11">
        <f>[24]Maio!$D$21</f>
        <v>14.3</v>
      </c>
      <c r="S28" s="11">
        <f>[24]Maio!$D$22</f>
        <v>15.7</v>
      </c>
      <c r="T28" s="11">
        <f>[24]Maio!$D$23</f>
        <v>16.399999999999999</v>
      </c>
      <c r="U28" s="11">
        <f>[24]Maio!$D$24</f>
        <v>17</v>
      </c>
      <c r="V28" s="11">
        <f>[24]Maio!$D$25</f>
        <v>18.5</v>
      </c>
      <c r="W28" s="11">
        <f>[24]Maio!$D$26</f>
        <v>20</v>
      </c>
      <c r="X28" s="11">
        <f>[24]Maio!$D$27</f>
        <v>11.4</v>
      </c>
      <c r="Y28" s="11">
        <f>[24]Maio!$D$28</f>
        <v>12.1</v>
      </c>
      <c r="Z28" s="11">
        <f>[24]Maio!$D$29</f>
        <v>8.6999999999999993</v>
      </c>
      <c r="AA28" s="11">
        <f>[24]Maio!$D$30</f>
        <v>12.7</v>
      </c>
      <c r="AB28" s="11">
        <f>[24]Maio!$D$31</f>
        <v>9.4</v>
      </c>
      <c r="AC28" s="11">
        <f>[24]Maio!$D$32</f>
        <v>11.3</v>
      </c>
      <c r="AD28" s="11">
        <f>[24]Maio!$D$33</f>
        <v>11.2</v>
      </c>
      <c r="AE28" s="11">
        <f>[24]Maio!$D$34</f>
        <v>13.8</v>
      </c>
      <c r="AF28" s="11">
        <f>[24]Maio!$D$35</f>
        <v>17.2</v>
      </c>
      <c r="AG28" s="15">
        <f t="shared" ref="AG28:AG30" si="11">MIN(B28:AF28)</f>
        <v>8.1999999999999993</v>
      </c>
      <c r="AH28" s="94">
        <f t="shared" ref="AH28:AH30" si="12">AVERAGE(B28:AF28)</f>
        <v>15.679999999999998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[25]Maio!$D$5</f>
        <v>18.2</v>
      </c>
      <c r="C29" s="11">
        <f>[25]Maio!$D$6</f>
        <v>19.100000000000001</v>
      </c>
      <c r="D29" s="11">
        <f>[25]Maio!$D$7</f>
        <v>20.399999999999999</v>
      </c>
      <c r="E29" s="11">
        <f>[25]Maio!$D$8</f>
        <v>19.3</v>
      </c>
      <c r="F29" s="11">
        <f>[25]Maio!$D$9</f>
        <v>18.7</v>
      </c>
      <c r="G29" s="11">
        <f>[25]Maio!$D$10</f>
        <v>16.7</v>
      </c>
      <c r="H29" s="11">
        <f>[25]Maio!$D$11</f>
        <v>8.9</v>
      </c>
      <c r="I29" s="11">
        <f>[25]Maio!$D$12</f>
        <v>6.8</v>
      </c>
      <c r="J29" s="11">
        <f>[25]Maio!$D$13</f>
        <v>9.8000000000000007</v>
      </c>
      <c r="K29" s="11">
        <f>[25]Maio!$D$14</f>
        <v>12.4</v>
      </c>
      <c r="L29" s="11">
        <f>[25]Maio!$D$15</f>
        <v>18.3</v>
      </c>
      <c r="M29" s="11">
        <f>[25]Maio!$D$16</f>
        <v>22.2</v>
      </c>
      <c r="N29" s="11">
        <f>[25]Maio!$D$17</f>
        <v>21.1</v>
      </c>
      <c r="O29" s="11">
        <f>[25]Maio!$D$18</f>
        <v>18.899999999999999</v>
      </c>
      <c r="P29" s="11">
        <f>[25]Maio!$D$19</f>
        <v>12.6</v>
      </c>
      <c r="Q29" s="11">
        <f>[25]Maio!$D$20</f>
        <v>9.1999999999999993</v>
      </c>
      <c r="R29" s="11">
        <f>[25]Maio!$D$21</f>
        <v>10.6</v>
      </c>
      <c r="S29" s="11">
        <f>[25]Maio!$D$22</f>
        <v>13.8</v>
      </c>
      <c r="T29" s="11">
        <f>[25]Maio!$D$23</f>
        <v>13</v>
      </c>
      <c r="U29" s="11">
        <f>[25]Maio!$D$24</f>
        <v>16.100000000000001</v>
      </c>
      <c r="V29" s="11">
        <f>[25]Maio!$D$25</f>
        <v>20.7</v>
      </c>
      <c r="W29" s="11">
        <f>[25]Maio!$D$26</f>
        <v>14.5</v>
      </c>
      <c r="X29" s="11">
        <f>[25]Maio!$D$27</f>
        <v>11.2</v>
      </c>
      <c r="Y29" s="11">
        <f>[25]Maio!$D$28</f>
        <v>7.4</v>
      </c>
      <c r="Z29" s="11">
        <f>[25]Maio!$D$29</f>
        <v>6.1</v>
      </c>
      <c r="AA29" s="11">
        <f>[25]Maio!$D$30</f>
        <v>7.6</v>
      </c>
      <c r="AB29" s="11">
        <f>[25]Maio!$D$31</f>
        <v>7.5</v>
      </c>
      <c r="AC29" s="11">
        <f>[25]Maio!$D$32</f>
        <v>8</v>
      </c>
      <c r="AD29" s="11">
        <f>[25]Maio!$D$33</f>
        <v>8.6999999999999993</v>
      </c>
      <c r="AE29" s="11">
        <f>[25]Maio!$D$34</f>
        <v>11.7</v>
      </c>
      <c r="AF29" s="11">
        <f>[25]Maio!$D$35</f>
        <v>15</v>
      </c>
      <c r="AG29" s="15">
        <f t="shared" si="11"/>
        <v>6.1</v>
      </c>
      <c r="AH29" s="94">
        <f t="shared" si="12"/>
        <v>13.693548387096776</v>
      </c>
      <c r="AM29" t="s">
        <v>47</v>
      </c>
    </row>
    <row r="30" spans="1:39" x14ac:dyDescent="0.2">
      <c r="A30" s="58" t="s">
        <v>10</v>
      </c>
      <c r="B30" s="11">
        <f>[26]Maio!$D$5</f>
        <v>16.600000000000001</v>
      </c>
      <c r="C30" s="11">
        <f>[26]Maio!$D$6</f>
        <v>17.3</v>
      </c>
      <c r="D30" s="11">
        <f>[26]Maio!$D$7</f>
        <v>15.5</v>
      </c>
      <c r="E30" s="11">
        <f>[26]Maio!$D$8</f>
        <v>16.600000000000001</v>
      </c>
      <c r="F30" s="11">
        <f>[26]Maio!$D$9</f>
        <v>17.8</v>
      </c>
      <c r="G30" s="11">
        <f>[26]Maio!$D$10</f>
        <v>14.4</v>
      </c>
      <c r="H30" s="11">
        <f>[26]Maio!$D$11</f>
        <v>6.3</v>
      </c>
      <c r="I30" s="11">
        <f>[26]Maio!$D$12</f>
        <v>6.1</v>
      </c>
      <c r="J30" s="11">
        <f>[26]Maio!$D$13</f>
        <v>8.8000000000000007</v>
      </c>
      <c r="K30" s="11">
        <f>[26]Maio!$D$14</f>
        <v>13.7</v>
      </c>
      <c r="L30" s="11">
        <f>[26]Maio!$D$15</f>
        <v>16.100000000000001</v>
      </c>
      <c r="M30" s="11">
        <f>[26]Maio!$D$16</f>
        <v>19.2</v>
      </c>
      <c r="N30" s="11">
        <f>[26]Maio!$D$17</f>
        <v>20.100000000000001</v>
      </c>
      <c r="O30" s="11">
        <f>[26]Maio!$D$18</f>
        <v>16.7</v>
      </c>
      <c r="P30" s="11">
        <f>[26]Maio!$D$19</f>
        <v>10.3</v>
      </c>
      <c r="Q30" s="11">
        <f>[26]Maio!$D$20</f>
        <v>8.6999999999999993</v>
      </c>
      <c r="R30" s="11">
        <f>[26]Maio!$D$21</f>
        <v>8.6</v>
      </c>
      <c r="S30" s="11">
        <f>[26]Maio!$D$22</f>
        <v>11.9</v>
      </c>
      <c r="T30" s="11">
        <f>[26]Maio!$D$23</f>
        <v>12.6</v>
      </c>
      <c r="U30" s="11">
        <f>[26]Maio!$D$24</f>
        <v>16.899999999999999</v>
      </c>
      <c r="V30" s="11">
        <f>[26]Maio!$D$25</f>
        <v>18.100000000000001</v>
      </c>
      <c r="W30" s="11">
        <f>[26]Maio!$D$26</f>
        <v>14.5</v>
      </c>
      <c r="X30" s="11">
        <f>[26]Maio!$D$27</f>
        <v>10</v>
      </c>
      <c r="Y30" s="11">
        <f>[26]Maio!$D$28</f>
        <v>11.4</v>
      </c>
      <c r="Z30" s="11">
        <f>[26]Maio!$D$29</f>
        <v>6.2</v>
      </c>
      <c r="AA30" s="11">
        <f>[26]Maio!$D$30</f>
        <v>8</v>
      </c>
      <c r="AB30" s="11">
        <f>[26]Maio!$D$31</f>
        <v>6.5</v>
      </c>
      <c r="AC30" s="11">
        <f>[26]Maio!$D$32</f>
        <v>5.8</v>
      </c>
      <c r="AD30" s="11">
        <f>[26]Maio!$D$33</f>
        <v>12.1</v>
      </c>
      <c r="AE30" s="11">
        <f>[26]Maio!$D$34</f>
        <v>10</v>
      </c>
      <c r="AF30" s="11">
        <f>[26]Maio!$D$35</f>
        <v>14.7</v>
      </c>
      <c r="AG30" s="15">
        <f t="shared" si="11"/>
        <v>5.8</v>
      </c>
      <c r="AH30" s="94">
        <f t="shared" si="12"/>
        <v>12.629032258064514</v>
      </c>
      <c r="AL30" t="s">
        <v>47</v>
      </c>
    </row>
    <row r="31" spans="1:39" x14ac:dyDescent="0.2">
      <c r="A31" s="58" t="s">
        <v>172</v>
      </c>
      <c r="B31" s="11">
        <f>[27]Maio!$D$5</f>
        <v>16.7</v>
      </c>
      <c r="C31" s="11">
        <f>[27]Maio!$D$6</f>
        <v>18</v>
      </c>
      <c r="D31" s="11">
        <f>[27]Maio!$D$7</f>
        <v>15.3</v>
      </c>
      <c r="E31" s="11">
        <f>[27]Maio!$D$8</f>
        <v>17.2</v>
      </c>
      <c r="F31" s="11">
        <f>[27]Maio!$D$9</f>
        <v>17.399999999999999</v>
      </c>
      <c r="G31" s="11">
        <f>[27]Maio!$D$10</f>
        <v>14.4</v>
      </c>
      <c r="H31" s="11">
        <f>[27]Maio!$D$11</f>
        <v>6.9</v>
      </c>
      <c r="I31" s="11">
        <f>[27]Maio!$D$12</f>
        <v>8.1</v>
      </c>
      <c r="J31" s="11">
        <f>[27]Maio!$D$13</f>
        <v>9.3000000000000007</v>
      </c>
      <c r="K31" s="11">
        <f>[27]Maio!$D$14</f>
        <v>14.5</v>
      </c>
      <c r="L31" s="11">
        <f>[27]Maio!$D$15</f>
        <v>14.9</v>
      </c>
      <c r="M31" s="11">
        <f>[27]Maio!$D$16</f>
        <v>18.7</v>
      </c>
      <c r="N31" s="11">
        <f>[27]Maio!$D$17</f>
        <v>20</v>
      </c>
      <c r="O31" s="11">
        <f>[27]Maio!$D$18</f>
        <v>14.5</v>
      </c>
      <c r="P31" s="11">
        <f>[27]Maio!$D$19</f>
        <v>11.1</v>
      </c>
      <c r="Q31" s="11">
        <f>[27]Maio!$D$20</f>
        <v>10.5</v>
      </c>
      <c r="R31" s="11">
        <f>[27]Maio!$D$21</f>
        <v>10.7</v>
      </c>
      <c r="S31" s="11">
        <f>[27]Maio!$D$22</f>
        <v>14</v>
      </c>
      <c r="T31" s="11">
        <f>[27]Maio!$D$23</f>
        <v>13.5</v>
      </c>
      <c r="U31" s="11">
        <f>[27]Maio!$D$24</f>
        <v>14.7</v>
      </c>
      <c r="V31" s="11">
        <f>[27]Maio!$D$25</f>
        <v>16.8</v>
      </c>
      <c r="W31" s="11">
        <f>[27]Maio!$D$26</f>
        <v>13.9</v>
      </c>
      <c r="X31" s="11">
        <f>[27]Maio!$D$27</f>
        <v>9.4</v>
      </c>
      <c r="Y31" s="11">
        <f>[27]Maio!$D$28</f>
        <v>8.9</v>
      </c>
      <c r="Z31" s="11">
        <f>[27]Maio!$D$29</f>
        <v>5.3</v>
      </c>
      <c r="AA31" s="11">
        <f>[27]Maio!$D$30</f>
        <v>8.8000000000000007</v>
      </c>
      <c r="AB31" s="11">
        <f>[27]Maio!$D$31</f>
        <v>7</v>
      </c>
      <c r="AC31" s="11">
        <f>[27]Maio!$D$32</f>
        <v>8.5</v>
      </c>
      <c r="AD31" s="11">
        <f>[27]Maio!$D$33</f>
        <v>11.5</v>
      </c>
      <c r="AE31" s="11">
        <f>[27]Maio!$D$34</f>
        <v>11.5</v>
      </c>
      <c r="AF31" s="11">
        <f>[27]Maio!$D$35</f>
        <v>14.7</v>
      </c>
      <c r="AG31" s="15">
        <f>MIN(B31:AF31)</f>
        <v>5.3</v>
      </c>
      <c r="AH31" s="94">
        <f>AVERAGE(B31:AF31)</f>
        <v>12.796774193548385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8" t="s">
        <v>11</v>
      </c>
      <c r="B32" s="11" t="str">
        <f>[28]Maio!$D$5</f>
        <v>*</v>
      </c>
      <c r="C32" s="11" t="str">
        <f>[28]Maio!$D$6</f>
        <v>*</v>
      </c>
      <c r="D32" s="11" t="str">
        <f>[28]Maio!$D$7</f>
        <v>*</v>
      </c>
      <c r="E32" s="11" t="str">
        <f>[28]Maio!$D$8</f>
        <v>*</v>
      </c>
      <c r="F32" s="11" t="str">
        <f>[28]Maio!$D$9</f>
        <v>*</v>
      </c>
      <c r="G32" s="11" t="str">
        <f>[28]Maio!$D$10</f>
        <v>*</v>
      </c>
      <c r="H32" s="11" t="str">
        <f>[28]Maio!$D$11</f>
        <v>*</v>
      </c>
      <c r="I32" s="11" t="str">
        <f>[28]Maio!$D$12</f>
        <v>*</v>
      </c>
      <c r="J32" s="11" t="str">
        <f>[28]Maio!$D$13</f>
        <v>*</v>
      </c>
      <c r="K32" s="11" t="str">
        <f>[28]Maio!$D$14</f>
        <v>*</v>
      </c>
      <c r="L32" s="11" t="str">
        <f>[28]Maio!$D$15</f>
        <v>*</v>
      </c>
      <c r="M32" s="11" t="str">
        <f>[28]Maio!$D$16</f>
        <v>*</v>
      </c>
      <c r="N32" s="11" t="str">
        <f>[28]Maio!$D$17</f>
        <v>*</v>
      </c>
      <c r="O32" s="11" t="str">
        <f>[28]Maio!$D$18</f>
        <v>*</v>
      </c>
      <c r="P32" s="11" t="str">
        <f>[28]Maio!$D$19</f>
        <v>*</v>
      </c>
      <c r="Q32" s="11" t="str">
        <f>[28]Maio!$D$20</f>
        <v>*</v>
      </c>
      <c r="R32" s="11" t="str">
        <f>[28]Maio!$D$21</f>
        <v>*</v>
      </c>
      <c r="S32" s="11" t="str">
        <f>[28]Maio!$D$22</f>
        <v>*</v>
      </c>
      <c r="T32" s="11" t="str">
        <f>[28]Maio!$D$23</f>
        <v>*</v>
      </c>
      <c r="U32" s="11" t="str">
        <f>[28]Maio!$D$24</f>
        <v>*</v>
      </c>
      <c r="V32" s="11" t="str">
        <f>[28]Maio!$D$25</f>
        <v>*</v>
      </c>
      <c r="W32" s="11" t="str">
        <f>[28]Maio!$D$26</f>
        <v>*</v>
      </c>
      <c r="X32" s="11" t="str">
        <f>[28]Maio!$D$27</f>
        <v>*</v>
      </c>
      <c r="Y32" s="11" t="str">
        <f>[28]Maio!$D$28</f>
        <v>*</v>
      </c>
      <c r="Z32" s="11" t="str">
        <f>[28]Maio!$D$29</f>
        <v>*</v>
      </c>
      <c r="AA32" s="11" t="str">
        <f>[28]Maio!$D$30</f>
        <v>*</v>
      </c>
      <c r="AB32" s="11" t="str">
        <f>[28]Maio!$D$31</f>
        <v>*</v>
      </c>
      <c r="AC32" s="11" t="str">
        <f>[28]Maio!$D$32</f>
        <v>*</v>
      </c>
      <c r="AD32" s="11" t="str">
        <f>[28]Maio!$D$33</f>
        <v>*</v>
      </c>
      <c r="AE32" s="11" t="str">
        <f>[28]Maio!$D$34</f>
        <v>*</v>
      </c>
      <c r="AF32" s="11" t="str">
        <f>[28]Maio!$D$35</f>
        <v>*</v>
      </c>
      <c r="AG32" s="15" t="s">
        <v>226</v>
      </c>
      <c r="AH32" s="94" t="s">
        <v>226</v>
      </c>
    </row>
    <row r="33" spans="1:39" s="5" customFormat="1" x14ac:dyDescent="0.2">
      <c r="A33" s="58" t="s">
        <v>12</v>
      </c>
      <c r="B33" s="11">
        <f>[29]Maio!$D$5</f>
        <v>20.3</v>
      </c>
      <c r="C33" s="11">
        <f>[29]Maio!$D$6</f>
        <v>19.100000000000001</v>
      </c>
      <c r="D33" s="11">
        <f>[29]Maio!$D$7</f>
        <v>21.9</v>
      </c>
      <c r="E33" s="11" t="str">
        <f>[29]Maio!$D$8</f>
        <v>*</v>
      </c>
      <c r="F33" s="11" t="str">
        <f>[29]Maio!$D$9</f>
        <v>*</v>
      </c>
      <c r="G33" s="11" t="str">
        <f>[29]Maio!$D$10</f>
        <v>*</v>
      </c>
      <c r="H33" s="11">
        <f>[29]Maio!$D$11</f>
        <v>11.7</v>
      </c>
      <c r="I33" s="11">
        <f>[29]Maio!$D$12</f>
        <v>8.3000000000000007</v>
      </c>
      <c r="J33" s="11">
        <f>[29]Maio!$D$13</f>
        <v>11</v>
      </c>
      <c r="K33" s="11">
        <f>[29]Maio!$D$14</f>
        <v>12.3</v>
      </c>
      <c r="L33" s="11">
        <f>[29]Maio!$D$15</f>
        <v>17.2</v>
      </c>
      <c r="M33" s="11">
        <f>[29]Maio!$D$16</f>
        <v>22.8</v>
      </c>
      <c r="N33" s="11" t="str">
        <f>[29]Maio!$D$17</f>
        <v>*</v>
      </c>
      <c r="O33" s="11" t="str">
        <f>[29]Maio!$D$18</f>
        <v>*</v>
      </c>
      <c r="P33" s="11">
        <f>[29]Maio!$D$19</f>
        <v>15.6</v>
      </c>
      <c r="Q33" s="11">
        <f>[29]Maio!$D$20</f>
        <v>11</v>
      </c>
      <c r="R33" s="11">
        <f>[29]Maio!$D$21</f>
        <v>13.6</v>
      </c>
      <c r="S33" s="11">
        <f>[29]Maio!$D$22</f>
        <v>15.9</v>
      </c>
      <c r="T33" s="11">
        <f>[29]Maio!$D$23</f>
        <v>15.6</v>
      </c>
      <c r="U33" s="11">
        <f>[29]Maio!$D$24</f>
        <v>17.100000000000001</v>
      </c>
      <c r="V33" s="11">
        <f>[29]Maio!$D$25</f>
        <v>19.899999999999999</v>
      </c>
      <c r="W33" s="11">
        <f>[29]Maio!$D$26</f>
        <v>15.8</v>
      </c>
      <c r="X33" s="11">
        <f>[29]Maio!$D$27</f>
        <v>13.9</v>
      </c>
      <c r="Y33" s="11">
        <f>[29]Maio!$D$28</f>
        <v>8.5</v>
      </c>
      <c r="Z33" s="11">
        <f>[29]Maio!$D$29</f>
        <v>8.1</v>
      </c>
      <c r="AA33" s="11">
        <f>[29]Maio!$D$30</f>
        <v>9</v>
      </c>
      <c r="AB33" s="11">
        <f>[29]Maio!$D$31</f>
        <v>10</v>
      </c>
      <c r="AC33" s="11">
        <f>[29]Maio!$D$32</f>
        <v>11.9</v>
      </c>
      <c r="AD33" s="11" t="str">
        <f>[29]Maio!$D$33</f>
        <v>*</v>
      </c>
      <c r="AE33" s="11" t="str">
        <f>[29]Maio!$D$34</f>
        <v>*</v>
      </c>
      <c r="AF33" s="11" t="str">
        <f>[29]Maio!$D$35</f>
        <v>*</v>
      </c>
      <c r="AG33" s="15">
        <f t="shared" ref="AG33:AG35" si="13">MIN(B33:AF33)</f>
        <v>8.1</v>
      </c>
      <c r="AH33" s="94">
        <f t="shared" ref="AH33:AH35" si="14">AVERAGE(B33:AF33)</f>
        <v>14.369565217391301</v>
      </c>
      <c r="AL33" s="5" t="s">
        <v>47</v>
      </c>
    </row>
    <row r="34" spans="1:39" x14ac:dyDescent="0.2">
      <c r="A34" s="58" t="s">
        <v>13</v>
      </c>
      <c r="B34" s="11">
        <f>[30]Maio!$D$5</f>
        <v>21.3</v>
      </c>
      <c r="C34" s="11">
        <f>[30]Maio!$D$6</f>
        <v>20.399999999999999</v>
      </c>
      <c r="D34" s="11">
        <f>[30]Maio!$D$7</f>
        <v>24.3</v>
      </c>
      <c r="E34" s="11">
        <f>[30]Maio!$D$8</f>
        <v>20.399999999999999</v>
      </c>
      <c r="F34" s="11">
        <f>[30]Maio!$D$9</f>
        <v>19.5</v>
      </c>
      <c r="G34" s="11">
        <f>[30]Maio!$D$10</f>
        <v>21.1</v>
      </c>
      <c r="H34" s="11">
        <f>[30]Maio!$D$11</f>
        <v>13.8</v>
      </c>
      <c r="I34" s="11">
        <f>[30]Maio!$D$12</f>
        <v>8.1</v>
      </c>
      <c r="J34" s="11">
        <f>[30]Maio!$D$13</f>
        <v>9.1999999999999993</v>
      </c>
      <c r="K34" s="11">
        <f>[30]Maio!$D$14</f>
        <v>13.5</v>
      </c>
      <c r="L34" s="11" t="str">
        <f>[30]Maio!$D$15</f>
        <v>*</v>
      </c>
      <c r="M34" s="11" t="str">
        <f>[30]Maio!$D$16</f>
        <v>*</v>
      </c>
      <c r="N34" s="11" t="str">
        <f>[30]Maio!$D$17</f>
        <v>*</v>
      </c>
      <c r="O34" s="11" t="str">
        <f>[30]Maio!$D$18</f>
        <v>*</v>
      </c>
      <c r="P34" s="11" t="str">
        <f>[30]Maio!$D$19</f>
        <v>*</v>
      </c>
      <c r="Q34" s="11" t="str">
        <f>[30]Maio!$D$20</f>
        <v>*</v>
      </c>
      <c r="R34" s="11" t="str">
        <f>[30]Maio!$D$21</f>
        <v>*</v>
      </c>
      <c r="S34" s="11" t="str">
        <f>[30]Maio!$D$22</f>
        <v>*</v>
      </c>
      <c r="T34" s="11" t="str">
        <f>[30]Maio!$D$23</f>
        <v>*</v>
      </c>
      <c r="U34" s="11" t="str">
        <f>[30]Maio!$D$24</f>
        <v>*</v>
      </c>
      <c r="V34" s="11" t="str">
        <f>[30]Maio!$D$25</f>
        <v>*</v>
      </c>
      <c r="W34" s="11" t="str">
        <f>[30]Maio!$D$26</f>
        <v>*</v>
      </c>
      <c r="X34" s="11" t="str">
        <f>[30]Maio!$D$27</f>
        <v>*</v>
      </c>
      <c r="Y34" s="11" t="str">
        <f>[30]Maio!$D$28</f>
        <v>*</v>
      </c>
      <c r="Z34" s="11" t="str">
        <f>[30]Maio!$D$29</f>
        <v>*</v>
      </c>
      <c r="AA34" s="11" t="str">
        <f>[30]Maio!$D$30</f>
        <v>*</v>
      </c>
      <c r="AB34" s="11" t="str">
        <f>[30]Maio!$D$31</f>
        <v>*</v>
      </c>
      <c r="AC34" s="11" t="str">
        <f>[30]Maio!$D$32</f>
        <v>*</v>
      </c>
      <c r="AD34" s="11" t="str">
        <f>[30]Maio!$D$33</f>
        <v>*</v>
      </c>
      <c r="AE34" s="11" t="str">
        <f>[30]Maio!$D$34</f>
        <v>*</v>
      </c>
      <c r="AF34" s="11" t="str">
        <f>[30]Maio!$D$35</f>
        <v>*</v>
      </c>
      <c r="AG34" s="15">
        <f t="shared" si="13"/>
        <v>8.1</v>
      </c>
      <c r="AH34" s="94">
        <f t="shared" si="14"/>
        <v>17.16</v>
      </c>
      <c r="AJ34" t="s">
        <v>47</v>
      </c>
      <c r="AK34" t="s">
        <v>47</v>
      </c>
    </row>
    <row r="35" spans="1:39" x14ac:dyDescent="0.2">
      <c r="A35" s="58" t="s">
        <v>173</v>
      </c>
      <c r="B35" s="11">
        <f>[31]Maio!$D$5</f>
        <v>17.3</v>
      </c>
      <c r="C35" s="11">
        <f>[31]Maio!$D$6</f>
        <v>15.4</v>
      </c>
      <c r="D35" s="11">
        <f>[31]Maio!$D$7</f>
        <v>16.399999999999999</v>
      </c>
      <c r="E35" s="11">
        <f>[31]Maio!$D$8</f>
        <v>18.399999999999999</v>
      </c>
      <c r="F35" s="11">
        <f>[31]Maio!$D$9</f>
        <v>19.7</v>
      </c>
      <c r="G35" s="11">
        <f>[31]Maio!$D$10</f>
        <v>17.2</v>
      </c>
      <c r="H35" s="11">
        <f>[31]Maio!$D$11</f>
        <v>6.5</v>
      </c>
      <c r="I35" s="11">
        <f>[31]Maio!$D$12</f>
        <v>5.0999999999999996</v>
      </c>
      <c r="J35" s="11">
        <f>[31]Maio!$D$13</f>
        <v>8.3000000000000007</v>
      </c>
      <c r="K35" s="11">
        <f>[31]Maio!$D$14</f>
        <v>12.1</v>
      </c>
      <c r="L35" s="11">
        <f>[31]Maio!$D$15</f>
        <v>16</v>
      </c>
      <c r="M35" s="11">
        <f>[31]Maio!$D$16</f>
        <v>19.7</v>
      </c>
      <c r="N35" s="11">
        <f>[31]Maio!$D$17</f>
        <v>19.899999999999999</v>
      </c>
      <c r="O35" s="11">
        <f>[31]Maio!$D$18</f>
        <v>18</v>
      </c>
      <c r="P35" s="11">
        <f>[31]Maio!$D$19</f>
        <v>13.6</v>
      </c>
      <c r="Q35" s="11">
        <f>[31]Maio!$D$20</f>
        <v>10.5</v>
      </c>
      <c r="R35" s="11">
        <f>[31]Maio!$D$21</f>
        <v>11</v>
      </c>
      <c r="S35" s="11">
        <f>[31]Maio!$D$22</f>
        <v>12</v>
      </c>
      <c r="T35" s="11">
        <f>[31]Maio!$D$23</f>
        <v>14.5</v>
      </c>
      <c r="U35" s="11">
        <f>[31]Maio!$D$24</f>
        <v>17.3</v>
      </c>
      <c r="V35" s="11">
        <f>[31]Maio!$D$25</f>
        <v>18.7</v>
      </c>
      <c r="W35" s="11">
        <f>[31]Maio!$D$26</f>
        <v>16.3</v>
      </c>
      <c r="X35" s="11">
        <f>[31]Maio!$D$27</f>
        <v>11.9</v>
      </c>
      <c r="Y35" s="11">
        <f>[31]Maio!$D$28</f>
        <v>12.1</v>
      </c>
      <c r="Z35" s="11">
        <f>[31]Maio!$D$29</f>
        <v>8.1</v>
      </c>
      <c r="AA35" s="11">
        <f>[31]Maio!$D$30</f>
        <v>7.4</v>
      </c>
      <c r="AB35" s="11">
        <f>[31]Maio!$D$31</f>
        <v>6.4</v>
      </c>
      <c r="AC35" s="11">
        <f>[31]Maio!$D$32</f>
        <v>7.7</v>
      </c>
      <c r="AD35" s="11">
        <f>[31]Maio!$D$33</f>
        <v>9.6999999999999993</v>
      </c>
      <c r="AE35" s="11">
        <f>[31]Maio!$D$34</f>
        <v>11.9</v>
      </c>
      <c r="AF35" s="11">
        <f>[31]Maio!$D$35</f>
        <v>16.899999999999999</v>
      </c>
      <c r="AG35" s="15">
        <f t="shared" si="13"/>
        <v>5.0999999999999996</v>
      </c>
      <c r="AH35" s="94">
        <f t="shared" si="14"/>
        <v>13.419354838709676</v>
      </c>
      <c r="AK35" t="s">
        <v>47</v>
      </c>
    </row>
    <row r="36" spans="1:39" x14ac:dyDescent="0.2">
      <c r="A36" s="58" t="s">
        <v>144</v>
      </c>
      <c r="B36" s="11" t="str">
        <f>[32]Maio!$D$5</f>
        <v>*</v>
      </c>
      <c r="C36" s="11" t="str">
        <f>[32]Maio!$D$6</f>
        <v>*</v>
      </c>
      <c r="D36" s="11" t="str">
        <f>[32]Maio!$D$7</f>
        <v>*</v>
      </c>
      <c r="E36" s="11" t="str">
        <f>[32]Maio!$D$8</f>
        <v>*</v>
      </c>
      <c r="F36" s="11" t="str">
        <f>[32]Maio!$D$9</f>
        <v>*</v>
      </c>
      <c r="G36" s="11" t="str">
        <f>[32]Maio!$D$10</f>
        <v>*</v>
      </c>
      <c r="H36" s="11" t="str">
        <f>[32]Maio!$D$11</f>
        <v>*</v>
      </c>
      <c r="I36" s="11" t="str">
        <f>[32]Maio!$D$12</f>
        <v>*</v>
      </c>
      <c r="J36" s="11" t="str">
        <f>[32]Maio!$D$13</f>
        <v>*</v>
      </c>
      <c r="K36" s="11" t="str">
        <f>[32]Maio!$D$14</f>
        <v>*</v>
      </c>
      <c r="L36" s="11" t="str">
        <f>[32]Maio!$D$15</f>
        <v>*</v>
      </c>
      <c r="M36" s="11" t="str">
        <f>[32]Maio!$D$16</f>
        <v>*</v>
      </c>
      <c r="N36" s="11" t="str">
        <f>[32]Maio!$D$17</f>
        <v>*</v>
      </c>
      <c r="O36" s="11" t="str">
        <f>[32]Maio!$D$18</f>
        <v>*</v>
      </c>
      <c r="P36" s="11" t="str">
        <f>[32]Maio!$D$19</f>
        <v>*</v>
      </c>
      <c r="Q36" s="11" t="str">
        <f>[32]Maio!$D$20</f>
        <v>*</v>
      </c>
      <c r="R36" s="11" t="str">
        <f>[32]Maio!$D$21</f>
        <v>*</v>
      </c>
      <c r="S36" s="11" t="str">
        <f>[32]Maio!$D$22</f>
        <v>*</v>
      </c>
      <c r="T36" s="11" t="str">
        <f>[32]Maio!$D$23</f>
        <v>*</v>
      </c>
      <c r="U36" s="11" t="str">
        <f>[32]Maio!$D$24</f>
        <v>*</v>
      </c>
      <c r="V36" s="11" t="str">
        <f>[32]Maio!$D$25</f>
        <v>*</v>
      </c>
      <c r="W36" s="11" t="str">
        <f>[32]Maio!$D$26</f>
        <v>*</v>
      </c>
      <c r="X36" s="11" t="str">
        <f>[32]Maio!$D$27</f>
        <v>*</v>
      </c>
      <c r="Y36" s="11" t="str">
        <f>[32]Maio!$D$28</f>
        <v>*</v>
      </c>
      <c r="Z36" s="11" t="str">
        <f>[32]Maio!$D$29</f>
        <v>*</v>
      </c>
      <c r="AA36" s="11" t="str">
        <f>[32]Maio!$D$30</f>
        <v>*</v>
      </c>
      <c r="AB36" s="11" t="str">
        <f>[32]Maio!$D$31</f>
        <v>*</v>
      </c>
      <c r="AC36" s="11" t="str">
        <f>[32]Maio!$D$32</f>
        <v>*</v>
      </c>
      <c r="AD36" s="11" t="str">
        <f>[32]Maio!$D$33</f>
        <v>*</v>
      </c>
      <c r="AE36" s="11" t="str">
        <f>[32]Maio!$D$34</f>
        <v>*</v>
      </c>
      <c r="AF36" s="11" t="str">
        <f>[32]Maio!$D$35</f>
        <v>*</v>
      </c>
      <c r="AG36" s="15" t="s">
        <v>226</v>
      </c>
      <c r="AH36" s="94" t="s">
        <v>226</v>
      </c>
      <c r="AJ36" t="s">
        <v>47</v>
      </c>
    </row>
    <row r="37" spans="1:39" x14ac:dyDescent="0.2">
      <c r="A37" s="58" t="s">
        <v>14</v>
      </c>
      <c r="B37" s="11" t="str">
        <f>[33]Maio!$D$5</f>
        <v>*</v>
      </c>
      <c r="C37" s="11" t="str">
        <f>[33]Maio!$D$6</f>
        <v>*</v>
      </c>
      <c r="D37" s="11" t="str">
        <f>[33]Maio!$D$7</f>
        <v>*</v>
      </c>
      <c r="E37" s="11" t="str">
        <f>[33]Maio!$D$8</f>
        <v>*</v>
      </c>
      <c r="F37" s="11" t="str">
        <f>[33]Maio!$D$9</f>
        <v>*</v>
      </c>
      <c r="G37" s="11" t="str">
        <f>[33]Maio!$D$10</f>
        <v>*</v>
      </c>
      <c r="H37" s="11" t="str">
        <f>[33]Maio!$D$11</f>
        <v>*</v>
      </c>
      <c r="I37" s="11" t="str">
        <f>[33]Maio!$D$12</f>
        <v>*</v>
      </c>
      <c r="J37" s="11" t="str">
        <f>[33]Maio!$D$13</f>
        <v>*</v>
      </c>
      <c r="K37" s="11" t="str">
        <f>[33]Maio!$D$14</f>
        <v>*</v>
      </c>
      <c r="L37" s="11" t="str">
        <f>[33]Maio!$D$15</f>
        <v>*</v>
      </c>
      <c r="M37" s="11" t="str">
        <f>[33]Maio!$D$16</f>
        <v>*</v>
      </c>
      <c r="N37" s="11" t="str">
        <f>[33]Maio!$D$17</f>
        <v>*</v>
      </c>
      <c r="O37" s="11" t="str">
        <f>[33]Maio!$D$18</f>
        <v>*</v>
      </c>
      <c r="P37" s="11" t="str">
        <f>[33]Maio!$D$19</f>
        <v>*</v>
      </c>
      <c r="Q37" s="11" t="str">
        <f>[33]Maio!$D$20</f>
        <v>*</v>
      </c>
      <c r="R37" s="11" t="str">
        <f>[33]Maio!$D$21</f>
        <v>*</v>
      </c>
      <c r="S37" s="11" t="str">
        <f>[33]Maio!$D$22</f>
        <v>*</v>
      </c>
      <c r="T37" s="11" t="str">
        <f>[33]Maio!$D$23</f>
        <v>*</v>
      </c>
      <c r="U37" s="11" t="str">
        <f>[33]Maio!$D$24</f>
        <v>*</v>
      </c>
      <c r="V37" s="11" t="str">
        <f>[33]Maio!$D$25</f>
        <v>*</v>
      </c>
      <c r="W37" s="11" t="str">
        <f>[33]Maio!$D$26</f>
        <v>*</v>
      </c>
      <c r="X37" s="11" t="str">
        <f>[33]Maio!$D$27</f>
        <v>*</v>
      </c>
      <c r="Y37" s="11" t="str">
        <f>[33]Maio!$D$28</f>
        <v>*</v>
      </c>
      <c r="Z37" s="11" t="str">
        <f>[33]Maio!$D$29</f>
        <v>*</v>
      </c>
      <c r="AA37" s="11" t="str">
        <f>[33]Maio!$D$30</f>
        <v>*</v>
      </c>
      <c r="AB37" s="11" t="str">
        <f>[33]Maio!$D$31</f>
        <v>*</v>
      </c>
      <c r="AC37" s="11" t="str">
        <f>[33]Maio!$D$32</f>
        <v>*</v>
      </c>
      <c r="AD37" s="11" t="str">
        <f>[33]Maio!$D$33</f>
        <v>*</v>
      </c>
      <c r="AE37" s="11" t="str">
        <f>[33]Maio!$D$34</f>
        <v>*</v>
      </c>
      <c r="AF37" s="11" t="str">
        <f>[33]Maio!$D$35</f>
        <v>*</v>
      </c>
      <c r="AG37" s="15" t="s">
        <v>226</v>
      </c>
      <c r="AH37" s="94" t="s">
        <v>226</v>
      </c>
    </row>
    <row r="38" spans="1:39" x14ac:dyDescent="0.2">
      <c r="A38" s="58" t="s">
        <v>174</v>
      </c>
      <c r="B38" s="11">
        <f>[34]Maio!$D$5</f>
        <v>17.2</v>
      </c>
      <c r="C38" s="11">
        <f>[34]Maio!$D$6</f>
        <v>16.3</v>
      </c>
      <c r="D38" s="11">
        <f>[34]Maio!$D$7</f>
        <v>15.3</v>
      </c>
      <c r="E38" s="11">
        <f>[34]Maio!$D$8</f>
        <v>17.100000000000001</v>
      </c>
      <c r="F38" s="11">
        <f>[34]Maio!$D$9</f>
        <v>17.3</v>
      </c>
      <c r="G38" s="11">
        <f>[34]Maio!$D$10</f>
        <v>20.2</v>
      </c>
      <c r="H38" s="11">
        <f>[34]Maio!$D$11</f>
        <v>16.399999999999999</v>
      </c>
      <c r="I38" s="11">
        <f>[34]Maio!$D$12</f>
        <v>12</v>
      </c>
      <c r="J38" s="11">
        <f>[34]Maio!$D$13</f>
        <v>11.4</v>
      </c>
      <c r="K38" s="11">
        <f>[34]Maio!$D$14</f>
        <v>14.2</v>
      </c>
      <c r="L38" s="11">
        <f>[34]Maio!$D$15</f>
        <v>17.399999999999999</v>
      </c>
      <c r="M38" s="11">
        <f>[34]Maio!$D$16</f>
        <v>21.4</v>
      </c>
      <c r="N38" s="11">
        <f>[34]Maio!$D$17</f>
        <v>20.6</v>
      </c>
      <c r="O38" s="11">
        <f>[34]Maio!$D$18</f>
        <v>20.399999999999999</v>
      </c>
      <c r="P38" s="11">
        <f>[34]Maio!$D$19</f>
        <v>19</v>
      </c>
      <c r="Q38" s="11">
        <f>[34]Maio!$D$20</f>
        <v>15.6</v>
      </c>
      <c r="R38" s="11">
        <f>[34]Maio!$D$21</f>
        <v>14.1</v>
      </c>
      <c r="S38" s="11">
        <f>[34]Maio!$D$22</f>
        <v>13.9</v>
      </c>
      <c r="T38" s="11">
        <f>[34]Maio!$D$23</f>
        <v>14</v>
      </c>
      <c r="U38" s="11">
        <f>[34]Maio!$D$24</f>
        <v>17.600000000000001</v>
      </c>
      <c r="V38" s="11">
        <f>[34]Maio!$D$25</f>
        <v>19.5</v>
      </c>
      <c r="W38" s="11">
        <f>[34]Maio!$D$26</f>
        <v>19.600000000000001</v>
      </c>
      <c r="X38" s="11">
        <f>[34]Maio!$D$27</f>
        <v>13.9</v>
      </c>
      <c r="Y38" s="11">
        <f>[34]Maio!$D$28</f>
        <v>13.2</v>
      </c>
      <c r="Z38" s="11">
        <f>[34]Maio!$D$29</f>
        <v>10.3</v>
      </c>
      <c r="AA38" s="11">
        <f>[34]Maio!$D$30</f>
        <v>9</v>
      </c>
      <c r="AB38" s="11">
        <f>[34]Maio!$D$31</f>
        <v>8.6</v>
      </c>
      <c r="AC38" s="11">
        <f>[34]Maio!$D$32</f>
        <v>9</v>
      </c>
      <c r="AD38" s="11">
        <f>[34]Maio!$D$33</f>
        <v>9.8000000000000007</v>
      </c>
      <c r="AE38" s="11">
        <f>[34]Maio!$D$34</f>
        <v>11.1</v>
      </c>
      <c r="AF38" s="11">
        <f>[34]Maio!$D$35</f>
        <v>12.9</v>
      </c>
      <c r="AG38" s="15">
        <f t="shared" ref="AG38" si="15">MIN(B38:AF38)</f>
        <v>8.6</v>
      </c>
      <c r="AH38" s="94">
        <f t="shared" ref="AH38" si="16">AVERAGE(B38:AF38)</f>
        <v>15.10645161290323</v>
      </c>
      <c r="AJ38" t="s">
        <v>47</v>
      </c>
      <c r="AL38" t="s">
        <v>47</v>
      </c>
    </row>
    <row r="39" spans="1:39" x14ac:dyDescent="0.2">
      <c r="A39" s="58" t="s">
        <v>15</v>
      </c>
      <c r="B39" s="11">
        <f>[35]Maio!$D$5</f>
        <v>19.600000000000001</v>
      </c>
      <c r="C39" s="11">
        <f>[35]Maio!$D$6</f>
        <v>18.7</v>
      </c>
      <c r="D39" s="11">
        <f>[35]Maio!$D$7</f>
        <v>15.6</v>
      </c>
      <c r="E39" s="11">
        <f>[35]Maio!$D$8</f>
        <v>17.2</v>
      </c>
      <c r="F39" s="11">
        <f>[35]Maio!$D$9</f>
        <v>17.7</v>
      </c>
      <c r="G39" s="11">
        <f>[35]Maio!$D$10</f>
        <v>12.6</v>
      </c>
      <c r="H39" s="11">
        <f>[35]Maio!$D$11</f>
        <v>5.9</v>
      </c>
      <c r="I39" s="11">
        <f>[35]Maio!$D$12</f>
        <v>7</v>
      </c>
      <c r="J39" s="11">
        <f>[35]Maio!$D$13</f>
        <v>8.9</v>
      </c>
      <c r="K39" s="11">
        <f>[35]Maio!$D$14</f>
        <v>13.1</v>
      </c>
      <c r="L39" s="11">
        <f>[35]Maio!$D$15</f>
        <v>15.6</v>
      </c>
      <c r="M39" s="11">
        <f>[35]Maio!$D$16</f>
        <v>18</v>
      </c>
      <c r="N39" s="11">
        <f>[35]Maio!$D$17</f>
        <v>19.399999999999999</v>
      </c>
      <c r="O39" s="11">
        <f>[35]Maio!$D$18</f>
        <v>15.4</v>
      </c>
      <c r="P39" s="11">
        <f>[35]Maio!$D$19</f>
        <v>10.1</v>
      </c>
      <c r="Q39" s="11">
        <f>[35]Maio!$D$20</f>
        <v>9.8000000000000007</v>
      </c>
      <c r="R39" s="11">
        <f>[35]Maio!$D$21</f>
        <v>10.3</v>
      </c>
      <c r="S39" s="11">
        <f>[35]Maio!$D$22</f>
        <v>12.8</v>
      </c>
      <c r="T39" s="11">
        <f>[35]Maio!$D$23</f>
        <v>12.5</v>
      </c>
      <c r="U39" s="11">
        <f>[35]Maio!$D$24</f>
        <v>14.7</v>
      </c>
      <c r="V39" s="11">
        <f>[35]Maio!$D$25</f>
        <v>17</v>
      </c>
      <c r="W39" s="11">
        <f>[35]Maio!$D$26</f>
        <v>11.9</v>
      </c>
      <c r="X39" s="11">
        <f>[35]Maio!$D$27</f>
        <v>7.8</v>
      </c>
      <c r="Y39" s="11">
        <f>[35]Maio!$D$28</f>
        <v>7.4</v>
      </c>
      <c r="Z39" s="11">
        <f>[35]Maio!$D$29</f>
        <v>8</v>
      </c>
      <c r="AA39" s="11">
        <f>[35]Maio!$D$30</f>
        <v>11.4</v>
      </c>
      <c r="AB39" s="11">
        <f>[35]Maio!$D$31</f>
        <v>7.6</v>
      </c>
      <c r="AC39" s="11">
        <f>[35]Maio!$D$32</f>
        <v>9.1</v>
      </c>
      <c r="AD39" s="11">
        <f>[35]Maio!$D$33</f>
        <v>9.9</v>
      </c>
      <c r="AE39" s="11">
        <f>[35]Maio!$D$34</f>
        <v>12.7</v>
      </c>
      <c r="AF39" s="11">
        <f>[35]Maio!$D$35</f>
        <v>16.899999999999999</v>
      </c>
      <c r="AG39" s="15">
        <f t="shared" ref="AG39:AG41" si="17">MIN(B39:AF39)</f>
        <v>5.9</v>
      </c>
      <c r="AH39" s="94">
        <f t="shared" ref="AH39:AH41" si="18">AVERAGE(B39:AF39)</f>
        <v>12.729032258064516</v>
      </c>
      <c r="AI39" s="12" t="s">
        <v>47</v>
      </c>
      <c r="AJ39" t="s">
        <v>47</v>
      </c>
      <c r="AL39" t="s">
        <v>47</v>
      </c>
    </row>
    <row r="40" spans="1:39" x14ac:dyDescent="0.2">
      <c r="A40" s="58" t="s">
        <v>16</v>
      </c>
      <c r="B40" s="11">
        <f>[36]Maio!$D$5</f>
        <v>20.100000000000001</v>
      </c>
      <c r="C40" s="11">
        <f>[36]Maio!$D$6</f>
        <v>20.9</v>
      </c>
      <c r="D40" s="11" t="str">
        <f>[36]Maio!$D$7</f>
        <v>*</v>
      </c>
      <c r="E40" s="11" t="str">
        <f>[36]Maio!$D$8</f>
        <v>*</v>
      </c>
      <c r="F40" s="11" t="str">
        <f>[36]Maio!$D$9</f>
        <v>*</v>
      </c>
      <c r="G40" s="11" t="str">
        <f>[36]Maio!$D$10</f>
        <v>*</v>
      </c>
      <c r="H40" s="11" t="str">
        <f>[36]Maio!$D$11</f>
        <v>*</v>
      </c>
      <c r="I40" s="11">
        <f>[36]Maio!$D$12</f>
        <v>11</v>
      </c>
      <c r="J40" s="11">
        <f>[36]Maio!$D$13</f>
        <v>8.5</v>
      </c>
      <c r="K40" s="11" t="str">
        <f>[36]Maio!$D$14</f>
        <v>*</v>
      </c>
      <c r="L40" s="11" t="str">
        <f>[36]Maio!$D$15</f>
        <v>*</v>
      </c>
      <c r="M40" s="11" t="str">
        <f>[36]Maio!$D$16</f>
        <v>*</v>
      </c>
      <c r="N40" s="11" t="str">
        <f>[36]Maio!$D$17</f>
        <v>*</v>
      </c>
      <c r="O40" s="11">
        <f>[36]Maio!$D$18</f>
        <v>19.600000000000001</v>
      </c>
      <c r="P40" s="11">
        <f>[36]Maio!$D$19</f>
        <v>10.5</v>
      </c>
      <c r="Q40" s="11">
        <f>[36]Maio!$D$20</f>
        <v>8.5</v>
      </c>
      <c r="R40" s="11">
        <f>[36]Maio!$D$21</f>
        <v>11</v>
      </c>
      <c r="S40" s="11" t="str">
        <f>[36]Maio!$D$22</f>
        <v>*</v>
      </c>
      <c r="T40" s="11" t="str">
        <f>[36]Maio!$D$23</f>
        <v>*</v>
      </c>
      <c r="U40" s="11" t="str">
        <f>[36]Maio!$D$24</f>
        <v>*</v>
      </c>
      <c r="V40" s="11" t="str">
        <f>[36]Maio!$D$25</f>
        <v>*</v>
      </c>
      <c r="W40" s="11">
        <f>[36]Maio!$D$26</f>
        <v>13.7</v>
      </c>
      <c r="X40" s="11">
        <f>[36]Maio!$D$27</f>
        <v>9.3000000000000007</v>
      </c>
      <c r="Y40" s="11">
        <f>[36]Maio!$D$28</f>
        <v>7.6</v>
      </c>
      <c r="Z40" s="11">
        <f>[36]Maio!$D$29</f>
        <v>8.5</v>
      </c>
      <c r="AA40" s="11" t="str">
        <f>[36]Maio!$D$30</f>
        <v>*</v>
      </c>
      <c r="AB40" s="11" t="str">
        <f>[36]Maio!$D$31</f>
        <v>*</v>
      </c>
      <c r="AC40" s="11">
        <f>[36]Maio!$D$32</f>
        <v>14.6</v>
      </c>
      <c r="AD40" s="11">
        <f>[36]Maio!$D$33</f>
        <v>9.6999999999999993</v>
      </c>
      <c r="AE40" s="11">
        <f>[36]Maio!$D$34</f>
        <v>14.6</v>
      </c>
      <c r="AF40" s="11" t="str">
        <f>[36]Maio!$D$35</f>
        <v>*</v>
      </c>
      <c r="AG40" s="15">
        <f t="shared" si="17"/>
        <v>7.6</v>
      </c>
      <c r="AH40" s="94">
        <f t="shared" si="18"/>
        <v>12.539999999999997</v>
      </c>
      <c r="AJ40" t="s">
        <v>47</v>
      </c>
      <c r="AK40" t="s">
        <v>47</v>
      </c>
    </row>
    <row r="41" spans="1:39" x14ac:dyDescent="0.2">
      <c r="A41" s="58" t="s">
        <v>175</v>
      </c>
      <c r="B41" s="11">
        <f>[37]Maio!$D$5</f>
        <v>15.8</v>
      </c>
      <c r="C41" s="11">
        <f>[37]Maio!$D$6</f>
        <v>14.3</v>
      </c>
      <c r="D41" s="11">
        <f>[37]Maio!$D$7</f>
        <v>16.100000000000001</v>
      </c>
      <c r="E41" s="11">
        <f>[37]Maio!$D$8</f>
        <v>16.5</v>
      </c>
      <c r="F41" s="11">
        <f>[37]Maio!$D$9</f>
        <v>15.4</v>
      </c>
      <c r="G41" s="11">
        <f>[37]Maio!$D$10</f>
        <v>18.7</v>
      </c>
      <c r="H41" s="11">
        <f>[37]Maio!$D$11</f>
        <v>10.4</v>
      </c>
      <c r="I41" s="11">
        <f>[37]Maio!$D$12</f>
        <v>6.8</v>
      </c>
      <c r="J41" s="11">
        <f>[37]Maio!$D$13</f>
        <v>7.9</v>
      </c>
      <c r="K41" s="11">
        <f>[37]Maio!$D$14</f>
        <v>12</v>
      </c>
      <c r="L41" s="11">
        <f>[37]Maio!$D$15</f>
        <v>14.3</v>
      </c>
      <c r="M41" s="11">
        <f>[37]Maio!$D$16</f>
        <v>18</v>
      </c>
      <c r="N41" s="11">
        <f>[37]Maio!$D$17</f>
        <v>18.899999999999999</v>
      </c>
      <c r="O41" s="11">
        <f>[37]Maio!$D$18</f>
        <v>18.3</v>
      </c>
      <c r="P41" s="11">
        <f>[37]Maio!$D$19</f>
        <v>14</v>
      </c>
      <c r="Q41" s="11">
        <f>[37]Maio!$D$20</f>
        <v>14.2</v>
      </c>
      <c r="R41" s="11">
        <f>[37]Maio!$D$21</f>
        <v>12.5</v>
      </c>
      <c r="S41" s="11">
        <f>[37]Maio!$D$22</f>
        <v>13.5</v>
      </c>
      <c r="T41" s="11">
        <f>[37]Maio!$D$23</f>
        <v>12.4</v>
      </c>
      <c r="U41" s="11">
        <f>[37]Maio!$D$24</f>
        <v>13.9</v>
      </c>
      <c r="V41" s="11">
        <f>[37]Maio!$D$25</f>
        <v>17.899999999999999</v>
      </c>
      <c r="W41" s="11">
        <f>[37]Maio!$D$26</f>
        <v>19</v>
      </c>
      <c r="X41" s="11">
        <f>[37]Maio!$D$27</f>
        <v>13.4</v>
      </c>
      <c r="Y41" s="11">
        <f>[37]Maio!$D$28</f>
        <v>9.8000000000000007</v>
      </c>
      <c r="Z41" s="11">
        <f>[37]Maio!$D$29</f>
        <v>5.7</v>
      </c>
      <c r="AA41" s="11">
        <f>[37]Maio!$D$30</f>
        <v>7.9</v>
      </c>
      <c r="AB41" s="11">
        <f>[37]Maio!$D$31</f>
        <v>6.5</v>
      </c>
      <c r="AC41" s="11">
        <f>[37]Maio!$D$32</f>
        <v>7.3</v>
      </c>
      <c r="AD41" s="11">
        <f>[37]Maio!$D$33</f>
        <v>7.6</v>
      </c>
      <c r="AE41" s="11">
        <f>[37]Maio!$D$34</f>
        <v>9.1999999999999993</v>
      </c>
      <c r="AF41" s="11">
        <f>[37]Maio!$D$35</f>
        <v>12.5</v>
      </c>
      <c r="AG41" s="15">
        <f t="shared" si="17"/>
        <v>5.7</v>
      </c>
      <c r="AH41" s="94">
        <f t="shared" si="18"/>
        <v>12.925806451612901</v>
      </c>
      <c r="AL41" t="s">
        <v>47</v>
      </c>
    </row>
    <row r="42" spans="1:39" x14ac:dyDescent="0.2">
      <c r="A42" s="58" t="s">
        <v>17</v>
      </c>
      <c r="B42" s="11">
        <f>[38]Maio!$D$5</f>
        <v>14.6</v>
      </c>
      <c r="C42" s="11">
        <f>[38]Maio!$D$6</f>
        <v>14.2</v>
      </c>
      <c r="D42" s="11">
        <f>[38]Maio!$D$7</f>
        <v>15.5</v>
      </c>
      <c r="E42" s="11">
        <f>[38]Maio!$D$8</f>
        <v>16.7</v>
      </c>
      <c r="F42" s="11">
        <f>[38]Maio!$D$9</f>
        <v>18.5</v>
      </c>
      <c r="G42" s="11">
        <f>[38]Maio!$D$10</f>
        <v>17.100000000000001</v>
      </c>
      <c r="H42" s="11">
        <f>[38]Maio!$D$11</f>
        <v>8</v>
      </c>
      <c r="I42" s="11">
        <f>[38]Maio!$D$12</f>
        <v>3.2</v>
      </c>
      <c r="J42" s="11">
        <f>[38]Maio!$D$13</f>
        <v>6.2</v>
      </c>
      <c r="K42" s="11">
        <f>[38]Maio!$D$14</f>
        <v>10.7</v>
      </c>
      <c r="L42" s="11">
        <f>[38]Maio!$D$15</f>
        <v>14.7</v>
      </c>
      <c r="M42" s="11">
        <f>[38]Maio!$D$16</f>
        <v>19.399999999999999</v>
      </c>
      <c r="N42" s="11">
        <f>[38]Maio!$D$17</f>
        <v>19.8</v>
      </c>
      <c r="O42" s="11">
        <f>[38]Maio!$D$18</f>
        <v>18.399999999999999</v>
      </c>
      <c r="P42" s="11">
        <f>[38]Maio!$D$19</f>
        <v>13.8</v>
      </c>
      <c r="Q42" s="11">
        <f>[38]Maio!$D$20</f>
        <v>8.6</v>
      </c>
      <c r="R42" s="11">
        <f>[38]Maio!$D$21</f>
        <v>8</v>
      </c>
      <c r="S42" s="11">
        <f>[38]Maio!$D$22</f>
        <v>9.6999999999999993</v>
      </c>
      <c r="T42" s="11">
        <f>[38]Maio!$D$23</f>
        <v>11.1</v>
      </c>
      <c r="U42" s="11">
        <f>[38]Maio!$D$24</f>
        <v>14.3</v>
      </c>
      <c r="V42" s="11">
        <f>[38]Maio!$D$25</f>
        <v>17.100000000000001</v>
      </c>
      <c r="W42" s="11">
        <f>[38]Maio!$D$26</f>
        <v>15</v>
      </c>
      <c r="X42" s="11">
        <f>[38]Maio!$D$27</f>
        <v>11.3</v>
      </c>
      <c r="Y42" s="11">
        <f>[38]Maio!$D$28</f>
        <v>10.5</v>
      </c>
      <c r="Z42" s="11">
        <f>[38]Maio!$D$29</f>
        <v>4.9000000000000004</v>
      </c>
      <c r="AA42" s="11">
        <f>[38]Maio!$D$30</f>
        <v>4.5</v>
      </c>
      <c r="AB42" s="11">
        <f>[38]Maio!$D$31</f>
        <v>3.8</v>
      </c>
      <c r="AC42" s="11">
        <f>[38]Maio!$D$32</f>
        <v>4.4000000000000004</v>
      </c>
      <c r="AD42" s="11">
        <f>[38]Maio!$D$33</f>
        <v>8.6</v>
      </c>
      <c r="AE42" s="11">
        <f>[38]Maio!$D$34</f>
        <v>7.9</v>
      </c>
      <c r="AF42" s="11">
        <f>[38]Maio!$D$35</f>
        <v>11.2</v>
      </c>
      <c r="AG42" s="15">
        <f t="shared" ref="AG42:AG43" si="19">MIN(B42:AF42)</f>
        <v>3.2</v>
      </c>
      <c r="AH42" s="94">
        <f t="shared" ref="AH42:AH43" si="20">AVERAGE(B42:AF42)</f>
        <v>11.667741935483871</v>
      </c>
      <c r="AJ42" t="s">
        <v>47</v>
      </c>
      <c r="AK42" t="s">
        <v>47</v>
      </c>
      <c r="AL42" t="s">
        <v>47</v>
      </c>
    </row>
    <row r="43" spans="1:39" x14ac:dyDescent="0.2">
      <c r="A43" s="58" t="s">
        <v>157</v>
      </c>
      <c r="B43" s="11">
        <f>[39]Maio!$D$5</f>
        <v>12.5</v>
      </c>
      <c r="C43" s="11">
        <f>[39]Maio!$D$6</f>
        <v>12</v>
      </c>
      <c r="D43" s="11">
        <f>[39]Maio!$D$7</f>
        <v>14.6</v>
      </c>
      <c r="E43" s="11">
        <f>[39]Maio!$D$8</f>
        <v>16.399999999999999</v>
      </c>
      <c r="F43" s="11">
        <f>[39]Maio!$D$9</f>
        <v>17.3</v>
      </c>
      <c r="G43" s="11">
        <f>[39]Maio!$D$10</f>
        <v>17.399999999999999</v>
      </c>
      <c r="H43" s="11">
        <f>[39]Maio!$D$11</f>
        <v>8.5</v>
      </c>
      <c r="I43" s="11">
        <f>[39]Maio!$D$12</f>
        <v>4.5</v>
      </c>
      <c r="J43" s="11">
        <f>[39]Maio!$D$13</f>
        <v>6.4</v>
      </c>
      <c r="K43" s="11">
        <f>[39]Maio!$D$14</f>
        <v>12.4</v>
      </c>
      <c r="L43" s="11">
        <f>[39]Maio!$D$15</f>
        <v>17.8</v>
      </c>
      <c r="M43" s="11">
        <f>[39]Maio!$D$16</f>
        <v>18.399999999999999</v>
      </c>
      <c r="N43" s="11">
        <f>[39]Maio!$D$17</f>
        <v>18.8</v>
      </c>
      <c r="O43" s="11">
        <f>[39]Maio!$D$18</f>
        <v>17.600000000000001</v>
      </c>
      <c r="P43" s="11">
        <f>[39]Maio!$D$19</f>
        <v>12.6</v>
      </c>
      <c r="Q43" s="11">
        <f>[39]Maio!$D$20</f>
        <v>14</v>
      </c>
      <c r="R43" s="11">
        <f>[39]Maio!$D$21</f>
        <v>11.5</v>
      </c>
      <c r="S43" s="11">
        <f>[39]Maio!$D$22</f>
        <v>11.3</v>
      </c>
      <c r="T43" s="11">
        <f>[39]Maio!$D$23</f>
        <v>12.5</v>
      </c>
      <c r="U43" s="11">
        <f>[39]Maio!$D$24</f>
        <v>17.7</v>
      </c>
      <c r="V43" s="11">
        <f>[39]Maio!$D$25</f>
        <v>17.399999999999999</v>
      </c>
      <c r="W43" s="11">
        <f>[39]Maio!$D$26</f>
        <v>19.3</v>
      </c>
      <c r="X43" s="11">
        <f>[39]Maio!$D$27</f>
        <v>12</v>
      </c>
      <c r="Y43" s="11">
        <f>[39]Maio!$D$28</f>
        <v>10.199999999999999</v>
      </c>
      <c r="Z43" s="11">
        <f>[39]Maio!$D$29</f>
        <v>4.7</v>
      </c>
      <c r="AA43" s="11">
        <f>[39]Maio!$D$30</f>
        <v>4.7</v>
      </c>
      <c r="AB43" s="11">
        <f>[39]Maio!$D$31</f>
        <v>3.9</v>
      </c>
      <c r="AC43" s="11">
        <f>[39]Maio!$D$32</f>
        <v>6.7</v>
      </c>
      <c r="AD43" s="11">
        <f>[39]Maio!$D$33</f>
        <v>8.3000000000000007</v>
      </c>
      <c r="AE43" s="11">
        <f>[39]Maio!$D$34</f>
        <v>9.8000000000000007</v>
      </c>
      <c r="AF43" s="11">
        <f>[39]Maio!$D$35</f>
        <v>10.8</v>
      </c>
      <c r="AG43" s="15">
        <f t="shared" si="19"/>
        <v>3.9</v>
      </c>
      <c r="AH43" s="94">
        <f t="shared" si="20"/>
        <v>12.322580645161288</v>
      </c>
      <c r="AJ43" t="s">
        <v>47</v>
      </c>
    </row>
    <row r="44" spans="1:39" x14ac:dyDescent="0.2">
      <c r="A44" s="58" t="s">
        <v>18</v>
      </c>
      <c r="B44" s="11">
        <f>[40]Maio!$D$5</f>
        <v>16.600000000000001</v>
      </c>
      <c r="C44" s="11">
        <f>[40]Maio!$D$6</f>
        <v>13.6</v>
      </c>
      <c r="D44" s="11">
        <f>[40]Maio!$D$7</f>
        <v>15.7</v>
      </c>
      <c r="E44" s="11">
        <f>[40]Maio!$D$8</f>
        <v>18.100000000000001</v>
      </c>
      <c r="F44" s="11">
        <f>[40]Maio!$D$9</f>
        <v>14.7</v>
      </c>
      <c r="G44" s="11">
        <f>[40]Maio!$D$10</f>
        <v>17.3</v>
      </c>
      <c r="H44" s="11">
        <f>[40]Maio!$D$11</f>
        <v>11.2</v>
      </c>
      <c r="I44" s="11">
        <f>[40]Maio!$D$12</f>
        <v>8.4</v>
      </c>
      <c r="J44" s="11">
        <f>[40]Maio!$D$13</f>
        <v>11.5</v>
      </c>
      <c r="K44" s="11">
        <f>[40]Maio!$D$14</f>
        <v>13</v>
      </c>
      <c r="L44" s="11">
        <f>[40]Maio!$D$15</f>
        <v>16.399999999999999</v>
      </c>
      <c r="M44" s="11">
        <f>[40]Maio!$D$16</f>
        <v>19.7</v>
      </c>
      <c r="N44" s="11">
        <f>[40]Maio!$D$17</f>
        <v>17.899999999999999</v>
      </c>
      <c r="O44" s="11">
        <f>[40]Maio!$D$18</f>
        <v>16.7</v>
      </c>
      <c r="P44" s="11">
        <f>[40]Maio!$D$19</f>
        <v>13.2</v>
      </c>
      <c r="Q44" s="11">
        <f>[40]Maio!$D$20</f>
        <v>11.7</v>
      </c>
      <c r="R44" s="11">
        <f>[40]Maio!$D$21</f>
        <v>13.6</v>
      </c>
      <c r="S44" s="11">
        <f>[40]Maio!$D$22</f>
        <v>15</v>
      </c>
      <c r="T44" s="11">
        <f>[40]Maio!$D$23</f>
        <v>13.3</v>
      </c>
      <c r="U44" s="11">
        <f>[40]Maio!$D$24</f>
        <v>15.3</v>
      </c>
      <c r="V44" s="11">
        <f>[40]Maio!$D$25</f>
        <v>17.3</v>
      </c>
      <c r="W44" s="11">
        <f>[40]Maio!$D$26</f>
        <v>17.7</v>
      </c>
      <c r="X44" s="11">
        <f>[40]Maio!$D$27</f>
        <v>9.8000000000000007</v>
      </c>
      <c r="Y44" s="11">
        <f>[40]Maio!$D$28</f>
        <v>8.5</v>
      </c>
      <c r="Z44" s="11">
        <f>[40]Maio!$D$29</f>
        <v>5.8</v>
      </c>
      <c r="AA44" s="11">
        <f>[40]Maio!$D$30</f>
        <v>6.5</v>
      </c>
      <c r="AB44" s="11">
        <f>[40]Maio!$D$31</f>
        <v>8.4</v>
      </c>
      <c r="AC44" s="11">
        <f>[40]Maio!$D$32</f>
        <v>9.1</v>
      </c>
      <c r="AD44" s="11">
        <f>[40]Maio!$D$33</f>
        <v>9.1999999999999993</v>
      </c>
      <c r="AE44" s="11">
        <f>[40]Maio!$D$34</f>
        <v>13.8</v>
      </c>
      <c r="AF44" s="11">
        <f>[40]Maio!$D$35</f>
        <v>13.1</v>
      </c>
      <c r="AG44" s="15">
        <f t="shared" ref="AG44:AG47" si="21">MIN(B44:AF44)</f>
        <v>5.8</v>
      </c>
      <c r="AH44" s="94">
        <f t="shared" ref="AH44:AH47" si="22">AVERAGE(B44:AF44)</f>
        <v>13.293548387096775</v>
      </c>
      <c r="AJ44" t="s">
        <v>47</v>
      </c>
      <c r="AL44" t="s">
        <v>47</v>
      </c>
    </row>
    <row r="45" spans="1:39" x14ac:dyDescent="0.2">
      <c r="A45" s="58" t="s">
        <v>162</v>
      </c>
      <c r="B45" s="11" t="str">
        <f>[41]Maio!$D$5</f>
        <v>*</v>
      </c>
      <c r="C45" s="11" t="str">
        <f>[41]Maio!$D$6</f>
        <v>*</v>
      </c>
      <c r="D45" s="11" t="str">
        <f>[41]Maio!$D$7</f>
        <v>*</v>
      </c>
      <c r="E45" s="11" t="str">
        <f>[41]Maio!$D$8</f>
        <v>*</v>
      </c>
      <c r="F45" s="11" t="str">
        <f>[41]Maio!$D$9</f>
        <v>*</v>
      </c>
      <c r="G45" s="11" t="str">
        <f>[41]Maio!$D$10</f>
        <v>*</v>
      </c>
      <c r="H45" s="11" t="str">
        <f>[41]Maio!$D$11</f>
        <v>*</v>
      </c>
      <c r="I45" s="11" t="str">
        <f>[41]Maio!$D$12</f>
        <v>*</v>
      </c>
      <c r="J45" s="11" t="str">
        <f>[41]Maio!$D$13</f>
        <v>*</v>
      </c>
      <c r="K45" s="11" t="str">
        <f>[41]Maio!$D$14</f>
        <v>*</v>
      </c>
      <c r="L45" s="11" t="str">
        <f>[41]Maio!$D$15</f>
        <v>*</v>
      </c>
      <c r="M45" s="11" t="str">
        <f>[41]Maio!$D$16</f>
        <v>*</v>
      </c>
      <c r="N45" s="11" t="str">
        <f>[41]Maio!$D$17</f>
        <v>*</v>
      </c>
      <c r="O45" s="11" t="str">
        <f>[41]Maio!$D$18</f>
        <v>*</v>
      </c>
      <c r="P45" s="11" t="str">
        <f>[41]Maio!$D$19</f>
        <v>*</v>
      </c>
      <c r="Q45" s="11" t="str">
        <f>[41]Maio!$D$20</f>
        <v>*</v>
      </c>
      <c r="R45" s="11" t="str">
        <f>[41]Maio!$D$21</f>
        <v>*</v>
      </c>
      <c r="S45" s="11" t="str">
        <f>[41]Maio!$D$22</f>
        <v>*</v>
      </c>
      <c r="T45" s="11" t="str">
        <f>[41]Maio!$D$23</f>
        <v>*</v>
      </c>
      <c r="U45" s="11" t="str">
        <f>[41]Maio!$D$24</f>
        <v>*</v>
      </c>
      <c r="V45" s="11" t="str">
        <f>[41]Maio!$D$25</f>
        <v>*</v>
      </c>
      <c r="W45" s="11" t="str">
        <f>[41]Maio!$D$26</f>
        <v>*</v>
      </c>
      <c r="X45" s="11" t="str">
        <f>[41]Maio!$D$27</f>
        <v>*</v>
      </c>
      <c r="Y45" s="11" t="str">
        <f>[41]Maio!$D$28</f>
        <v>*</v>
      </c>
      <c r="Z45" s="11" t="str">
        <f>[41]Maio!$D$29</f>
        <v>*</v>
      </c>
      <c r="AA45" s="11" t="str">
        <f>[41]Maio!$D$30</f>
        <v>*</v>
      </c>
      <c r="AB45" s="11" t="str">
        <f>[41]Maio!$D$31</f>
        <v>*</v>
      </c>
      <c r="AC45" s="11" t="str">
        <f>[41]Maio!$D$32</f>
        <v>*</v>
      </c>
      <c r="AD45" s="11" t="str">
        <f>[41]Maio!$D$33</f>
        <v>*</v>
      </c>
      <c r="AE45" s="11" t="str">
        <f>[41]Maio!$D$34</f>
        <v>*</v>
      </c>
      <c r="AF45" s="11" t="str">
        <f>[41]Maio!$D$35</f>
        <v>*</v>
      </c>
      <c r="AG45" s="15" t="s">
        <v>226</v>
      </c>
      <c r="AH45" s="94" t="s">
        <v>226</v>
      </c>
      <c r="AL45" t="s">
        <v>47</v>
      </c>
      <c r="AM45" t="s">
        <v>47</v>
      </c>
    </row>
    <row r="46" spans="1:39" x14ac:dyDescent="0.2">
      <c r="A46" s="58" t="s">
        <v>19</v>
      </c>
      <c r="B46" s="11">
        <f>[42]Maio!$D$5</f>
        <v>18</v>
      </c>
      <c r="C46" s="11">
        <f>[42]Maio!$D$6</f>
        <v>17.8</v>
      </c>
      <c r="D46" s="11">
        <f>[42]Maio!$D$7</f>
        <v>14.6</v>
      </c>
      <c r="E46" s="11">
        <f>[42]Maio!$D$8</f>
        <v>15.8</v>
      </c>
      <c r="F46" s="11">
        <f>[42]Maio!$D$9</f>
        <v>17.399999999999999</v>
      </c>
      <c r="G46" s="11">
        <f>[42]Maio!$D$10</f>
        <v>11.8</v>
      </c>
      <c r="H46" s="11">
        <f>[42]Maio!$D$11</f>
        <v>5.8</v>
      </c>
      <c r="I46" s="11">
        <f>[42]Maio!$D$12</f>
        <v>6.2</v>
      </c>
      <c r="J46" s="11">
        <f>[42]Maio!$D$13</f>
        <v>9.1999999999999993</v>
      </c>
      <c r="K46" s="11">
        <f>[42]Maio!$D$14</f>
        <v>13.9</v>
      </c>
      <c r="L46" s="11">
        <f>[42]Maio!$D$15</f>
        <v>16.899999999999999</v>
      </c>
      <c r="M46" s="11">
        <f>[42]Maio!$D$16</f>
        <v>18.5</v>
      </c>
      <c r="N46" s="11">
        <f>[42]Maio!$D$17</f>
        <v>19.100000000000001</v>
      </c>
      <c r="O46" s="11">
        <f>[42]Maio!$D$18</f>
        <v>15.2</v>
      </c>
      <c r="P46" s="11">
        <f>[42]Maio!$D$19</f>
        <v>9.6</v>
      </c>
      <c r="Q46" s="11">
        <f>[42]Maio!$D$20</f>
        <v>7.7</v>
      </c>
      <c r="R46" s="11">
        <f>[42]Maio!$D$21</f>
        <v>9.1</v>
      </c>
      <c r="S46" s="11">
        <f>[42]Maio!$D$22</f>
        <v>14.2</v>
      </c>
      <c r="T46" s="11">
        <f>[42]Maio!$D$23</f>
        <v>12.4</v>
      </c>
      <c r="U46" s="11">
        <f>[42]Maio!$D$24</f>
        <v>15.8</v>
      </c>
      <c r="V46" s="11">
        <f>[42]Maio!$D$25</f>
        <v>19.3</v>
      </c>
      <c r="W46" s="11">
        <f>[42]Maio!$D$26</f>
        <v>13.6</v>
      </c>
      <c r="X46" s="11">
        <f>[42]Maio!$D$27</f>
        <v>8.8000000000000007</v>
      </c>
      <c r="Y46" s="11">
        <f>[42]Maio!$D$28</f>
        <v>9.1</v>
      </c>
      <c r="Z46" s="11">
        <f>[42]Maio!$D$29</f>
        <v>5.4</v>
      </c>
      <c r="AA46" s="11">
        <f>[42]Maio!$D$30</f>
        <v>9.6</v>
      </c>
      <c r="AB46" s="11">
        <f>[42]Maio!$D$31</f>
        <v>8.6999999999999993</v>
      </c>
      <c r="AC46" s="11">
        <f>[42]Maio!$D$32</f>
        <v>9.6</v>
      </c>
      <c r="AD46" s="11">
        <f>[42]Maio!$D$33</f>
        <v>10.5</v>
      </c>
      <c r="AE46" s="11">
        <f>[42]Maio!$D$34</f>
        <v>10.7</v>
      </c>
      <c r="AF46" s="11">
        <f>[42]Maio!$D$35</f>
        <v>15.8</v>
      </c>
      <c r="AG46" s="15">
        <f t="shared" si="21"/>
        <v>5.4</v>
      </c>
      <c r="AH46" s="94">
        <f t="shared" si="22"/>
        <v>12.583870967741936</v>
      </c>
      <c r="AI46" s="12" t="s">
        <v>47</v>
      </c>
      <c r="AJ46" t="s">
        <v>47</v>
      </c>
    </row>
    <row r="47" spans="1:39" x14ac:dyDescent="0.2">
      <c r="A47" s="58" t="s">
        <v>31</v>
      </c>
      <c r="B47" s="11">
        <f>[43]Maio!$D$5</f>
        <v>18.8</v>
      </c>
      <c r="C47" s="11">
        <f>[43]Maio!$D$6</f>
        <v>15.7</v>
      </c>
      <c r="D47" s="11">
        <f>[43]Maio!$D$7</f>
        <v>16.7</v>
      </c>
      <c r="E47" s="11">
        <f>[43]Maio!$D$8</f>
        <v>18.2</v>
      </c>
      <c r="F47" s="11">
        <f>[43]Maio!$D$9</f>
        <v>20.3</v>
      </c>
      <c r="G47" s="11">
        <f>[43]Maio!$D$10</f>
        <v>16.5</v>
      </c>
      <c r="H47" s="11">
        <f>[43]Maio!$D$11</f>
        <v>7.6</v>
      </c>
      <c r="I47" s="11">
        <f>[43]Maio!$D$12</f>
        <v>4.7</v>
      </c>
      <c r="J47" s="11">
        <f>[43]Maio!$D$13</f>
        <v>9.6999999999999993</v>
      </c>
      <c r="K47" s="11">
        <f>[43]Maio!$D$14</f>
        <v>17</v>
      </c>
      <c r="L47" s="11">
        <f>[43]Maio!$D$15</f>
        <v>17.399999999999999</v>
      </c>
      <c r="M47" s="11">
        <f>[43]Maio!$D$16</f>
        <v>18.600000000000001</v>
      </c>
      <c r="N47" s="11">
        <f>[43]Maio!$D$17</f>
        <v>19.7</v>
      </c>
      <c r="O47" s="11">
        <f>[43]Maio!$D$18</f>
        <v>17.399999999999999</v>
      </c>
      <c r="P47" s="11">
        <f>[43]Maio!$D$19</f>
        <v>12.6</v>
      </c>
      <c r="Q47" s="11">
        <f>[43]Maio!$D$20</f>
        <v>10</v>
      </c>
      <c r="R47" s="11">
        <f>[43]Maio!$D$21</f>
        <v>11.1</v>
      </c>
      <c r="S47" s="11">
        <f>[43]Maio!$D$22</f>
        <v>14.5</v>
      </c>
      <c r="T47" s="11">
        <f>[43]Maio!$D$23</f>
        <v>16.399999999999999</v>
      </c>
      <c r="U47" s="11">
        <f>[43]Maio!$D$24</f>
        <v>16</v>
      </c>
      <c r="V47" s="11">
        <f>[43]Maio!$D$25</f>
        <v>20.5</v>
      </c>
      <c r="W47" s="11">
        <f>[43]Maio!$D$26</f>
        <v>15</v>
      </c>
      <c r="X47" s="11">
        <f>[43]Maio!$D$27</f>
        <v>11.2</v>
      </c>
      <c r="Y47" s="11">
        <f>[43]Maio!$D$28</f>
        <v>7.4</v>
      </c>
      <c r="Z47" s="11">
        <f>[43]Maio!$D$29</f>
        <v>6.9</v>
      </c>
      <c r="AA47" s="11">
        <f>[43]Maio!$D$30</f>
        <v>9.1</v>
      </c>
      <c r="AB47" s="11">
        <f>[43]Maio!$D$31</f>
        <v>7.1</v>
      </c>
      <c r="AC47" s="11">
        <f>[43]Maio!$D$32</f>
        <v>8.6999999999999993</v>
      </c>
      <c r="AD47" s="11">
        <f>[43]Maio!$D$33</f>
        <v>13.1</v>
      </c>
      <c r="AE47" s="11">
        <f>[43]Maio!$D$34</f>
        <v>13.3</v>
      </c>
      <c r="AF47" s="11">
        <f>[43]Maio!$D$35</f>
        <v>17.8</v>
      </c>
      <c r="AG47" s="15">
        <f t="shared" si="21"/>
        <v>4.7</v>
      </c>
      <c r="AH47" s="94">
        <f t="shared" si="22"/>
        <v>13.838709677419354</v>
      </c>
    </row>
    <row r="48" spans="1:39" x14ac:dyDescent="0.2">
      <c r="A48" s="58" t="s">
        <v>44</v>
      </c>
      <c r="B48" s="11">
        <f>[44]Maio!$D$5</f>
        <v>19.100000000000001</v>
      </c>
      <c r="C48" s="11">
        <f>[44]Maio!$D$6</f>
        <v>18</v>
      </c>
      <c r="D48" s="11">
        <f>[44]Maio!$D$7</f>
        <v>18</v>
      </c>
      <c r="E48" s="11">
        <f>[44]Maio!$D$8</f>
        <v>18.600000000000001</v>
      </c>
      <c r="F48" s="11">
        <f>[44]Maio!$D$9</f>
        <v>18.8</v>
      </c>
      <c r="G48" s="11">
        <f>[44]Maio!$D$10</f>
        <v>19.100000000000001</v>
      </c>
      <c r="H48" s="11">
        <f>[44]Maio!$D$11</f>
        <v>15.7</v>
      </c>
      <c r="I48" s="11">
        <f>[44]Maio!$D$12</f>
        <v>11.9</v>
      </c>
      <c r="J48" s="11">
        <f>[44]Maio!$D$13</f>
        <v>13.9</v>
      </c>
      <c r="K48" s="11">
        <f>[44]Maio!$D$14</f>
        <v>17.100000000000001</v>
      </c>
      <c r="L48" s="11">
        <f>[44]Maio!$D$15</f>
        <v>19.8</v>
      </c>
      <c r="M48" s="11">
        <f>[44]Maio!$D$16</f>
        <v>22</v>
      </c>
      <c r="N48" s="11">
        <f>[44]Maio!$D$17</f>
        <v>19</v>
      </c>
      <c r="O48" s="11">
        <f>[44]Maio!$D$18</f>
        <v>18.5</v>
      </c>
      <c r="P48" s="11">
        <f>[44]Maio!$D$19</f>
        <v>18.2</v>
      </c>
      <c r="Q48" s="11">
        <f>[44]Maio!$D$20</f>
        <v>14.1</v>
      </c>
      <c r="R48" s="11">
        <f>[44]Maio!$D$21</f>
        <v>14.4</v>
      </c>
      <c r="S48" s="11">
        <f>[44]Maio!$D$22</f>
        <v>15.2</v>
      </c>
      <c r="T48" s="11">
        <f>[44]Maio!$D$23</f>
        <v>16.3</v>
      </c>
      <c r="U48" s="11">
        <f>[44]Maio!$D$24</f>
        <v>19.899999999999999</v>
      </c>
      <c r="V48" s="11">
        <f>[44]Maio!$D$25</f>
        <v>20.7</v>
      </c>
      <c r="W48" s="11">
        <f>[44]Maio!$D$26</f>
        <v>20.6</v>
      </c>
      <c r="X48" s="11">
        <f>[44]Maio!$D$27</f>
        <v>11.7</v>
      </c>
      <c r="Y48" s="11">
        <f>[44]Maio!$D$28</f>
        <v>11.6</v>
      </c>
      <c r="Z48" s="11">
        <f>[44]Maio!$D$29</f>
        <v>10.6</v>
      </c>
      <c r="AA48" s="11">
        <f>[44]Maio!$D$30</f>
        <v>10.8</v>
      </c>
      <c r="AB48" s="11">
        <f>[44]Maio!$D$31</f>
        <v>10</v>
      </c>
      <c r="AC48" s="11">
        <f>[44]Maio!$D$32</f>
        <v>11.5</v>
      </c>
      <c r="AD48" s="11">
        <f>[44]Maio!$D$33</f>
        <v>13.9</v>
      </c>
      <c r="AE48" s="11">
        <f>[44]Maio!$D$34</f>
        <v>14.2</v>
      </c>
      <c r="AF48" s="11">
        <f>[44]Maio!$D$35</f>
        <v>16.5</v>
      </c>
      <c r="AG48" s="15">
        <f>MIN(B48:AF48)</f>
        <v>10</v>
      </c>
      <c r="AH48" s="94">
        <f>AVERAGE(B48:AF48)</f>
        <v>16.119354838709675</v>
      </c>
      <c r="AI48" s="12" t="s">
        <v>47</v>
      </c>
      <c r="AJ48" t="s">
        <v>47</v>
      </c>
      <c r="AL48" t="s">
        <v>47</v>
      </c>
    </row>
    <row r="49" spans="1:39" x14ac:dyDescent="0.2">
      <c r="A49" s="58" t="s">
        <v>20</v>
      </c>
      <c r="B49" s="11" t="str">
        <f>[45]Maio!$D$5</f>
        <v>*</v>
      </c>
      <c r="C49" s="11" t="str">
        <f>[45]Maio!$D$6</f>
        <v>*</v>
      </c>
      <c r="D49" s="11" t="str">
        <f>[45]Maio!$D$7</f>
        <v>*</v>
      </c>
      <c r="E49" s="11" t="str">
        <f>[45]Maio!$D$8</f>
        <v>*</v>
      </c>
      <c r="F49" s="11" t="str">
        <f>[45]Maio!$D$9</f>
        <v>*</v>
      </c>
      <c r="G49" s="11" t="str">
        <f>[45]Maio!$D$10</f>
        <v>*</v>
      </c>
      <c r="H49" s="11" t="str">
        <f>[45]Maio!$D$11</f>
        <v>*</v>
      </c>
      <c r="I49" s="11" t="str">
        <f>[45]Maio!$D$12</f>
        <v>*</v>
      </c>
      <c r="J49" s="11" t="str">
        <f>[45]Maio!$D$13</f>
        <v>*</v>
      </c>
      <c r="K49" s="11" t="str">
        <f>[45]Maio!$D$14</f>
        <v>*</v>
      </c>
      <c r="L49" s="11" t="str">
        <f>[45]Maio!$D$15</f>
        <v>*</v>
      </c>
      <c r="M49" s="11" t="str">
        <f>[45]Maio!$D$16</f>
        <v>*</v>
      </c>
      <c r="N49" s="11" t="str">
        <f>[45]Maio!$D$17</f>
        <v>*</v>
      </c>
      <c r="O49" s="11" t="str">
        <f>[45]Maio!$D$18</f>
        <v>*</v>
      </c>
      <c r="P49" s="11" t="str">
        <f>[45]Maio!$D$19</f>
        <v>*</v>
      </c>
      <c r="Q49" s="11" t="str">
        <f>[45]Maio!$D$20</f>
        <v>*</v>
      </c>
      <c r="R49" s="11" t="str">
        <f>[45]Maio!$D$21</f>
        <v>*</v>
      </c>
      <c r="S49" s="11" t="str">
        <f>[45]Maio!$D$22</f>
        <v>*</v>
      </c>
      <c r="T49" s="11" t="str">
        <f>[45]Maio!$D$23</f>
        <v>*</v>
      </c>
      <c r="U49" s="11" t="str">
        <f>[45]Maio!$D$24</f>
        <v>*</v>
      </c>
      <c r="V49" s="11" t="str">
        <f>[45]Maio!$D$25</f>
        <v>*</v>
      </c>
      <c r="W49" s="11" t="str">
        <f>[45]Maio!$D$26</f>
        <v>*</v>
      </c>
      <c r="X49" s="11" t="str">
        <f>[45]Maio!$D$27</f>
        <v>*</v>
      </c>
      <c r="Y49" s="11" t="str">
        <f>[45]Maio!$D$28</f>
        <v>*</v>
      </c>
      <c r="Z49" s="11" t="str">
        <f>[45]Maio!$D$29</f>
        <v>*</v>
      </c>
      <c r="AA49" s="11" t="str">
        <f>[45]Maio!$D$30</f>
        <v>*</v>
      </c>
      <c r="AB49" s="11" t="str">
        <f>[45]Maio!$D$31</f>
        <v>*</v>
      </c>
      <c r="AC49" s="11" t="str">
        <f>[45]Maio!$D$32</f>
        <v>*</v>
      </c>
      <c r="AD49" s="11" t="str">
        <f>[45]Maio!$D$33</f>
        <v>*</v>
      </c>
      <c r="AE49" s="11" t="str">
        <f>[45]Maio!$D$34</f>
        <v>*</v>
      </c>
      <c r="AF49" s="11" t="str">
        <f>[45]Maio!$D$35</f>
        <v>*</v>
      </c>
      <c r="AG49" s="15" t="s">
        <v>226</v>
      </c>
      <c r="AH49" s="94" t="s">
        <v>226</v>
      </c>
    </row>
    <row r="50" spans="1:39" s="5" customFormat="1" ht="17.100000000000001" customHeight="1" x14ac:dyDescent="0.2">
      <c r="A50" s="59" t="s">
        <v>228</v>
      </c>
      <c r="B50" s="13">
        <f t="shared" ref="B50:AG50" si="23">MIN(B5:B49)</f>
        <v>12.5</v>
      </c>
      <c r="C50" s="13">
        <f t="shared" si="23"/>
        <v>12</v>
      </c>
      <c r="D50" s="13">
        <f t="shared" si="23"/>
        <v>9.9</v>
      </c>
      <c r="E50" s="13">
        <f t="shared" si="23"/>
        <v>13.4</v>
      </c>
      <c r="F50" s="13">
        <f t="shared" si="23"/>
        <v>14.1</v>
      </c>
      <c r="G50" s="13">
        <f t="shared" si="23"/>
        <v>11.7</v>
      </c>
      <c r="H50" s="13">
        <f t="shared" si="23"/>
        <v>4.5</v>
      </c>
      <c r="I50" s="13">
        <f t="shared" si="23"/>
        <v>1.1000000000000001</v>
      </c>
      <c r="J50" s="13">
        <f t="shared" si="23"/>
        <v>5.4</v>
      </c>
      <c r="K50" s="13">
        <f t="shared" si="23"/>
        <v>9.4</v>
      </c>
      <c r="L50" s="13">
        <f t="shared" si="23"/>
        <v>13.2</v>
      </c>
      <c r="M50" s="13">
        <f t="shared" si="23"/>
        <v>13.9</v>
      </c>
      <c r="N50" s="13">
        <f t="shared" si="23"/>
        <v>17.399999999999999</v>
      </c>
      <c r="O50" s="13">
        <f t="shared" si="23"/>
        <v>14.2</v>
      </c>
      <c r="P50" s="13">
        <f t="shared" si="23"/>
        <v>6.7</v>
      </c>
      <c r="Q50" s="13">
        <f t="shared" si="23"/>
        <v>5.2</v>
      </c>
      <c r="R50" s="13">
        <f t="shared" si="23"/>
        <v>5.2</v>
      </c>
      <c r="S50" s="13">
        <f t="shared" si="23"/>
        <v>8.3000000000000007</v>
      </c>
      <c r="T50" s="13">
        <f t="shared" si="23"/>
        <v>10.1</v>
      </c>
      <c r="U50" s="13">
        <f t="shared" si="23"/>
        <v>12.3</v>
      </c>
      <c r="V50" s="13">
        <f t="shared" si="23"/>
        <v>15.4</v>
      </c>
      <c r="W50" s="13">
        <f t="shared" si="23"/>
        <v>11.9</v>
      </c>
      <c r="X50" s="13">
        <f t="shared" si="23"/>
        <v>7.8</v>
      </c>
      <c r="Y50" s="13">
        <f t="shared" si="23"/>
        <v>5.4</v>
      </c>
      <c r="Z50" s="13">
        <f t="shared" si="23"/>
        <v>2.8</v>
      </c>
      <c r="AA50" s="13">
        <f t="shared" si="23"/>
        <v>4.5</v>
      </c>
      <c r="AB50" s="13">
        <f t="shared" si="23"/>
        <v>3.8</v>
      </c>
      <c r="AC50" s="13">
        <f t="shared" si="23"/>
        <v>4.4000000000000004</v>
      </c>
      <c r="AD50" s="13">
        <f t="shared" si="23"/>
        <v>5.2</v>
      </c>
      <c r="AE50" s="13">
        <f t="shared" si="23"/>
        <v>7.7</v>
      </c>
      <c r="AF50" s="13">
        <f t="shared" si="23"/>
        <v>9.4</v>
      </c>
      <c r="AG50" s="15">
        <f t="shared" si="23"/>
        <v>1.1000000000000001</v>
      </c>
      <c r="AH50" s="94">
        <f>AVERAGE(AH5:AH49)</f>
        <v>13.732689472065763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6" t="s">
        <v>97</v>
      </c>
      <c r="U52" s="156"/>
      <c r="V52" s="156"/>
      <c r="W52" s="156"/>
      <c r="X52" s="156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L52" t="s">
        <v>47</v>
      </c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7" t="s">
        <v>98</v>
      </c>
      <c r="U53" s="157"/>
      <c r="V53" s="157"/>
      <c r="W53" s="157"/>
      <c r="X53" s="157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K55" t="s">
        <v>47</v>
      </c>
      <c r="AL55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  <c r="AL56" t="s">
        <v>47</v>
      </c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  <c r="AL57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</row>
    <row r="62" spans="1:39" x14ac:dyDescent="0.2">
      <c r="AI62" s="12" t="s">
        <v>47</v>
      </c>
      <c r="AJ62" t="s">
        <v>47</v>
      </c>
    </row>
    <row r="65" spans="9:35" x14ac:dyDescent="0.2">
      <c r="I65" s="2" t="s">
        <v>47</v>
      </c>
      <c r="Y65" s="2" t="s">
        <v>47</v>
      </c>
      <c r="AB65" s="2" t="s">
        <v>47</v>
      </c>
      <c r="AI65" t="s">
        <v>47</v>
      </c>
    </row>
    <row r="72" spans="9:35" x14ac:dyDescent="0.2">
      <c r="AI72" s="12" t="s">
        <v>47</v>
      </c>
    </row>
  </sheetData>
  <sheetProtection password="C6EC" sheet="1" objects="1" scenarios="1"/>
  <mergeCells count="36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B2" sqref="B2:AG2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49" t="s">
        <v>25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1"/>
    </row>
    <row r="2" spans="1:37" s="4" customFormat="1" ht="20.100000000000001" customHeight="1" x14ac:dyDescent="0.2">
      <c r="A2" s="152" t="s">
        <v>21</v>
      </c>
      <c r="B2" s="146" t="s">
        <v>231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8"/>
    </row>
    <row r="3" spans="1:37" s="5" customFormat="1" ht="20.100000000000001" customHeight="1" x14ac:dyDescent="0.2">
      <c r="A3" s="152"/>
      <c r="B3" s="153">
        <v>1</v>
      </c>
      <c r="C3" s="153">
        <f>SUM(B3+1)</f>
        <v>2</v>
      </c>
      <c r="D3" s="153">
        <f t="shared" ref="D3:AD3" si="0">SUM(C3+1)</f>
        <v>3</v>
      </c>
      <c r="E3" s="153">
        <f t="shared" si="0"/>
        <v>4</v>
      </c>
      <c r="F3" s="153">
        <f t="shared" si="0"/>
        <v>5</v>
      </c>
      <c r="G3" s="153">
        <f t="shared" si="0"/>
        <v>6</v>
      </c>
      <c r="H3" s="153">
        <f t="shared" si="0"/>
        <v>7</v>
      </c>
      <c r="I3" s="153">
        <f t="shared" si="0"/>
        <v>8</v>
      </c>
      <c r="J3" s="153">
        <f t="shared" si="0"/>
        <v>9</v>
      </c>
      <c r="K3" s="153">
        <f t="shared" si="0"/>
        <v>10</v>
      </c>
      <c r="L3" s="153">
        <f t="shared" si="0"/>
        <v>11</v>
      </c>
      <c r="M3" s="153">
        <f t="shared" si="0"/>
        <v>12</v>
      </c>
      <c r="N3" s="153">
        <f t="shared" si="0"/>
        <v>13</v>
      </c>
      <c r="O3" s="153">
        <f t="shared" si="0"/>
        <v>14</v>
      </c>
      <c r="P3" s="153">
        <f t="shared" si="0"/>
        <v>15</v>
      </c>
      <c r="Q3" s="153">
        <f t="shared" si="0"/>
        <v>16</v>
      </c>
      <c r="R3" s="153">
        <f t="shared" si="0"/>
        <v>17</v>
      </c>
      <c r="S3" s="153">
        <f t="shared" si="0"/>
        <v>18</v>
      </c>
      <c r="T3" s="153">
        <f t="shared" si="0"/>
        <v>19</v>
      </c>
      <c r="U3" s="153">
        <f t="shared" si="0"/>
        <v>20</v>
      </c>
      <c r="V3" s="153">
        <f t="shared" si="0"/>
        <v>21</v>
      </c>
      <c r="W3" s="153">
        <f t="shared" si="0"/>
        <v>22</v>
      </c>
      <c r="X3" s="153">
        <f t="shared" si="0"/>
        <v>23</v>
      </c>
      <c r="Y3" s="153">
        <f t="shared" si="0"/>
        <v>24</v>
      </c>
      <c r="Z3" s="153">
        <f t="shared" si="0"/>
        <v>25</v>
      </c>
      <c r="AA3" s="153">
        <f t="shared" si="0"/>
        <v>26</v>
      </c>
      <c r="AB3" s="153">
        <f t="shared" si="0"/>
        <v>27</v>
      </c>
      <c r="AC3" s="153">
        <f t="shared" si="0"/>
        <v>28</v>
      </c>
      <c r="AD3" s="153">
        <f t="shared" si="0"/>
        <v>29</v>
      </c>
      <c r="AE3" s="153">
        <v>30</v>
      </c>
      <c r="AF3" s="158">
        <v>31</v>
      </c>
      <c r="AG3" s="171" t="s">
        <v>36</v>
      </c>
    </row>
    <row r="4" spans="1:37" s="5" customFormat="1" ht="20.100000000000001" customHeight="1" x14ac:dyDescent="0.2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9"/>
      <c r="AG4" s="172"/>
    </row>
    <row r="5" spans="1:37" s="5" customFormat="1" x14ac:dyDescent="0.2">
      <c r="A5" s="58" t="s">
        <v>40</v>
      </c>
      <c r="B5" s="129">
        <f>[1]Maio!$E$5</f>
        <v>68.083333333333329</v>
      </c>
      <c r="C5" s="129">
        <f>[1]Maio!$E$6</f>
        <v>68.208333333333329</v>
      </c>
      <c r="D5" s="129">
        <f>[1]Maio!$E$7</f>
        <v>71.5</v>
      </c>
      <c r="E5" s="129">
        <f>[1]Maio!$E$8</f>
        <v>71.458333333333329</v>
      </c>
      <c r="F5" s="129">
        <f>[1]Maio!$E$9</f>
        <v>69</v>
      </c>
      <c r="G5" s="129">
        <f>[1]Maio!$E$10</f>
        <v>85.208333333333329</v>
      </c>
      <c r="H5" s="129">
        <f>[1]Maio!$E$11</f>
        <v>60.291666666666664</v>
      </c>
      <c r="I5" s="129">
        <f>[1]Maio!$E$12</f>
        <v>66.583333333333329</v>
      </c>
      <c r="J5" s="129">
        <f>[1]Maio!$E$13</f>
        <v>69.25</v>
      </c>
      <c r="K5" s="129">
        <f>[1]Maio!$E$14</f>
        <v>69.125</v>
      </c>
      <c r="L5" s="129">
        <f>[1]Maio!$E$15</f>
        <v>67.5</v>
      </c>
      <c r="M5" s="129">
        <f>[1]Maio!$E$16</f>
        <v>82.625</v>
      </c>
      <c r="N5" s="129">
        <f>[1]Maio!$E$17</f>
        <v>94.541666666666671</v>
      </c>
      <c r="O5" s="129">
        <f>[1]Maio!$E$18</f>
        <v>88.958333333333329</v>
      </c>
      <c r="P5" s="129">
        <f>[1]Maio!$E$19</f>
        <v>87.708333333333329</v>
      </c>
      <c r="Q5" s="129">
        <f>[1]Maio!$E$20</f>
        <v>84.791666666666671</v>
      </c>
      <c r="R5" s="129">
        <f>[1]Maio!$E$21</f>
        <v>79.583333333333329</v>
      </c>
      <c r="S5" s="129">
        <f>[1]Maio!$E$22</f>
        <v>74.541666666666671</v>
      </c>
      <c r="T5" s="129">
        <f>[1]Maio!$E$23</f>
        <v>72.458333333333329</v>
      </c>
      <c r="U5" s="129">
        <f>[1]Maio!$E$24</f>
        <v>72.125</v>
      </c>
      <c r="V5" s="129">
        <f>[1]Maio!$E$25</f>
        <v>73.208333333333329</v>
      </c>
      <c r="W5" s="129">
        <f>[1]Maio!$E$26</f>
        <v>73.208333333333329</v>
      </c>
      <c r="X5" s="129">
        <f>[1]Maio!$E$27</f>
        <v>82.583333333333329</v>
      </c>
      <c r="Y5" s="129">
        <f>[1]Maio!$E$28</f>
        <v>81</v>
      </c>
      <c r="Z5" s="129">
        <f>[1]Maio!$E$29</f>
        <v>84.166666666666671</v>
      </c>
      <c r="AA5" s="129">
        <f>[1]Maio!$E$30</f>
        <v>74.541666666666671</v>
      </c>
      <c r="AB5" s="129">
        <f>[1]Maio!$E$31</f>
        <v>73.541666666666671</v>
      </c>
      <c r="AC5" s="129">
        <f>[1]Maio!$E$32</f>
        <v>71.25</v>
      </c>
      <c r="AD5" s="129">
        <f>[1]Maio!$E$33</f>
        <v>73.416666666666671</v>
      </c>
      <c r="AE5" s="129">
        <f>[1]Maio!$E$34</f>
        <v>72.166666666666671</v>
      </c>
      <c r="AF5" s="129">
        <f>[1]Maio!$E$35</f>
        <v>69.625</v>
      </c>
      <c r="AG5" s="93">
        <f t="shared" ref="AG5:AG6" si="1">AVERAGE(B5:AF5)</f>
        <v>75.233870967741922</v>
      </c>
    </row>
    <row r="6" spans="1:37" x14ac:dyDescent="0.2">
      <c r="A6" s="58" t="s">
        <v>0</v>
      </c>
      <c r="B6" s="11">
        <f>[2]Maio!$E$5</f>
        <v>65.875</v>
      </c>
      <c r="C6" s="11">
        <f>[2]Maio!$E$6</f>
        <v>72.375</v>
      </c>
      <c r="D6" s="11">
        <f>[2]Maio!$E$7</f>
        <v>61.333333333333336</v>
      </c>
      <c r="E6" s="11">
        <f>[2]Maio!$E$8</f>
        <v>69.375</v>
      </c>
      <c r="F6" s="11">
        <f>[2]Maio!$E$9</f>
        <v>77.375</v>
      </c>
      <c r="G6" s="11">
        <f>[2]Maio!$E$10</f>
        <v>82.958333333333329</v>
      </c>
      <c r="H6" s="11">
        <f>[2]Maio!$E$11</f>
        <v>68.041666666666671</v>
      </c>
      <c r="I6" s="11">
        <f>[2]Maio!$E$12</f>
        <v>70.791666666666671</v>
      </c>
      <c r="J6" s="11">
        <f>[2]Maio!$E$13</f>
        <v>68.125</v>
      </c>
      <c r="K6" s="11">
        <f>[2]Maio!$E$14</f>
        <v>60.125</v>
      </c>
      <c r="L6" s="11">
        <f>[2]Maio!$E$15</f>
        <v>64.958333333333329</v>
      </c>
      <c r="M6" s="11">
        <f>[2]Maio!$E$16</f>
        <v>89.833333333333329</v>
      </c>
      <c r="N6" s="11">
        <f>[2]Maio!$E$17</f>
        <v>88.333333333333329</v>
      </c>
      <c r="O6" s="11">
        <f>[2]Maio!$E$18</f>
        <v>82</v>
      </c>
      <c r="P6" s="11">
        <f>[2]Maio!$E$19</f>
        <v>70.916666666666671</v>
      </c>
      <c r="Q6" s="11">
        <f>[2]Maio!$E$20</f>
        <v>70.166666666666671</v>
      </c>
      <c r="R6" s="11">
        <f>[2]Maio!$E$21</f>
        <v>73.958333333333329</v>
      </c>
      <c r="S6" s="11">
        <f>[2]Maio!$E$22</f>
        <v>72.458333333333329</v>
      </c>
      <c r="T6" s="11">
        <f>[2]Maio!$E$23</f>
        <v>67.833333333333329</v>
      </c>
      <c r="U6" s="11">
        <f>[2]Maio!$E$24</f>
        <v>73.583333333333329</v>
      </c>
      <c r="V6" s="11">
        <f>[2]Maio!$E$25</f>
        <v>72.75</v>
      </c>
      <c r="W6" s="11">
        <f>[2]Maio!$E$26</f>
        <v>84.25</v>
      </c>
      <c r="X6" s="11">
        <f>[2]Maio!$E$27</f>
        <v>81</v>
      </c>
      <c r="Y6" s="11">
        <f>[2]Maio!$E$28</f>
        <v>77.25</v>
      </c>
      <c r="Z6" s="11">
        <f>[2]Maio!$E$29</f>
        <v>70.666666666666671</v>
      </c>
      <c r="AA6" s="11">
        <f>[2]Maio!$E$30</f>
        <v>67.958333333333329</v>
      </c>
      <c r="AB6" s="11">
        <f>[2]Maio!$E$31</f>
        <v>72.916666666666671</v>
      </c>
      <c r="AC6" s="11">
        <f>[2]Maio!$E$32</f>
        <v>70.041666666666671</v>
      </c>
      <c r="AD6" s="11">
        <f>[2]Maio!$E$33</f>
        <v>68.75</v>
      </c>
      <c r="AE6" s="11">
        <f>[2]Maio!$E$34</f>
        <v>69.333333333333329</v>
      </c>
      <c r="AF6" s="11">
        <f>[2]Maio!$E$35</f>
        <v>75.25</v>
      </c>
      <c r="AG6" s="93">
        <f t="shared" si="1"/>
        <v>72.922043010752688</v>
      </c>
    </row>
    <row r="7" spans="1:37" x14ac:dyDescent="0.2">
      <c r="A7" s="58" t="s">
        <v>104</v>
      </c>
      <c r="B7" s="11">
        <f>[3]Maio!$E$5</f>
        <v>56</v>
      </c>
      <c r="C7" s="11">
        <f>[3]Maio!$E$6</f>
        <v>59.083333333333336</v>
      </c>
      <c r="D7" s="11">
        <f>[3]Maio!$E$7</f>
        <v>59.708333333333336</v>
      </c>
      <c r="E7" s="11">
        <f>[3]Maio!$E$8</f>
        <v>61.291666666666664</v>
      </c>
      <c r="F7" s="11">
        <f>[3]Maio!$E$9</f>
        <v>57.041666666666664</v>
      </c>
      <c r="G7" s="11">
        <f>[3]Maio!$E$10</f>
        <v>72.875</v>
      </c>
      <c r="H7" s="11">
        <f>[3]Maio!$E$11</f>
        <v>54.875</v>
      </c>
      <c r="I7" s="11">
        <f>[3]Maio!$E$12</f>
        <v>53</v>
      </c>
      <c r="J7" s="11">
        <f>[3]Maio!$E$13</f>
        <v>54.75</v>
      </c>
      <c r="K7" s="11">
        <f>[3]Maio!$E$14</f>
        <v>55.208333333333336</v>
      </c>
      <c r="L7" s="11">
        <f>[3]Maio!$E$15</f>
        <v>56.833333333333336</v>
      </c>
      <c r="M7" s="11">
        <f>[3]Maio!$E$16</f>
        <v>79.208333333333329</v>
      </c>
      <c r="N7" s="11">
        <f>[3]Maio!$E$17</f>
        <v>87.875</v>
      </c>
      <c r="O7" s="11">
        <f>[3]Maio!$E$18</f>
        <v>82.583333333333329</v>
      </c>
      <c r="P7" s="11">
        <f>[3]Maio!$E$19</f>
        <v>74.708333333333329</v>
      </c>
      <c r="Q7" s="11">
        <f>[3]Maio!$E$20</f>
        <v>66.25</v>
      </c>
      <c r="R7" s="11">
        <f>[3]Maio!$E$21</f>
        <v>65.541666666666671</v>
      </c>
      <c r="S7" s="11">
        <f>[3]Maio!$E$22</f>
        <v>62.208333333333336</v>
      </c>
      <c r="T7" s="11">
        <f>[3]Maio!$E$23</f>
        <v>58.708333333333336</v>
      </c>
      <c r="U7" s="11">
        <f>[3]Maio!$E$24</f>
        <v>60.75</v>
      </c>
      <c r="V7" s="11">
        <f>[3]Maio!$E$25</f>
        <v>61.541666666666664</v>
      </c>
      <c r="W7" s="11">
        <f>[3]Maio!$E$26</f>
        <v>80.958333333333329</v>
      </c>
      <c r="X7" s="11">
        <f>[3]Maio!$E$27</f>
        <v>75.958333333333329</v>
      </c>
      <c r="Y7" s="11">
        <f>[3]Maio!$E$28</f>
        <v>73.166666666666671</v>
      </c>
      <c r="Z7" s="11">
        <f>[3]Maio!$E$29</f>
        <v>72.416666666666671</v>
      </c>
      <c r="AA7" s="11">
        <f>[3]Maio!$E$30</f>
        <v>57.541666666666664</v>
      </c>
      <c r="AB7" s="11">
        <f>[3]Maio!$E$31</f>
        <v>61</v>
      </c>
      <c r="AC7" s="11">
        <f>[3]Maio!$E$32</f>
        <v>57.916666666666664</v>
      </c>
      <c r="AD7" s="11">
        <f>[3]Maio!$E$33</f>
        <v>55.208333333333336</v>
      </c>
      <c r="AE7" s="11">
        <f>[3]Maio!$E$34</f>
        <v>58.958333333333336</v>
      </c>
      <c r="AF7" s="11">
        <f>[3]Maio!$E$35</f>
        <v>57.625</v>
      </c>
      <c r="AG7" s="97">
        <f>AVERAGE(B7:AF7)</f>
        <v>64.21908602150539</v>
      </c>
    </row>
    <row r="8" spans="1:37" x14ac:dyDescent="0.2">
      <c r="A8" s="58" t="s">
        <v>1</v>
      </c>
      <c r="B8" s="11">
        <f>[4]Maio!$E$5</f>
        <v>63.458333333333336</v>
      </c>
      <c r="C8" s="11">
        <f>[4]Maio!$E$6</f>
        <v>66.958333333333329</v>
      </c>
      <c r="D8" s="11">
        <f>[4]Maio!$E$7</f>
        <v>79.75</v>
      </c>
      <c r="E8" s="11" t="str">
        <f>[4]Maio!$E$8</f>
        <v>*</v>
      </c>
      <c r="F8" s="11" t="str">
        <f>[4]Maio!$E$9</f>
        <v>*</v>
      </c>
      <c r="G8" s="11" t="str">
        <f>[4]Maio!$E$10</f>
        <v>*</v>
      </c>
      <c r="H8" s="11" t="str">
        <f>[4]Maio!$E$11</f>
        <v>*</v>
      </c>
      <c r="I8" s="11" t="str">
        <f>[4]Maio!$E$12</f>
        <v>*</v>
      </c>
      <c r="J8" s="11" t="str">
        <f>[4]Maio!$E$13</f>
        <v>*</v>
      </c>
      <c r="K8" s="11" t="str">
        <f>[4]Maio!$E$14</f>
        <v>*</v>
      </c>
      <c r="L8" s="11" t="str">
        <f>[4]Maio!$E$15</f>
        <v>*</v>
      </c>
      <c r="M8" s="11" t="str">
        <f>[4]Maio!$E$16</f>
        <v>*</v>
      </c>
      <c r="N8" s="11" t="str">
        <f>[4]Maio!$E$17</f>
        <v>*</v>
      </c>
      <c r="O8" s="11" t="str">
        <f>[4]Maio!$E$18</f>
        <v>*</v>
      </c>
      <c r="P8" s="11" t="str">
        <f>[4]Maio!$E$19</f>
        <v>*</v>
      </c>
      <c r="Q8" s="11">
        <f>[4]Maio!$E$20</f>
        <v>56.916666666666664</v>
      </c>
      <c r="R8" s="11">
        <f>[4]Maio!$E$21</f>
        <v>74.541666666666671</v>
      </c>
      <c r="S8" s="11">
        <f>[4]Maio!$E$22</f>
        <v>71.625</v>
      </c>
      <c r="T8" s="11">
        <f>[4]Maio!$E$23</f>
        <v>69.36363636363636</v>
      </c>
      <c r="U8" s="11" t="str">
        <f>[4]Maio!$E$24</f>
        <v>*</v>
      </c>
      <c r="V8" s="11" t="str">
        <f>[4]Maio!$E$25</f>
        <v>*</v>
      </c>
      <c r="W8" s="11" t="str">
        <f>[4]Maio!$E$26</f>
        <v>*</v>
      </c>
      <c r="X8" s="11" t="str">
        <f>[4]Maio!$E$27</f>
        <v>*</v>
      </c>
      <c r="Y8" s="11" t="str">
        <f>[4]Maio!$E$28</f>
        <v>*</v>
      </c>
      <c r="Z8" s="11" t="str">
        <f>[4]Maio!$E$29</f>
        <v>*</v>
      </c>
      <c r="AA8" s="11" t="str">
        <f>[4]Maio!$E$30</f>
        <v>*</v>
      </c>
      <c r="AB8" s="11" t="str">
        <f>[4]Maio!$E$31</f>
        <v>*</v>
      </c>
      <c r="AC8" s="11" t="str">
        <f>[4]Maio!$E$32</f>
        <v>*</v>
      </c>
      <c r="AD8" s="11" t="str">
        <f>[4]Maio!$E$33</f>
        <v>*</v>
      </c>
      <c r="AE8" s="11" t="str">
        <f>[4]Maio!$E$34</f>
        <v>*</v>
      </c>
      <c r="AF8" s="11" t="str">
        <f>[4]Maio!$E$35</f>
        <v>*</v>
      </c>
      <c r="AG8" s="93">
        <f t="shared" ref="AG8:AG9" si="2">AVERAGE(B8:AF8)</f>
        <v>68.944805194805198</v>
      </c>
    </row>
    <row r="9" spans="1:37" x14ac:dyDescent="0.2">
      <c r="A9" s="58" t="s">
        <v>167</v>
      </c>
      <c r="B9" s="11">
        <f>[5]Maio!$E$5</f>
        <v>54.916666666666664</v>
      </c>
      <c r="C9" s="11">
        <f>[5]Maio!$E$6</f>
        <v>75.208333333333329</v>
      </c>
      <c r="D9" s="11">
        <f>[5]Maio!$E$7</f>
        <v>64.916666666666671</v>
      </c>
      <c r="E9" s="11">
        <f>[5]Maio!$E$8</f>
        <v>68.166666666666671</v>
      </c>
      <c r="F9" s="11">
        <f>[5]Maio!$E$9</f>
        <v>65.833333333333329</v>
      </c>
      <c r="G9" s="11">
        <f>[5]Maio!$E$10</f>
        <v>84.041666666666671</v>
      </c>
      <c r="H9" s="11">
        <f>[5]Maio!$E$11</f>
        <v>69.041666666666671</v>
      </c>
      <c r="I9" s="11">
        <f>[5]Maio!$E$12</f>
        <v>66.458333333333329</v>
      </c>
      <c r="J9" s="11">
        <f>[5]Maio!$E$13</f>
        <v>57</v>
      </c>
      <c r="K9" s="11">
        <f>[5]Maio!$E$14</f>
        <v>59.583333333333336</v>
      </c>
      <c r="L9" s="11">
        <f>[5]Maio!$E$15</f>
        <v>63.75</v>
      </c>
      <c r="M9" s="11">
        <f>[5]Maio!$E$16</f>
        <v>91.875</v>
      </c>
      <c r="N9" s="11">
        <f>[5]Maio!$E$17</f>
        <v>90.708333333333329</v>
      </c>
      <c r="O9" s="11">
        <f>[5]Maio!$E$18</f>
        <v>86.166666666666671</v>
      </c>
      <c r="P9" s="11">
        <f>[5]Maio!$E$19</f>
        <v>65.125</v>
      </c>
      <c r="Q9" s="11">
        <f>[5]Maio!$E$20</f>
        <v>62.458333333333336</v>
      </c>
      <c r="R9" s="11">
        <f>[5]Maio!$E$21</f>
        <v>60.208333333333336</v>
      </c>
      <c r="S9" s="11">
        <f>[5]Maio!$E$22</f>
        <v>67.916666666666671</v>
      </c>
      <c r="T9" s="11">
        <f>[5]Maio!$E$23</f>
        <v>59.375</v>
      </c>
      <c r="U9" s="11">
        <f>[5]Maio!$E$24</f>
        <v>67.958333333333329</v>
      </c>
      <c r="V9" s="11">
        <f>[5]Maio!$E$25</f>
        <v>70.25</v>
      </c>
      <c r="W9" s="11">
        <f>[5]Maio!$E$26</f>
        <v>86.666666666666671</v>
      </c>
      <c r="X9" s="11">
        <f>[5]Maio!$E$27</f>
        <v>89.5</v>
      </c>
      <c r="Y9" s="11">
        <f>[5]Maio!$E$28</f>
        <v>74.208333333333329</v>
      </c>
      <c r="Z9" s="11">
        <f>[5]Maio!$E$29</f>
        <v>60.25</v>
      </c>
      <c r="AA9" s="11">
        <f>[5]Maio!$E$30</f>
        <v>56.708333333333336</v>
      </c>
      <c r="AB9" s="11">
        <f>[5]Maio!$E$31</f>
        <v>67.375</v>
      </c>
      <c r="AC9" s="11">
        <f>[5]Maio!$E$32</f>
        <v>54.833333333333336</v>
      </c>
      <c r="AD9" s="11">
        <f>[5]Maio!$E$33</f>
        <v>57.75</v>
      </c>
      <c r="AE9" s="11">
        <f>[5]Maio!$E$34</f>
        <v>57.25</v>
      </c>
      <c r="AF9" s="11">
        <f>[5]Maio!$E$35</f>
        <v>64.875</v>
      </c>
      <c r="AG9" s="93">
        <f t="shared" si="2"/>
        <v>68.399193548387103</v>
      </c>
    </row>
    <row r="10" spans="1:37" x14ac:dyDescent="0.2">
      <c r="A10" s="58" t="s">
        <v>111</v>
      </c>
      <c r="B10" s="11" t="str">
        <f>[6]Maio!$E$5</f>
        <v>*</v>
      </c>
      <c r="C10" s="11" t="str">
        <f>[6]Maio!$E$6</f>
        <v>*</v>
      </c>
      <c r="D10" s="11" t="str">
        <f>[6]Maio!$E$7</f>
        <v>*</v>
      </c>
      <c r="E10" s="11" t="str">
        <f>[6]Maio!$E$8</f>
        <v>*</v>
      </c>
      <c r="F10" s="11" t="str">
        <f>[6]Maio!$E$9</f>
        <v>*</v>
      </c>
      <c r="G10" s="11" t="str">
        <f>[6]Maio!$E$10</f>
        <v>*</v>
      </c>
      <c r="H10" s="11" t="str">
        <f>[6]Maio!$E$11</f>
        <v>*</v>
      </c>
      <c r="I10" s="11" t="str">
        <f>[6]Maio!$E$12</f>
        <v>*</v>
      </c>
      <c r="J10" s="11" t="str">
        <f>[6]Maio!$E$13</f>
        <v>*</v>
      </c>
      <c r="K10" s="11" t="str">
        <f>[6]Maio!$E$14</f>
        <v>*</v>
      </c>
      <c r="L10" s="11" t="str">
        <f>[6]Maio!$E$15</f>
        <v>*</v>
      </c>
      <c r="M10" s="11" t="str">
        <f>[6]Maio!$E$16</f>
        <v>*</v>
      </c>
      <c r="N10" s="11" t="str">
        <f>[6]Maio!$E$17</f>
        <v>*</v>
      </c>
      <c r="O10" s="11" t="str">
        <f>[6]Maio!$E$18</f>
        <v>*</v>
      </c>
      <c r="P10" s="11" t="str">
        <f>[6]Maio!$E$19</f>
        <v>*</v>
      </c>
      <c r="Q10" s="11" t="str">
        <f>[6]Maio!$E$20</f>
        <v>*</v>
      </c>
      <c r="R10" s="11" t="str">
        <f>[6]Maio!$E$21</f>
        <v>*</v>
      </c>
      <c r="S10" s="11" t="str">
        <f>[6]Maio!$E$22</f>
        <v>*</v>
      </c>
      <c r="T10" s="11" t="str">
        <f>[6]Maio!$E$23</f>
        <v>*</v>
      </c>
      <c r="U10" s="11" t="str">
        <f>[6]Maio!$E$24</f>
        <v>*</v>
      </c>
      <c r="V10" s="11" t="str">
        <f>[6]Maio!$E$25</f>
        <v>*</v>
      </c>
      <c r="W10" s="11" t="str">
        <f>[6]Maio!$E$26</f>
        <v>*</v>
      </c>
      <c r="X10" s="11" t="str">
        <f>[6]Maio!$E$27</f>
        <v>*</v>
      </c>
      <c r="Y10" s="11" t="str">
        <f>[6]Maio!$E$28</f>
        <v>*</v>
      </c>
      <c r="Z10" s="11" t="str">
        <f>[6]Maio!$E$29</f>
        <v>*</v>
      </c>
      <c r="AA10" s="11" t="str">
        <f>[6]Maio!$E$30</f>
        <v>*</v>
      </c>
      <c r="AB10" s="11" t="str">
        <f>[6]Maio!$E$31</f>
        <v>*</v>
      </c>
      <c r="AC10" s="11" t="str">
        <f>[6]Maio!$E$32</f>
        <v>*</v>
      </c>
      <c r="AD10" s="11" t="str">
        <f>[6]Maio!$E$33</f>
        <v>*</v>
      </c>
      <c r="AE10" s="11" t="str">
        <f>[6]Maio!$E$34</f>
        <v>*</v>
      </c>
      <c r="AF10" s="11" t="str">
        <f>[6]Maio!$E$35</f>
        <v>*</v>
      </c>
      <c r="AG10" s="93" t="s">
        <v>226</v>
      </c>
    </row>
    <row r="11" spans="1:37" x14ac:dyDescent="0.2">
      <c r="A11" s="58" t="s">
        <v>64</v>
      </c>
      <c r="B11" s="11">
        <f>[7]Maio!$E$5</f>
        <v>51.727272727272727</v>
      </c>
      <c r="C11" s="11">
        <f>[7]Maio!$E$6</f>
        <v>49.916666666666664</v>
      </c>
      <c r="D11" s="11">
        <f>[7]Maio!$E$7</f>
        <v>62.208333333333336</v>
      </c>
      <c r="E11" s="11">
        <f>[7]Maio!$E$8</f>
        <v>59.75</v>
      </c>
      <c r="F11" s="11">
        <f>[7]Maio!$E$9</f>
        <v>59.958333333333336</v>
      </c>
      <c r="G11" s="11">
        <f>[7]Maio!$E$10</f>
        <v>70.583333333333329</v>
      </c>
      <c r="H11" s="11">
        <f>[7]Maio!$E$11</f>
        <v>56.583333333333336</v>
      </c>
      <c r="I11" s="11">
        <f>[7]Maio!$E$12</f>
        <v>53.208333333333336</v>
      </c>
      <c r="J11" s="11">
        <f>[7]Maio!$E$13</f>
        <v>59.75</v>
      </c>
      <c r="K11" s="11">
        <f>[7]Maio!$E$14</f>
        <v>58.875</v>
      </c>
      <c r="L11" s="11">
        <f>[7]Maio!$E$15</f>
        <v>53.083333333333336</v>
      </c>
      <c r="M11" s="11">
        <f>[7]Maio!$E$16</f>
        <v>66.5</v>
      </c>
      <c r="N11" s="11">
        <f>[7]Maio!$E$17</f>
        <v>84.461538461538467</v>
      </c>
      <c r="O11" s="11">
        <f>[7]Maio!$E$18</f>
        <v>90.666666666666671</v>
      </c>
      <c r="P11" s="11">
        <f>[7]Maio!$E$19</f>
        <v>88.125</v>
      </c>
      <c r="Q11" s="11">
        <f>[7]Maio!$E$20</f>
        <v>68.692307692307693</v>
      </c>
      <c r="R11" s="11">
        <f>[7]Maio!$E$21</f>
        <v>61.416666666666664</v>
      </c>
      <c r="S11" s="11">
        <f>[7]Maio!$E$22</f>
        <v>57.125</v>
      </c>
      <c r="T11" s="11">
        <f>[7]Maio!$E$23</f>
        <v>54.375</v>
      </c>
      <c r="U11" s="11">
        <f>[7]Maio!$E$24</f>
        <v>55.208333333333336</v>
      </c>
      <c r="V11" s="11">
        <f>[7]Maio!$E$25</f>
        <v>57.958333333333336</v>
      </c>
      <c r="W11" s="11">
        <f>[7]Maio!$E$26</f>
        <v>63.090909090909093</v>
      </c>
      <c r="X11" s="11">
        <f>[7]Maio!$E$27</f>
        <v>76.733333333333334</v>
      </c>
      <c r="Y11" s="11">
        <f>[7]Maio!$E$28</f>
        <v>79.61904761904762</v>
      </c>
      <c r="Z11" s="11">
        <f>[7]Maio!$E$29</f>
        <v>72.349999999999994</v>
      </c>
      <c r="AA11" s="11">
        <f>[7]Maio!$E$30</f>
        <v>58.166666666666664</v>
      </c>
      <c r="AB11" s="11">
        <f>[7]Maio!$E$31</f>
        <v>57.541666666666664</v>
      </c>
      <c r="AC11" s="11">
        <f>[7]Maio!$E$32</f>
        <v>55.652173913043477</v>
      </c>
      <c r="AD11" s="11">
        <f>[7]Maio!$E$33</f>
        <v>54.125</v>
      </c>
      <c r="AE11" s="11">
        <f>[7]Maio!$E$34</f>
        <v>56.833333333333336</v>
      </c>
      <c r="AF11" s="11">
        <f>[7]Maio!$E$35</f>
        <v>49.416666666666664</v>
      </c>
      <c r="AG11" s="93">
        <f t="shared" ref="AG11:AG12" si="3">AVERAGE(B11:AF11)</f>
        <v>62.70005105927266</v>
      </c>
    </row>
    <row r="12" spans="1:37" x14ac:dyDescent="0.2">
      <c r="A12" s="58" t="s">
        <v>41</v>
      </c>
      <c r="B12" s="11">
        <f>[8]Maio!$E$5</f>
        <v>64.416666666666671</v>
      </c>
      <c r="C12" s="11">
        <f>[8]Maio!$E$6</f>
        <v>65.208333333333329</v>
      </c>
      <c r="D12" s="11">
        <f>[8]Maio!$E$7</f>
        <v>65.958333333333329</v>
      </c>
      <c r="E12" s="11">
        <f>[8]Maio!$E$8</f>
        <v>62.916666666666664</v>
      </c>
      <c r="F12" s="11">
        <f>[8]Maio!$E$9</f>
        <v>65.625</v>
      </c>
      <c r="G12" s="11">
        <f>[8]Maio!$E$10</f>
        <v>80.772727272727266</v>
      </c>
      <c r="H12" s="11">
        <f>[8]Maio!$E$11</f>
        <v>66.208333333333329</v>
      </c>
      <c r="I12" s="11">
        <f>[8]Maio!$E$12</f>
        <v>70.478260869565219</v>
      </c>
      <c r="J12" s="11">
        <f>[8]Maio!$E$13</f>
        <v>66.208333333333329</v>
      </c>
      <c r="K12" s="11">
        <f>[8]Maio!$E$14</f>
        <v>64.75</v>
      </c>
      <c r="L12" s="11">
        <f>[8]Maio!$E$15</f>
        <v>63</v>
      </c>
      <c r="M12" s="11">
        <f>[8]Maio!$E$16</f>
        <v>84</v>
      </c>
      <c r="N12" s="11">
        <f>[8]Maio!$E$17</f>
        <v>79.615384615384613</v>
      </c>
      <c r="O12" s="11">
        <f>[8]Maio!$E$18</f>
        <v>78.913043478260875</v>
      </c>
      <c r="P12" s="11">
        <f>[8]Maio!$E$19</f>
        <v>71.375</v>
      </c>
      <c r="Q12" s="11">
        <f>[8]Maio!$E$20</f>
        <v>72.25</v>
      </c>
      <c r="R12" s="11">
        <f>[8]Maio!$E$21</f>
        <v>75</v>
      </c>
      <c r="S12" s="11">
        <f>[8]Maio!$E$22</f>
        <v>73.958333333333329</v>
      </c>
      <c r="T12" s="11">
        <f>[8]Maio!$E$23</f>
        <v>69.291666666666671</v>
      </c>
      <c r="U12" s="11">
        <f>[8]Maio!$E$24</f>
        <v>61.958333333333336</v>
      </c>
      <c r="V12" s="11">
        <f>[8]Maio!$E$25</f>
        <v>68.791666666666671</v>
      </c>
      <c r="W12" s="11">
        <f>[8]Maio!$E$26</f>
        <v>84.791666666666671</v>
      </c>
      <c r="X12" s="11">
        <f>[8]Maio!$E$27</f>
        <v>75.041666666666671</v>
      </c>
      <c r="Y12" s="11">
        <f>[8]Maio!$E$28</f>
        <v>78</v>
      </c>
      <c r="Z12" s="11">
        <f>[8]Maio!$E$29</f>
        <v>74.166666666666671</v>
      </c>
      <c r="AA12" s="11">
        <f>[8]Maio!$E$30</f>
        <v>73.25</v>
      </c>
      <c r="AB12" s="11">
        <f>[8]Maio!$E$31</f>
        <v>72.791666666666671</v>
      </c>
      <c r="AC12" s="11">
        <f>[8]Maio!$E$32</f>
        <v>69.083333333333329</v>
      </c>
      <c r="AD12" s="11">
        <f>[8]Maio!$E$33</f>
        <v>68.875</v>
      </c>
      <c r="AE12" s="11">
        <f>[8]Maio!$E$34</f>
        <v>65.416666666666671</v>
      </c>
      <c r="AF12" s="11">
        <f>[8]Maio!$E$35</f>
        <v>67.625</v>
      </c>
      <c r="AG12" s="93">
        <f t="shared" si="3"/>
        <v>70.959282244170041</v>
      </c>
    </row>
    <row r="13" spans="1:37" x14ac:dyDescent="0.2">
      <c r="A13" s="58" t="s">
        <v>114</v>
      </c>
      <c r="B13" s="11" t="str">
        <f>[9]Maio!$E$5</f>
        <v>*</v>
      </c>
      <c r="C13" s="11" t="str">
        <f>[9]Maio!$E$6</f>
        <v>*</v>
      </c>
      <c r="D13" s="11" t="str">
        <f>[9]Maio!$E$7</f>
        <v>*</v>
      </c>
      <c r="E13" s="11" t="str">
        <f>[9]Maio!$E$8</f>
        <v>*</v>
      </c>
      <c r="F13" s="11" t="str">
        <f>[9]Maio!$E$9</f>
        <v>*</v>
      </c>
      <c r="G13" s="11" t="str">
        <f>[9]Maio!$E$10</f>
        <v>*</v>
      </c>
      <c r="H13" s="11" t="str">
        <f>[9]Maio!$E$11</f>
        <v>*</v>
      </c>
      <c r="I13" s="11" t="str">
        <f>[9]Maio!$E$12</f>
        <v>*</v>
      </c>
      <c r="J13" s="11" t="str">
        <f>[9]Maio!$E$13</f>
        <v>*</v>
      </c>
      <c r="K13" s="11" t="str">
        <f>[9]Maio!$E$14</f>
        <v>*</v>
      </c>
      <c r="L13" s="11" t="str">
        <f>[9]Maio!$E$15</f>
        <v>*</v>
      </c>
      <c r="M13" s="11" t="str">
        <f>[9]Maio!$E$16</f>
        <v>*</v>
      </c>
      <c r="N13" s="11" t="str">
        <f>[9]Maio!$E$17</f>
        <v>*</v>
      </c>
      <c r="O13" s="11" t="str">
        <f>[9]Maio!$E$18</f>
        <v>*</v>
      </c>
      <c r="P13" s="11" t="str">
        <f>[9]Maio!$E$19</f>
        <v>*</v>
      </c>
      <c r="Q13" s="11" t="str">
        <f>[9]Maio!$E$20</f>
        <v>*</v>
      </c>
      <c r="R13" s="11" t="str">
        <f>[9]Maio!$E$21</f>
        <v>*</v>
      </c>
      <c r="S13" s="11" t="str">
        <f>[9]Maio!$E$22</f>
        <v>*</v>
      </c>
      <c r="T13" s="11" t="str">
        <f>[9]Maio!$E$23</f>
        <v>*</v>
      </c>
      <c r="U13" s="11" t="str">
        <f>[9]Maio!$E$24</f>
        <v>*</v>
      </c>
      <c r="V13" s="11" t="str">
        <f>[9]Maio!$E$25</f>
        <v>*</v>
      </c>
      <c r="W13" s="11" t="str">
        <f>[9]Maio!$E$26</f>
        <v>*</v>
      </c>
      <c r="X13" s="11" t="str">
        <f>[9]Maio!$E$27</f>
        <v>*</v>
      </c>
      <c r="Y13" s="11" t="str">
        <f>[9]Maio!$E$28</f>
        <v>*</v>
      </c>
      <c r="Z13" s="11" t="str">
        <f>[9]Maio!$E$29</f>
        <v>*</v>
      </c>
      <c r="AA13" s="11" t="str">
        <f>[9]Maio!$E$30</f>
        <v>*</v>
      </c>
      <c r="AB13" s="11" t="str">
        <f>[9]Maio!$E$31</f>
        <v>*</v>
      </c>
      <c r="AC13" s="11" t="str">
        <f>[9]Maio!$E$32</f>
        <v>*</v>
      </c>
      <c r="AD13" s="11" t="str">
        <f>[9]Maio!$E$33</f>
        <v>*</v>
      </c>
      <c r="AE13" s="11" t="str">
        <f>[9]Maio!$E$34</f>
        <v>*</v>
      </c>
      <c r="AF13" s="11" t="str">
        <f>[9]Maio!$E$35</f>
        <v>*</v>
      </c>
      <c r="AG13" s="93" t="s">
        <v>226</v>
      </c>
    </row>
    <row r="14" spans="1:37" x14ac:dyDescent="0.2">
      <c r="A14" s="58" t="s">
        <v>118</v>
      </c>
      <c r="B14" s="11" t="str">
        <f>[10]Maio!$E$5</f>
        <v>*</v>
      </c>
      <c r="C14" s="11" t="str">
        <f>[10]Maio!$E$6</f>
        <v>*</v>
      </c>
      <c r="D14" s="11" t="str">
        <f>[10]Maio!$E$7</f>
        <v>*</v>
      </c>
      <c r="E14" s="11" t="str">
        <f>[10]Maio!$E$8</f>
        <v>*</v>
      </c>
      <c r="F14" s="11" t="str">
        <f>[10]Maio!$E$9</f>
        <v>*</v>
      </c>
      <c r="G14" s="11" t="str">
        <f>[10]Maio!$E$10</f>
        <v>*</v>
      </c>
      <c r="H14" s="11" t="str">
        <f>[10]Maio!$E$11</f>
        <v>*</v>
      </c>
      <c r="I14" s="11" t="str">
        <f>[10]Maio!$E$12</f>
        <v>*</v>
      </c>
      <c r="J14" s="11" t="str">
        <f>[10]Maio!$E$13</f>
        <v>*</v>
      </c>
      <c r="K14" s="11" t="str">
        <f>[10]Maio!$E$14</f>
        <v>*</v>
      </c>
      <c r="L14" s="11" t="str">
        <f>[10]Maio!$E$15</f>
        <v>*</v>
      </c>
      <c r="M14" s="11" t="str">
        <f>[10]Maio!$E$16</f>
        <v>*</v>
      </c>
      <c r="N14" s="11" t="str">
        <f>[10]Maio!$E$17</f>
        <v>*</v>
      </c>
      <c r="O14" s="11" t="str">
        <f>[10]Maio!$E$18</f>
        <v>*</v>
      </c>
      <c r="P14" s="11" t="str">
        <f>[10]Maio!$E$19</f>
        <v>*</v>
      </c>
      <c r="Q14" s="11" t="str">
        <f>[10]Maio!$E$20</f>
        <v>*</v>
      </c>
      <c r="R14" s="11" t="str">
        <f>[10]Maio!$E$21</f>
        <v>*</v>
      </c>
      <c r="S14" s="11" t="str">
        <f>[10]Maio!$E$22</f>
        <v>*</v>
      </c>
      <c r="T14" s="11" t="str">
        <f>[10]Maio!$E$23</f>
        <v>*</v>
      </c>
      <c r="U14" s="11" t="str">
        <f>[10]Maio!$E$24</f>
        <v>*</v>
      </c>
      <c r="V14" s="11" t="str">
        <f>[10]Maio!$E$25</f>
        <v>*</v>
      </c>
      <c r="W14" s="11" t="str">
        <f>[10]Maio!$E$26</f>
        <v>*</v>
      </c>
      <c r="X14" s="11" t="str">
        <f>[10]Maio!$E$27</f>
        <v>*</v>
      </c>
      <c r="Y14" s="11" t="str">
        <f>[10]Maio!$E$28</f>
        <v>*</v>
      </c>
      <c r="Z14" s="11" t="str">
        <f>[10]Maio!$E$29</f>
        <v>*</v>
      </c>
      <c r="AA14" s="11" t="str">
        <f>[10]Maio!$E$30</f>
        <v>*</v>
      </c>
      <c r="AB14" s="11" t="str">
        <f>[10]Maio!$E$31</f>
        <v>*</v>
      </c>
      <c r="AC14" s="11" t="str">
        <f>[10]Maio!$E$32</f>
        <v>*</v>
      </c>
      <c r="AD14" s="11" t="str">
        <f>[10]Maio!$E$33</f>
        <v>*</v>
      </c>
      <c r="AE14" s="11" t="str">
        <f>[10]Maio!$E$34</f>
        <v>*</v>
      </c>
      <c r="AF14" s="11" t="str">
        <f>[10]Maio!$E$35</f>
        <v>*</v>
      </c>
      <c r="AG14" s="93" t="s">
        <v>226</v>
      </c>
      <c r="AK14" t="s">
        <v>47</v>
      </c>
    </row>
    <row r="15" spans="1:37" x14ac:dyDescent="0.2">
      <c r="A15" s="58" t="s">
        <v>121</v>
      </c>
      <c r="B15" s="11">
        <f>[11]Maio!$E$5</f>
        <v>61.958333333333336</v>
      </c>
      <c r="C15" s="11">
        <f>[11]Maio!$E$6</f>
        <v>76.791666666666671</v>
      </c>
      <c r="D15" s="11">
        <f>[11]Maio!$E$7</f>
        <v>72.478260869565219</v>
      </c>
      <c r="E15" s="11">
        <f>[11]Maio!$E$8</f>
        <v>68.125</v>
      </c>
      <c r="F15" s="11">
        <f>[11]Maio!$E$9</f>
        <v>64.875</v>
      </c>
      <c r="G15" s="11">
        <f>[11]Maio!$E$10</f>
        <v>86.541666666666671</v>
      </c>
      <c r="H15" s="11">
        <f>[11]Maio!$E$11</f>
        <v>74.833333333333329</v>
      </c>
      <c r="I15" s="11">
        <f>[11]Maio!$E$12</f>
        <v>73.375</v>
      </c>
      <c r="J15" s="11">
        <f>[11]Maio!$E$13</f>
        <v>57.958333333333336</v>
      </c>
      <c r="K15" s="11">
        <f>[11]Maio!$E$14</f>
        <v>55.916666666666664</v>
      </c>
      <c r="L15" s="11">
        <f>[11]Maio!$E$15</f>
        <v>62.416666666666664</v>
      </c>
      <c r="M15" s="11">
        <f>[11]Maio!$E$16</f>
        <v>88.458333333333329</v>
      </c>
      <c r="N15" s="11">
        <f>[11]Maio!$E$17</f>
        <v>91.958333333333329</v>
      </c>
      <c r="O15" s="11">
        <f>[11]Maio!$E$18</f>
        <v>90.416666666666671</v>
      </c>
      <c r="P15" s="11">
        <f>[11]Maio!$E$19</f>
        <v>78.916666666666671</v>
      </c>
      <c r="Q15" s="11">
        <f>[11]Maio!$E$20</f>
        <v>72.083333333333329</v>
      </c>
      <c r="R15" s="11">
        <f>[11]Maio!$E$21</f>
        <v>65.916666666666671</v>
      </c>
      <c r="S15" s="11">
        <f>[11]Maio!$E$22</f>
        <v>71.416666666666671</v>
      </c>
      <c r="T15" s="11">
        <f>[11]Maio!$E$23</f>
        <v>61.708333333333336</v>
      </c>
      <c r="U15" s="11">
        <f>[11]Maio!$E$24</f>
        <v>64.208333333333329</v>
      </c>
      <c r="V15" s="11">
        <f>[11]Maio!$E$25</f>
        <v>68.875</v>
      </c>
      <c r="W15" s="11">
        <f>[11]Maio!$E$26</f>
        <v>87.125</v>
      </c>
      <c r="X15" s="11">
        <f>[11]Maio!$E$27</f>
        <v>83.25</v>
      </c>
      <c r="Y15" s="11">
        <f>[11]Maio!$E$28</f>
        <v>76.75</v>
      </c>
      <c r="Z15" s="11">
        <f>[11]Maio!$E$29</f>
        <v>73.875</v>
      </c>
      <c r="AA15" s="11">
        <f>[11]Maio!$E$30</f>
        <v>69.833333333333329</v>
      </c>
      <c r="AB15" s="11">
        <f>[11]Maio!$E$31</f>
        <v>71.333333333333329</v>
      </c>
      <c r="AC15" s="11">
        <f>[11]Maio!$E$32</f>
        <v>61.583333333333336</v>
      </c>
      <c r="AD15" s="11">
        <f>[11]Maio!$E$33</f>
        <v>62.375</v>
      </c>
      <c r="AE15" s="11">
        <f>[11]Maio!$E$34</f>
        <v>61.083333333333336</v>
      </c>
      <c r="AF15" s="11">
        <f>[11]Maio!$E$35</f>
        <v>62.583333333333336</v>
      </c>
      <c r="AG15" s="93">
        <f t="shared" ref="AG15" si="4">AVERAGE(B15:AF15)</f>
        <v>71.581287985039737</v>
      </c>
      <c r="AK15" t="s">
        <v>47</v>
      </c>
    </row>
    <row r="16" spans="1:37" x14ac:dyDescent="0.2">
      <c r="A16" s="58" t="s">
        <v>168</v>
      </c>
      <c r="B16" s="11" t="str">
        <f>[12]Maio!$E$5</f>
        <v>*</v>
      </c>
      <c r="C16" s="11" t="str">
        <f>[12]Maio!$E$6</f>
        <v>*</v>
      </c>
      <c r="D16" s="11" t="str">
        <f>[12]Maio!$E$7</f>
        <v>*</v>
      </c>
      <c r="E16" s="11" t="str">
        <f>[12]Maio!$E$8</f>
        <v>*</v>
      </c>
      <c r="F16" s="11" t="str">
        <f>[12]Maio!$E$9</f>
        <v>*</v>
      </c>
      <c r="G16" s="11" t="str">
        <f>[12]Maio!$E$10</f>
        <v>*</v>
      </c>
      <c r="H16" s="11" t="str">
        <f>[12]Maio!$E$11</f>
        <v>*</v>
      </c>
      <c r="I16" s="11" t="str">
        <f>[12]Maio!$E$12</f>
        <v>*</v>
      </c>
      <c r="J16" s="11" t="str">
        <f>[12]Maio!$E$13</f>
        <v>*</v>
      </c>
      <c r="K16" s="11" t="str">
        <f>[12]Maio!$E$14</f>
        <v>*</v>
      </c>
      <c r="L16" s="11" t="str">
        <f>[12]Maio!$E$15</f>
        <v>*</v>
      </c>
      <c r="M16" s="11" t="str">
        <f>[12]Maio!$E$16</f>
        <v>*</v>
      </c>
      <c r="N16" s="11" t="str">
        <f>[12]Maio!$E$17</f>
        <v>*</v>
      </c>
      <c r="O16" s="11" t="str">
        <f>[12]Maio!$E$18</f>
        <v>*</v>
      </c>
      <c r="P16" s="11" t="str">
        <f>[12]Maio!$E$19</f>
        <v>*</v>
      </c>
      <c r="Q16" s="11" t="str">
        <f>[12]Maio!$E$20</f>
        <v>*</v>
      </c>
      <c r="R16" s="11" t="str">
        <f>[12]Maio!$E$21</f>
        <v>*</v>
      </c>
      <c r="S16" s="11" t="str">
        <f>[12]Maio!$E$22</f>
        <v>*</v>
      </c>
      <c r="T16" s="11" t="str">
        <f>[12]Maio!$E$23</f>
        <v>*</v>
      </c>
      <c r="U16" s="11" t="str">
        <f>[12]Maio!$E$24</f>
        <v>*</v>
      </c>
      <c r="V16" s="11" t="str">
        <f>[12]Maio!$E$25</f>
        <v>*</v>
      </c>
      <c r="W16" s="11" t="str">
        <f>[12]Maio!$E$26</f>
        <v>*</v>
      </c>
      <c r="X16" s="11" t="str">
        <f>[12]Maio!$E$27</f>
        <v>*</v>
      </c>
      <c r="Y16" s="11" t="str">
        <f>[12]Maio!$E$28</f>
        <v>*</v>
      </c>
      <c r="Z16" s="11" t="str">
        <f>[12]Maio!$E$29</f>
        <v>*</v>
      </c>
      <c r="AA16" s="11" t="str">
        <f>[12]Maio!$E$30</f>
        <v>*</v>
      </c>
      <c r="AB16" s="11" t="str">
        <f>[12]Maio!$E$31</f>
        <v>*</v>
      </c>
      <c r="AC16" s="11" t="str">
        <f>[12]Maio!$E$32</f>
        <v>*</v>
      </c>
      <c r="AD16" s="11" t="str">
        <f>[12]Maio!$E$33</f>
        <v>*</v>
      </c>
      <c r="AE16" s="11" t="str">
        <f>[12]Maio!$E$34</f>
        <v>*</v>
      </c>
      <c r="AF16" s="11" t="str">
        <f>[12]Maio!$E$35</f>
        <v>*</v>
      </c>
      <c r="AG16" s="93" t="s">
        <v>226</v>
      </c>
    </row>
    <row r="17" spans="1:37" x14ac:dyDescent="0.2">
      <c r="A17" s="58" t="s">
        <v>2</v>
      </c>
      <c r="B17" s="11">
        <f>[13]Maio!$E$5</f>
        <v>50.708333333333336</v>
      </c>
      <c r="C17" s="11">
        <f>[13]Maio!$E$6</f>
        <v>53.25</v>
      </c>
      <c r="D17" s="11">
        <f>[13]Maio!$E$7</f>
        <v>57.166666666666664</v>
      </c>
      <c r="E17" s="11">
        <f>[13]Maio!$E$8</f>
        <v>57</v>
      </c>
      <c r="F17" s="11">
        <f>[13]Maio!$E$9</f>
        <v>48.625</v>
      </c>
      <c r="G17" s="11">
        <f>[13]Maio!$E$10</f>
        <v>77.875</v>
      </c>
      <c r="H17" s="11">
        <f>[13]Maio!$E$11</f>
        <v>63.541666666666664</v>
      </c>
      <c r="I17" s="11">
        <f>[13]Maio!$E$12</f>
        <v>54.458333333333336</v>
      </c>
      <c r="J17" s="11">
        <f>[13]Maio!$E$13</f>
        <v>50.458333333333336</v>
      </c>
      <c r="K17" s="11">
        <f>[13]Maio!$E$14</f>
        <v>51.5</v>
      </c>
      <c r="L17" s="11">
        <f>[13]Maio!$E$15</f>
        <v>59.083333333333336</v>
      </c>
      <c r="M17" s="11">
        <f>[13]Maio!$E$16</f>
        <v>85.083333333333329</v>
      </c>
      <c r="N17" s="11">
        <f>[13]Maio!$E$17</f>
        <v>92.772727272727266</v>
      </c>
      <c r="O17" s="11">
        <f>[13]Maio!$E$18</f>
        <v>86.904761904761898</v>
      </c>
      <c r="P17" s="11">
        <f>[13]Maio!$E$19</f>
        <v>78.291666666666671</v>
      </c>
      <c r="Q17" s="11">
        <f>[13]Maio!$E$20</f>
        <v>72.291666666666671</v>
      </c>
      <c r="R17" s="11">
        <f>[13]Maio!$E$21</f>
        <v>67.625</v>
      </c>
      <c r="S17" s="11">
        <f>[13]Maio!$E$22</f>
        <v>61.625</v>
      </c>
      <c r="T17" s="11">
        <f>[13]Maio!$E$23</f>
        <v>53.208333333333336</v>
      </c>
      <c r="U17" s="11">
        <f>[13]Maio!$E$24</f>
        <v>55.666666666666664</v>
      </c>
      <c r="V17" s="11">
        <f>[13]Maio!$E$25</f>
        <v>63.208333333333336</v>
      </c>
      <c r="W17" s="11">
        <f>[13]Maio!$E$26</f>
        <v>77.285714285714292</v>
      </c>
      <c r="X17" s="11">
        <f>[13]Maio!$E$27</f>
        <v>83.058823529411768</v>
      </c>
      <c r="Y17" s="11">
        <f>[13]Maio!$E$28</f>
        <v>77.333333333333329</v>
      </c>
      <c r="Z17" s="11">
        <f>[13]Maio!$E$29</f>
        <v>72.695652173913047</v>
      </c>
      <c r="AA17" s="11">
        <f>[13]Maio!$E$30</f>
        <v>60.541666666666664</v>
      </c>
      <c r="AB17" s="11">
        <f>[13]Maio!$E$31</f>
        <v>56.25</v>
      </c>
      <c r="AC17" s="11">
        <f>[13]Maio!$E$32</f>
        <v>46.291666666666664</v>
      </c>
      <c r="AD17" s="11">
        <f>[13]Maio!$E$33</f>
        <v>49.958333333333336</v>
      </c>
      <c r="AE17" s="11">
        <f>[13]Maio!$E$34</f>
        <v>47.458333333333336</v>
      </c>
      <c r="AF17" s="11">
        <f>[13]Maio!$E$35</f>
        <v>44.416666666666664</v>
      </c>
      <c r="AG17" s="93">
        <f t="shared" ref="AG17:AG25" si="5">AVERAGE(B17:AF17)</f>
        <v>63.084978897844998</v>
      </c>
      <c r="AI17" s="12" t="s">
        <v>47</v>
      </c>
    </row>
    <row r="18" spans="1:37" x14ac:dyDescent="0.2">
      <c r="A18" s="58" t="s">
        <v>3</v>
      </c>
      <c r="B18" s="11">
        <f>[14]Maio!$E$5</f>
        <v>64.416666666666671</v>
      </c>
      <c r="C18" s="11">
        <f>[14]Maio!$E$6</f>
        <v>63.666666666666664</v>
      </c>
      <c r="D18" s="11">
        <f>[14]Maio!$E$7</f>
        <v>64</v>
      </c>
      <c r="E18" s="11">
        <f>[14]Maio!$E$8</f>
        <v>62.458333333333336</v>
      </c>
      <c r="F18" s="11">
        <f>[14]Maio!$E$9</f>
        <v>60.333333333333336</v>
      </c>
      <c r="G18" s="11">
        <f>[14]Maio!$E$10</f>
        <v>72.958333333333329</v>
      </c>
      <c r="H18" s="11">
        <f>[14]Maio!$E$11</f>
        <v>72.416666666666671</v>
      </c>
      <c r="I18" s="11">
        <f>[14]Maio!$E$12</f>
        <v>65.208333333333329</v>
      </c>
      <c r="J18" s="11">
        <f>[14]Maio!$E$13</f>
        <v>61.75</v>
      </c>
      <c r="K18" s="11">
        <f>[14]Maio!$E$14</f>
        <v>64.416666666666671</v>
      </c>
      <c r="L18" s="11">
        <f>[14]Maio!$E$15</f>
        <v>63.416666666666664</v>
      </c>
      <c r="M18" s="11">
        <f>[14]Maio!$E$16</f>
        <v>62.125</v>
      </c>
      <c r="N18" s="11">
        <f>[14]Maio!$E$17</f>
        <v>78.958333333333329</v>
      </c>
      <c r="O18" s="11">
        <f>[14]Maio!$E$18</f>
        <v>85.583333333333329</v>
      </c>
      <c r="P18" s="11">
        <f>[14]Maio!$E$19</f>
        <v>81</v>
      </c>
      <c r="Q18" s="11">
        <f>[14]Maio!$E$20</f>
        <v>76.833333333333329</v>
      </c>
      <c r="R18" s="11">
        <f>[14]Maio!$E$21</f>
        <v>70.166666666666671</v>
      </c>
      <c r="S18" s="11">
        <f>[14]Maio!$E$22</f>
        <v>65.375</v>
      </c>
      <c r="T18" s="11">
        <f>[14]Maio!$E$23</f>
        <v>63.791666666666664</v>
      </c>
      <c r="U18" s="11">
        <f>[14]Maio!$E$24</f>
        <v>60.666666666666664</v>
      </c>
      <c r="V18" s="11">
        <f>[14]Maio!$E$25</f>
        <v>64.791666666666671</v>
      </c>
      <c r="W18" s="11">
        <f>[14]Maio!$E$26</f>
        <v>64</v>
      </c>
      <c r="X18" s="11">
        <f>[14]Maio!$E$27</f>
        <v>83.458333333333329</v>
      </c>
      <c r="Y18" s="11">
        <f>[14]Maio!$E$28</f>
        <v>73.875</v>
      </c>
      <c r="Z18" s="11">
        <f>[14]Maio!$E$29</f>
        <v>73.375</v>
      </c>
      <c r="AA18" s="11">
        <f>[14]Maio!$E$30</f>
        <v>67.791666666666671</v>
      </c>
      <c r="AB18" s="11">
        <f>[14]Maio!$E$31</f>
        <v>65.875</v>
      </c>
      <c r="AC18" s="11">
        <f>[14]Maio!$E$32</f>
        <v>63.666666666666664</v>
      </c>
      <c r="AD18" s="11">
        <f>[14]Maio!$E$33</f>
        <v>62.75</v>
      </c>
      <c r="AE18" s="11">
        <f>[14]Maio!$E$34</f>
        <v>61.541666666666664</v>
      </c>
      <c r="AF18" s="11">
        <f>[14]Maio!$E$35</f>
        <v>61.916666666666664</v>
      </c>
      <c r="AG18" s="93">
        <f t="shared" si="5"/>
        <v>67.825268817204318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 t="str">
        <f>[15]Maio!$E$5</f>
        <v>*</v>
      </c>
      <c r="C19" s="11" t="str">
        <f>[15]Maio!$E$6</f>
        <v>*</v>
      </c>
      <c r="D19" s="11" t="str">
        <f>[15]Maio!$E$7</f>
        <v>*</v>
      </c>
      <c r="E19" s="11" t="str">
        <f>[15]Maio!$E$8</f>
        <v>*</v>
      </c>
      <c r="F19" s="11" t="str">
        <f>[15]Maio!$E$9</f>
        <v>*</v>
      </c>
      <c r="G19" s="11" t="str">
        <f>[15]Maio!$E$10</f>
        <v>*</v>
      </c>
      <c r="H19" s="11" t="str">
        <f>[15]Maio!$E$11</f>
        <v>*</v>
      </c>
      <c r="I19" s="11" t="str">
        <f>[15]Maio!$E$12</f>
        <v>*</v>
      </c>
      <c r="J19" s="11" t="str">
        <f>[15]Maio!$E$13</f>
        <v>*</v>
      </c>
      <c r="K19" s="11" t="str">
        <f>[15]Maio!$E$14</f>
        <v>*</v>
      </c>
      <c r="L19" s="11" t="str">
        <f>[15]Maio!$E$15</f>
        <v>*</v>
      </c>
      <c r="M19" s="11" t="str">
        <f>[15]Maio!$E$16</f>
        <v>*</v>
      </c>
      <c r="N19" s="11" t="str">
        <f>[15]Maio!$E$17</f>
        <v>*</v>
      </c>
      <c r="O19" s="11" t="str">
        <f>[15]Maio!$E$18</f>
        <v>*</v>
      </c>
      <c r="P19" s="11" t="str">
        <f>[15]Maio!$E$19</f>
        <v>*</v>
      </c>
      <c r="Q19" s="11" t="str">
        <f>[15]Maio!$E$20</f>
        <v>*</v>
      </c>
      <c r="R19" s="11" t="str">
        <f>[15]Maio!$E$21</f>
        <v>*</v>
      </c>
      <c r="S19" s="11" t="str">
        <f>[15]Maio!$E$22</f>
        <v>*</v>
      </c>
      <c r="T19" s="11" t="str">
        <f>[15]Maio!$E$23</f>
        <v>*</v>
      </c>
      <c r="U19" s="11" t="str">
        <f>[15]Maio!$E$24</f>
        <v>*</v>
      </c>
      <c r="V19" s="11" t="str">
        <f>[15]Maio!$E$25</f>
        <v>*</v>
      </c>
      <c r="W19" s="11" t="str">
        <f>[15]Maio!$E$26</f>
        <v>*</v>
      </c>
      <c r="X19" s="11" t="str">
        <f>[15]Maio!$E$27</f>
        <v>*</v>
      </c>
      <c r="Y19" s="11" t="str">
        <f>[15]Maio!$E$28</f>
        <v>*</v>
      </c>
      <c r="Z19" s="11" t="str">
        <f>[15]Maio!$E$29</f>
        <v>*</v>
      </c>
      <c r="AA19" s="11" t="str">
        <f>[15]Maio!$E$30</f>
        <v>*</v>
      </c>
      <c r="AB19" s="11" t="str">
        <f>[15]Maio!$E$31</f>
        <v>*</v>
      </c>
      <c r="AC19" s="11" t="str">
        <f>[15]Maio!$E$32</f>
        <v>*</v>
      </c>
      <c r="AD19" s="11" t="str">
        <f>[15]Maio!$E$33</f>
        <v>*</v>
      </c>
      <c r="AE19" s="11" t="str">
        <f>[15]Maio!$E$34</f>
        <v>*</v>
      </c>
      <c r="AF19" s="11" t="str">
        <f>[15]Maio!$E$35</f>
        <v>*</v>
      </c>
      <c r="AG19" s="93" t="s">
        <v>226</v>
      </c>
      <c r="AI19" t="s">
        <v>47</v>
      </c>
    </row>
    <row r="20" spans="1:37" x14ac:dyDescent="0.2">
      <c r="A20" s="58" t="s">
        <v>5</v>
      </c>
      <c r="B20" s="11">
        <f>[16]Maio!$E$5</f>
        <v>49.083333333333336</v>
      </c>
      <c r="C20" s="11">
        <f>[16]Maio!$E$6</f>
        <v>54.25</v>
      </c>
      <c r="D20" s="11">
        <f>[16]Maio!$E$7</f>
        <v>56.208333333333336</v>
      </c>
      <c r="E20" s="11">
        <f>[16]Maio!$E$8</f>
        <v>45.791666666666664</v>
      </c>
      <c r="F20" s="11">
        <f>[16]Maio!$E$9</f>
        <v>49.291666666666664</v>
      </c>
      <c r="G20" s="11">
        <f>[16]Maio!$E$10</f>
        <v>81.291666666666671</v>
      </c>
      <c r="H20" s="11">
        <f>[16]Maio!$E$11</f>
        <v>47.291666666666664</v>
      </c>
      <c r="I20" s="11">
        <f>[16]Maio!$E$12</f>
        <v>51.625</v>
      </c>
      <c r="J20" s="11">
        <f>[16]Maio!$E$13</f>
        <v>58.791666666666664</v>
      </c>
      <c r="K20" s="11">
        <f>[16]Maio!$E$14</f>
        <v>56.625</v>
      </c>
      <c r="L20" s="11">
        <f>[16]Maio!$E$15</f>
        <v>67.416666666666671</v>
      </c>
      <c r="M20" s="11">
        <f>[16]Maio!$E$16</f>
        <v>77.458333333333329</v>
      </c>
      <c r="N20" s="11">
        <f>[16]Maio!$E$17</f>
        <v>84.125</v>
      </c>
      <c r="O20" s="11">
        <f>[16]Maio!$E$18</f>
        <v>74.083333333333329</v>
      </c>
      <c r="P20" s="11">
        <f>[16]Maio!$E$19</f>
        <v>62.583333333333336</v>
      </c>
      <c r="Q20" s="11">
        <f>[16]Maio!$E$20</f>
        <v>63.166666666666664</v>
      </c>
      <c r="R20" s="11">
        <f>[16]Maio!$E$21</f>
        <v>65.708333333333329</v>
      </c>
      <c r="S20" s="11">
        <f>[16]Maio!$E$22</f>
        <v>66.125</v>
      </c>
      <c r="T20" s="11">
        <f>[16]Maio!$E$23</f>
        <v>54.041666666666664</v>
      </c>
      <c r="U20" s="11">
        <f>[16]Maio!$E$24</f>
        <v>61.708333333333336</v>
      </c>
      <c r="V20" s="11">
        <f>[16]Maio!$E$25</f>
        <v>66.375</v>
      </c>
      <c r="W20" s="11">
        <f>[16]Maio!$E$26</f>
        <v>75.458333333333329</v>
      </c>
      <c r="X20" s="11">
        <f>[16]Maio!$E$27</f>
        <v>65</v>
      </c>
      <c r="Y20" s="11">
        <f>[16]Maio!$E$28</f>
        <v>67.833333333333329</v>
      </c>
      <c r="Z20" s="11">
        <f>[16]Maio!$E$29</f>
        <v>66.125</v>
      </c>
      <c r="AA20" s="11">
        <f>[16]Maio!$E$30</f>
        <v>62.333333333333336</v>
      </c>
      <c r="AB20" s="11">
        <f>[16]Maio!$E$31</f>
        <v>61.5</v>
      </c>
      <c r="AC20" s="11">
        <f>[16]Maio!$E$32</f>
        <v>59.375</v>
      </c>
      <c r="AD20" s="11">
        <f>[16]Maio!$E$33</f>
        <v>50.875</v>
      </c>
      <c r="AE20" s="11">
        <f>[16]Maio!$E$34</f>
        <v>51.5</v>
      </c>
      <c r="AF20" s="11">
        <f>[16]Maio!$E$35</f>
        <v>48.708333333333336</v>
      </c>
      <c r="AG20" s="93">
        <f t="shared" si="5"/>
        <v>61.346774193548377</v>
      </c>
      <c r="AH20" s="12" t="s">
        <v>47</v>
      </c>
    </row>
    <row r="21" spans="1:37" x14ac:dyDescent="0.2">
      <c r="A21" s="58" t="s">
        <v>43</v>
      </c>
      <c r="B21" s="11">
        <f>[17]Maio!$E$5</f>
        <v>60.541666666666664</v>
      </c>
      <c r="C21" s="11">
        <f>[17]Maio!$E$6</f>
        <v>57.125</v>
      </c>
      <c r="D21" s="11">
        <f>[17]Maio!$E$7</f>
        <v>57.875</v>
      </c>
      <c r="E21" s="11">
        <f>[17]Maio!$E$8</f>
        <v>57.5</v>
      </c>
      <c r="F21" s="11">
        <f>[17]Maio!$E$9</f>
        <v>58.25</v>
      </c>
      <c r="G21" s="11">
        <f>[17]Maio!$E$10</f>
        <v>84.375</v>
      </c>
      <c r="H21" s="11">
        <f>[17]Maio!$E$11</f>
        <v>81.375</v>
      </c>
      <c r="I21" s="11">
        <f>[17]Maio!$E$12</f>
        <v>64.583333333333329</v>
      </c>
      <c r="J21" s="11">
        <f>[17]Maio!$E$13</f>
        <v>58.75</v>
      </c>
      <c r="K21" s="11">
        <f>[17]Maio!$E$14</f>
        <v>62.041666666666664</v>
      </c>
      <c r="L21" s="11">
        <f>[17]Maio!$E$15</f>
        <v>63.166666666666664</v>
      </c>
      <c r="M21" s="11">
        <f>[17]Maio!$E$16</f>
        <v>67.333333333333329</v>
      </c>
      <c r="N21" s="11">
        <f>[17]Maio!$E$17</f>
        <v>87.625</v>
      </c>
      <c r="O21" s="11">
        <f>[17]Maio!$E$18</f>
        <v>93.291666666666671</v>
      </c>
      <c r="P21" s="11">
        <f>[17]Maio!$E$19</f>
        <v>86.666666666666671</v>
      </c>
      <c r="Q21" s="11">
        <f>[17]Maio!$E$20</f>
        <v>81.833333333333329</v>
      </c>
      <c r="R21" s="11">
        <f>[17]Maio!$E$21</f>
        <v>69.333333333333329</v>
      </c>
      <c r="S21" s="11">
        <f>[17]Maio!$E$22</f>
        <v>58.833333333333336</v>
      </c>
      <c r="T21" s="11">
        <f>[17]Maio!$E$23</f>
        <v>59.375</v>
      </c>
      <c r="U21" s="11">
        <f>[17]Maio!$E$24</f>
        <v>63.666666666666664</v>
      </c>
      <c r="V21" s="11">
        <f>[17]Maio!$E$25</f>
        <v>69.291666666666671</v>
      </c>
      <c r="W21" s="11">
        <f>[17]Maio!$E$26</f>
        <v>69.916666666666671</v>
      </c>
      <c r="X21" s="11">
        <f>[17]Maio!$E$27</f>
        <v>97.583333333333329</v>
      </c>
      <c r="Y21" s="11">
        <f>[17]Maio!$E$28</f>
        <v>86</v>
      </c>
      <c r="Z21" s="11">
        <f>[17]Maio!$E$29</f>
        <v>78.625</v>
      </c>
      <c r="AA21" s="11">
        <f>[17]Maio!$E$30</f>
        <v>66.208333333333329</v>
      </c>
      <c r="AB21" s="11">
        <f>[17]Maio!$E$31</f>
        <v>62.333333333333336</v>
      </c>
      <c r="AC21" s="11">
        <f>[17]Maio!$E$32</f>
        <v>59.958333333333336</v>
      </c>
      <c r="AD21" s="11">
        <f>[17]Maio!$E$33</f>
        <v>54.25</v>
      </c>
      <c r="AE21" s="11">
        <f>[17]Maio!$E$34</f>
        <v>56.583333333333336</v>
      </c>
      <c r="AF21" s="11">
        <f>[17]Maio!$E$35</f>
        <v>54.958333333333336</v>
      </c>
      <c r="AG21" s="93">
        <f>AVERAGE(B21:AF21)</f>
        <v>68.685483870967744</v>
      </c>
      <c r="AI21" t="s">
        <v>47</v>
      </c>
      <c r="AJ21" t="s">
        <v>47</v>
      </c>
    </row>
    <row r="22" spans="1:37" x14ac:dyDescent="0.2">
      <c r="A22" s="58" t="s">
        <v>6</v>
      </c>
      <c r="B22" s="11">
        <f>[18]Maio!$E$5</f>
        <v>70.875</v>
      </c>
      <c r="C22" s="11">
        <f>[18]Maio!$E$6</f>
        <v>70.791666666666671</v>
      </c>
      <c r="D22" s="11">
        <f>[18]Maio!$E$7</f>
        <v>69.291666666666671</v>
      </c>
      <c r="E22" s="11">
        <f>[18]Maio!$E$8</f>
        <v>68.708333333333329</v>
      </c>
      <c r="F22" s="11">
        <f>[18]Maio!$E$9</f>
        <v>70.583333333333329</v>
      </c>
      <c r="G22" s="11">
        <f>[18]Maio!$E$10</f>
        <v>90.666666666666671</v>
      </c>
      <c r="H22" s="11">
        <f>[18]Maio!$E$11</f>
        <v>72.208333333333329</v>
      </c>
      <c r="I22" s="11">
        <f>[18]Maio!$E$12</f>
        <v>71</v>
      </c>
      <c r="J22" s="11">
        <f>[18]Maio!$E$13</f>
        <v>70.583333333333329</v>
      </c>
      <c r="K22" s="11">
        <f>[18]Maio!$E$14</f>
        <v>73.833333333333329</v>
      </c>
      <c r="L22" s="11">
        <f>[18]Maio!$E$15</f>
        <v>78.333333333333329</v>
      </c>
      <c r="M22" s="11">
        <f>[18]Maio!$E$16</f>
        <v>86.25</v>
      </c>
      <c r="N22" s="11">
        <f>[18]Maio!$E$17</f>
        <v>93.291666666666671</v>
      </c>
      <c r="O22" s="11">
        <f>[18]Maio!$E$18</f>
        <v>93.625</v>
      </c>
      <c r="P22" s="11">
        <f>[18]Maio!$E$19</f>
        <v>81.166666666666671</v>
      </c>
      <c r="Q22" s="11">
        <f>[18]Maio!$E$20</f>
        <v>80.458333333333329</v>
      </c>
      <c r="R22" s="11">
        <f>[18]Maio!$E$21</f>
        <v>79.125</v>
      </c>
      <c r="S22" s="11">
        <f>[18]Maio!$E$22</f>
        <v>77.791666666666671</v>
      </c>
      <c r="T22" s="11">
        <f>[18]Maio!$E$23</f>
        <v>77.75</v>
      </c>
      <c r="U22" s="11">
        <f>[18]Maio!$E$24</f>
        <v>80.791666666666671</v>
      </c>
      <c r="V22" s="11">
        <f>[18]Maio!$E$25</f>
        <v>80.583333333333329</v>
      </c>
      <c r="W22" s="11">
        <f>[18]Maio!$E$26</f>
        <v>80.333333333333329</v>
      </c>
      <c r="X22" s="11">
        <f>[18]Maio!$E$27</f>
        <v>88.916666666666671</v>
      </c>
      <c r="Y22" s="11">
        <f>[18]Maio!$E$28</f>
        <v>83.041666666666671</v>
      </c>
      <c r="Z22" s="11">
        <f>[18]Maio!$E$29</f>
        <v>83.291666666666671</v>
      </c>
      <c r="AA22" s="11">
        <f>[18]Maio!$E$30</f>
        <v>76.708333333333329</v>
      </c>
      <c r="AB22" s="11">
        <f>[18]Maio!$E$31</f>
        <v>76.625</v>
      </c>
      <c r="AC22" s="11">
        <f>[18]Maio!$E$32</f>
        <v>78.916666666666671</v>
      </c>
      <c r="AD22" s="11">
        <f>[18]Maio!$E$33</f>
        <v>76.75</v>
      </c>
      <c r="AE22" s="11">
        <f>[18]Maio!$E$34</f>
        <v>77.875</v>
      </c>
      <c r="AF22" s="11">
        <f>[18]Maio!$E$35</f>
        <v>77.916666666666671</v>
      </c>
      <c r="AG22" s="93">
        <f t="shared" si="5"/>
        <v>78.647849462365599</v>
      </c>
      <c r="AK22" t="s">
        <v>47</v>
      </c>
    </row>
    <row r="23" spans="1:37" x14ac:dyDescent="0.2">
      <c r="A23" s="58" t="s">
        <v>7</v>
      </c>
      <c r="B23" s="11">
        <f>[19]Maio!$E$5</f>
        <v>42.916666666666664</v>
      </c>
      <c r="C23" s="11">
        <f>[19]Maio!$E$6</f>
        <v>58.833333333333336</v>
      </c>
      <c r="D23" s="11">
        <f>[19]Maio!$E$7</f>
        <v>52.166666666666664</v>
      </c>
      <c r="E23" s="11">
        <f>[19]Maio!$E$8</f>
        <v>52.666666666666664</v>
      </c>
      <c r="F23" s="11">
        <f>[19]Maio!$E$9</f>
        <v>47.272727272727273</v>
      </c>
      <c r="G23" s="11">
        <f>[19]Maio!$E$10</f>
        <v>86.375</v>
      </c>
      <c r="H23" s="11">
        <f>[19]Maio!$E$11</f>
        <v>58.153846153846153</v>
      </c>
      <c r="I23" s="11">
        <f>[19]Maio!$E$12</f>
        <v>54.133333333333333</v>
      </c>
      <c r="J23" s="11">
        <f>[19]Maio!$E$13</f>
        <v>45</v>
      </c>
      <c r="K23" s="11">
        <f>[19]Maio!$E$14</f>
        <v>46</v>
      </c>
      <c r="L23" s="11">
        <f>[19]Maio!$E$15</f>
        <v>54.46153846153846</v>
      </c>
      <c r="M23" s="11" t="str">
        <f>[19]Maio!$E$16</f>
        <v>*</v>
      </c>
      <c r="N23" s="11" t="str">
        <f>[19]Maio!$E$17</f>
        <v>*</v>
      </c>
      <c r="O23" s="11" t="str">
        <f>[19]Maio!$E$18</f>
        <v>*</v>
      </c>
      <c r="P23" s="11" t="str">
        <f>[19]Maio!$E$19</f>
        <v>*</v>
      </c>
      <c r="Q23" s="11" t="str">
        <f>[19]Maio!$E$20</f>
        <v>*</v>
      </c>
      <c r="R23" s="11" t="str">
        <f>[19]Maio!$E$21</f>
        <v>*</v>
      </c>
      <c r="S23" s="11" t="str">
        <f>[19]Maio!$E$22</f>
        <v>*</v>
      </c>
      <c r="T23" s="11" t="str">
        <f>[19]Maio!$E$23</f>
        <v>*</v>
      </c>
      <c r="U23" s="11" t="str">
        <f>[19]Maio!$E$24</f>
        <v>*</v>
      </c>
      <c r="V23" s="11" t="str">
        <f>[19]Maio!$E$25</f>
        <v>*</v>
      </c>
      <c r="W23" s="11" t="str">
        <f>[19]Maio!$E$26</f>
        <v>*</v>
      </c>
      <c r="X23" s="11" t="str">
        <f>[19]Maio!$E$27</f>
        <v>*</v>
      </c>
      <c r="Y23" s="11" t="str">
        <f>[19]Maio!$E$28</f>
        <v>*</v>
      </c>
      <c r="Z23" s="11" t="str">
        <f>[19]Maio!$E$29</f>
        <v>*</v>
      </c>
      <c r="AA23" s="11" t="str">
        <f>[19]Maio!$E$30</f>
        <v>*</v>
      </c>
      <c r="AB23" s="11" t="str">
        <f>[19]Maio!$E$31</f>
        <v>*</v>
      </c>
      <c r="AC23" s="11" t="str">
        <f>[19]Maio!$E$32</f>
        <v>*</v>
      </c>
      <c r="AD23" s="11" t="str">
        <f>[19]Maio!$E$33</f>
        <v>*</v>
      </c>
      <c r="AE23" s="11" t="str">
        <f>[19]Maio!$E$34</f>
        <v>*</v>
      </c>
      <c r="AF23" s="11" t="str">
        <f>[19]Maio!$E$35</f>
        <v>*</v>
      </c>
      <c r="AG23" s="93">
        <f t="shared" si="5"/>
        <v>54.361798050434416</v>
      </c>
    </row>
    <row r="24" spans="1:37" x14ac:dyDescent="0.2">
      <c r="A24" s="58" t="s">
        <v>169</v>
      </c>
      <c r="B24" s="11" t="str">
        <f>[20]Maio!$E$5</f>
        <v>*</v>
      </c>
      <c r="C24" s="11" t="str">
        <f>[20]Maio!$E$6</f>
        <v>*</v>
      </c>
      <c r="D24" s="11" t="str">
        <f>[20]Maio!$E$7</f>
        <v>*</v>
      </c>
      <c r="E24" s="11" t="str">
        <f>[20]Maio!$E$8</f>
        <v>*</v>
      </c>
      <c r="F24" s="11" t="str">
        <f>[20]Maio!$E$9</f>
        <v>*</v>
      </c>
      <c r="G24" s="11" t="str">
        <f>[20]Maio!$E$10</f>
        <v>*</v>
      </c>
      <c r="H24" s="11" t="str">
        <f>[20]Maio!$E$11</f>
        <v>*</v>
      </c>
      <c r="I24" s="11" t="str">
        <f>[20]Maio!$E$12</f>
        <v>*</v>
      </c>
      <c r="J24" s="11" t="str">
        <f>[20]Maio!$E$13</f>
        <v>*</v>
      </c>
      <c r="K24" s="11" t="str">
        <f>[20]Maio!$E$14</f>
        <v>*</v>
      </c>
      <c r="L24" s="11" t="str">
        <f>[20]Maio!$E$15</f>
        <v>*</v>
      </c>
      <c r="M24" s="11" t="str">
        <f>[20]Maio!$E$16</f>
        <v>*</v>
      </c>
      <c r="N24" s="11" t="str">
        <f>[20]Maio!$E$17</f>
        <v>*</v>
      </c>
      <c r="O24" s="11" t="str">
        <f>[20]Maio!$E$18</f>
        <v>*</v>
      </c>
      <c r="P24" s="11" t="str">
        <f>[20]Maio!$E$19</f>
        <v>*</v>
      </c>
      <c r="Q24" s="11" t="str">
        <f>[20]Maio!$E$20</f>
        <v>*</v>
      </c>
      <c r="R24" s="11" t="str">
        <f>[20]Maio!$E$21</f>
        <v>*</v>
      </c>
      <c r="S24" s="11" t="str">
        <f>[20]Maio!$E$22</f>
        <v>*</v>
      </c>
      <c r="T24" s="11" t="str">
        <f>[20]Maio!$E$23</f>
        <v>*</v>
      </c>
      <c r="U24" s="11" t="str">
        <f>[20]Maio!$E$24</f>
        <v>*</v>
      </c>
      <c r="V24" s="11" t="str">
        <f>[20]Maio!$E$25</f>
        <v>*</v>
      </c>
      <c r="W24" s="11" t="str">
        <f>[20]Maio!$E$26</f>
        <v>*</v>
      </c>
      <c r="X24" s="11" t="str">
        <f>[20]Maio!$E$27</f>
        <v>*</v>
      </c>
      <c r="Y24" s="11" t="str">
        <f>[20]Maio!$E$28</f>
        <v>*</v>
      </c>
      <c r="Z24" s="11" t="str">
        <f>[20]Maio!$E$29</f>
        <v>*</v>
      </c>
      <c r="AA24" s="11" t="str">
        <f>[20]Maio!$E$30</f>
        <v>*</v>
      </c>
      <c r="AB24" s="11" t="str">
        <f>[20]Maio!$E$31</f>
        <v>*</v>
      </c>
      <c r="AC24" s="11" t="str">
        <f>[20]Maio!$E$32</f>
        <v>*</v>
      </c>
      <c r="AD24" s="11" t="str">
        <f>[20]Maio!$E$33</f>
        <v>*</v>
      </c>
      <c r="AE24" s="11" t="str">
        <f>[20]Maio!$E$34</f>
        <v>*</v>
      </c>
      <c r="AF24" s="11" t="str">
        <f>[20]Maio!$E$35</f>
        <v>*</v>
      </c>
      <c r="AG24" s="93" t="s">
        <v>226</v>
      </c>
      <c r="AI24" t="s">
        <v>47</v>
      </c>
      <c r="AK24" t="s">
        <v>47</v>
      </c>
    </row>
    <row r="25" spans="1:37" x14ac:dyDescent="0.2">
      <c r="A25" s="58" t="s">
        <v>170</v>
      </c>
      <c r="B25" s="11">
        <f>[21]Maio!$E$5</f>
        <v>68.25</v>
      </c>
      <c r="C25" s="11">
        <f>[21]Maio!$E$6</f>
        <v>79.958333333333329</v>
      </c>
      <c r="D25" s="11">
        <f>[21]Maio!$E$7</f>
        <v>63.833333333333336</v>
      </c>
      <c r="E25" s="11">
        <f>[21]Maio!$E$8</f>
        <v>66.708333333333329</v>
      </c>
      <c r="F25" s="11">
        <f>[21]Maio!$E$9</f>
        <v>72.166666666666671</v>
      </c>
      <c r="G25" s="11">
        <f>[21]Maio!$E$10</f>
        <v>79.375</v>
      </c>
      <c r="H25" s="11">
        <f>[21]Maio!$E$11</f>
        <v>68.208333333333329</v>
      </c>
      <c r="I25" s="11">
        <f>[21]Maio!$E$12</f>
        <v>71.083333333333329</v>
      </c>
      <c r="J25" s="11">
        <f>[21]Maio!$E$13</f>
        <v>64.458333333333329</v>
      </c>
      <c r="K25" s="11">
        <f>[21]Maio!$E$14</f>
        <v>63.583333333333336</v>
      </c>
      <c r="L25" s="11">
        <f>[21]Maio!$E$15</f>
        <v>63.041666666666664</v>
      </c>
      <c r="M25" s="11">
        <f>[21]Maio!$E$16</f>
        <v>79.75</v>
      </c>
      <c r="N25" s="11">
        <f>[21]Maio!$E$17</f>
        <v>90.916666666666671</v>
      </c>
      <c r="O25" s="11">
        <f>[21]Maio!$E$18</f>
        <v>84.166666666666671</v>
      </c>
      <c r="P25" s="11">
        <f>[21]Maio!$E$19</f>
        <v>73.291666666666671</v>
      </c>
      <c r="Q25" s="11">
        <f>[21]Maio!$E$20</f>
        <v>73.375</v>
      </c>
      <c r="R25" s="11" t="s">
        <v>226</v>
      </c>
      <c r="S25" s="11">
        <f>[21]Maio!$E$22</f>
        <v>73</v>
      </c>
      <c r="T25" s="11">
        <f>[21]Maio!$E$23</f>
        <v>68.041666666666671</v>
      </c>
      <c r="U25" s="11">
        <f>[21]Maio!$E$24</f>
        <v>64.416666666666671</v>
      </c>
      <c r="V25" s="11">
        <f>[21]Maio!$E$25</f>
        <v>60.541666666666664</v>
      </c>
      <c r="W25" s="11">
        <f>[21]Maio!$E$26</f>
        <v>84.125</v>
      </c>
      <c r="X25" s="11">
        <f>[21]Maio!$E$27</f>
        <v>82.541666666666671</v>
      </c>
      <c r="Y25" s="11">
        <f>[21]Maio!$E$28</f>
        <v>75.25</v>
      </c>
      <c r="Z25" s="11">
        <f>[21]Maio!$E$29</f>
        <v>73.791666666666671</v>
      </c>
      <c r="AA25" s="11">
        <f>[21]Maio!$E$30</f>
        <v>73.25</v>
      </c>
      <c r="AB25" s="11">
        <f>[21]Maio!$E$31</f>
        <v>76.041666666666671</v>
      </c>
      <c r="AC25" s="11">
        <f>[21]Maio!$E$32</f>
        <v>70.041666666666671</v>
      </c>
      <c r="AD25" s="11">
        <f>[21]Maio!$E$33</f>
        <v>61.958333333333336</v>
      </c>
      <c r="AE25" s="11">
        <f>[21]Maio!$E$34</f>
        <v>68.791666666666671</v>
      </c>
      <c r="AF25" s="11">
        <f>[21]Maio!$E$35</f>
        <v>68.25</v>
      </c>
      <c r="AG25" s="93">
        <f t="shared" si="5"/>
        <v>72.073611111111134</v>
      </c>
      <c r="AH25" s="12" t="s">
        <v>47</v>
      </c>
      <c r="AK25" t="s">
        <v>47</v>
      </c>
    </row>
    <row r="26" spans="1:37" x14ac:dyDescent="0.2">
      <c r="A26" s="58" t="s">
        <v>171</v>
      </c>
      <c r="B26" s="11">
        <f>[22]Maio!$E$5</f>
        <v>57.75</v>
      </c>
      <c r="C26" s="11">
        <f>[22]Maio!$E$6</f>
        <v>64.041666666666671</v>
      </c>
      <c r="D26" s="11">
        <f>[22]Maio!$E$7</f>
        <v>63.25</v>
      </c>
      <c r="E26" s="11">
        <f>[22]Maio!$E$8</f>
        <v>67.708333333333329</v>
      </c>
      <c r="F26" s="11">
        <f>[22]Maio!$E$9</f>
        <v>61.333333333333336</v>
      </c>
      <c r="G26" s="11">
        <f>[22]Maio!$E$10</f>
        <v>80.375</v>
      </c>
      <c r="H26" s="11">
        <f>[22]Maio!$E$11</f>
        <v>61.041666666666664</v>
      </c>
      <c r="I26" s="11">
        <f>[22]Maio!$E$12</f>
        <v>58.208333333333336</v>
      </c>
      <c r="J26" s="11">
        <f>[22]Maio!$E$13</f>
        <v>58.25</v>
      </c>
      <c r="K26" s="11">
        <f>[22]Maio!$E$14</f>
        <v>57.833333333333336</v>
      </c>
      <c r="L26" s="11">
        <f>[22]Maio!$E$15</f>
        <v>63.208333333333336</v>
      </c>
      <c r="M26" s="11">
        <f>[22]Maio!$E$16</f>
        <v>85.125</v>
      </c>
      <c r="N26" s="11">
        <f>[22]Maio!$E$17</f>
        <v>90.375</v>
      </c>
      <c r="O26" s="11">
        <f>[22]Maio!$E$18</f>
        <v>83.208333333333329</v>
      </c>
      <c r="P26" s="11">
        <f>[22]Maio!$E$19</f>
        <v>70.291666666666671</v>
      </c>
      <c r="Q26" s="11">
        <f>[22]Maio!$E$20</f>
        <v>62.291666666666664</v>
      </c>
      <c r="R26" s="11">
        <f>[22]Maio!$E$21</f>
        <v>69.625</v>
      </c>
      <c r="S26" s="11">
        <f>[22]Maio!$E$22</f>
        <v>63.291666666666664</v>
      </c>
      <c r="T26" s="11">
        <f>[22]Maio!$E$23</f>
        <v>63.541666666666664</v>
      </c>
      <c r="U26" s="11">
        <f>[22]Maio!$E$24</f>
        <v>68.166666666666671</v>
      </c>
      <c r="V26" s="11">
        <f>[22]Maio!$E$25</f>
        <v>70</v>
      </c>
      <c r="W26" s="11">
        <f>[22]Maio!$E$26</f>
        <v>85.625</v>
      </c>
      <c r="X26" s="11">
        <f>[22]Maio!$E$27</f>
        <v>75.541666666666671</v>
      </c>
      <c r="Y26" s="11">
        <f>[22]Maio!$E$28</f>
        <v>74.333333333333329</v>
      </c>
      <c r="Z26" s="11">
        <f>[22]Maio!$E$29</f>
        <v>73.625</v>
      </c>
      <c r="AA26" s="11">
        <f>[22]Maio!$E$30</f>
        <v>59.75</v>
      </c>
      <c r="AB26" s="11">
        <f>[22]Maio!$E$31</f>
        <v>64</v>
      </c>
      <c r="AC26" s="11">
        <f>[22]Maio!$E$32</f>
        <v>64.291666666666671</v>
      </c>
      <c r="AD26" s="11">
        <f>[22]Maio!$E$33</f>
        <v>61.291666666666664</v>
      </c>
      <c r="AE26" s="11">
        <f>[22]Maio!$E$34</f>
        <v>63.458333333333336</v>
      </c>
      <c r="AF26" s="11">
        <f>[22]Maio!$E$35</f>
        <v>64.666666666666671</v>
      </c>
      <c r="AG26" s="93">
        <f>AVERAGE(B26:AF26)</f>
        <v>67.919354838709694</v>
      </c>
      <c r="AJ26" t="s">
        <v>47</v>
      </c>
      <c r="AK26" t="s">
        <v>47</v>
      </c>
    </row>
    <row r="27" spans="1:37" x14ac:dyDescent="0.2">
      <c r="A27" s="58" t="s">
        <v>8</v>
      </c>
      <c r="B27" s="11">
        <f>[23]Maio!$E$5</f>
        <v>61.208333333333336</v>
      </c>
      <c r="C27" s="11">
        <f>[23]Maio!$E$6</f>
        <v>75.375</v>
      </c>
      <c r="D27" s="11">
        <f>[23]Maio!$E$7</f>
        <v>61.791666666666664</v>
      </c>
      <c r="E27" s="11">
        <f>[23]Maio!$E$8</f>
        <v>69.083333333333329</v>
      </c>
      <c r="F27" s="11">
        <f>[23]Maio!$E$9</f>
        <v>72</v>
      </c>
      <c r="G27" s="11">
        <f>[23]Maio!$E$10</f>
        <v>78</v>
      </c>
      <c r="H27" s="11">
        <f>[23]Maio!$E$11</f>
        <v>64</v>
      </c>
      <c r="I27" s="11">
        <f>[23]Maio!$E$12</f>
        <v>64.291666666666671</v>
      </c>
      <c r="J27" s="11">
        <f>[23]Maio!$E$13</f>
        <v>61.041666666666664</v>
      </c>
      <c r="K27" s="11">
        <f>[23]Maio!$E$14</f>
        <v>61.583333333333336</v>
      </c>
      <c r="L27" s="11">
        <f>[23]Maio!$E$15</f>
        <v>61.916666666666664</v>
      </c>
      <c r="M27" s="11">
        <f>[23]Maio!$E$16</f>
        <v>81.045454545454547</v>
      </c>
      <c r="N27" s="11">
        <f>[23]Maio!$E$17</f>
        <v>91.111111111111114</v>
      </c>
      <c r="O27" s="11">
        <f>[23]Maio!$E$18</f>
        <v>83.916666666666671</v>
      </c>
      <c r="P27" s="11">
        <f>[23]Maio!$E$19</f>
        <v>67.958333333333329</v>
      </c>
      <c r="Q27" s="11">
        <f>[23]Maio!$E$20</f>
        <v>65.625</v>
      </c>
      <c r="R27" s="11">
        <f>[23]Maio!$E$21</f>
        <v>65.791666666666671</v>
      </c>
      <c r="S27" s="11">
        <f>[23]Maio!$E$22</f>
        <v>66.375</v>
      </c>
      <c r="T27" s="11">
        <f>[23]Maio!$E$23</f>
        <v>64.541666666666671</v>
      </c>
      <c r="U27" s="11">
        <f>[23]Maio!$E$24</f>
        <v>66.666666666666671</v>
      </c>
      <c r="V27" s="11">
        <f>[23]Maio!$E$25</f>
        <v>64.25</v>
      </c>
      <c r="W27" s="11">
        <f>[23]Maio!$E$26</f>
        <v>79.266666666666666</v>
      </c>
      <c r="X27" s="11">
        <f>[23]Maio!$E$27</f>
        <v>84.416666666666671</v>
      </c>
      <c r="Y27" s="11">
        <f>[23]Maio!$E$28</f>
        <v>74.958333333333329</v>
      </c>
      <c r="Z27" s="11">
        <f>[23]Maio!$E$29</f>
        <v>66.684210526315795</v>
      </c>
      <c r="AA27" s="11">
        <f>[23]Maio!$E$30</f>
        <v>66.25</v>
      </c>
      <c r="AB27" s="11">
        <f>[23]Maio!$E$31</f>
        <v>71.541666666666671</v>
      </c>
      <c r="AC27" s="11">
        <f>[23]Maio!$E$32</f>
        <v>66.791666666666671</v>
      </c>
      <c r="AD27" s="11">
        <f>[23]Maio!$E$33</f>
        <v>62</v>
      </c>
      <c r="AE27" s="11">
        <f>[23]Maio!$E$34</f>
        <v>67.125</v>
      </c>
      <c r="AF27" s="11">
        <f>[23]Maio!$E$35</f>
        <v>61.125</v>
      </c>
      <c r="AG27" s="93">
        <f t="shared" ref="AG27:AG30" si="6">AVERAGE(B27:AF27)</f>
        <v>69.281691704824141</v>
      </c>
    </row>
    <row r="28" spans="1:37" x14ac:dyDescent="0.2">
      <c r="A28" s="58" t="s">
        <v>9</v>
      </c>
      <c r="B28" s="11">
        <f>[24]Maio!$E$5</f>
        <v>36.75</v>
      </c>
      <c r="C28" s="11">
        <f>[24]Maio!$E$6</f>
        <v>49.666666666666664</v>
      </c>
      <c r="D28" s="11">
        <f>[24]Maio!$E$7</f>
        <v>44</v>
      </c>
      <c r="E28" s="11">
        <f>[24]Maio!$E$8</f>
        <v>49.4</v>
      </c>
      <c r="F28" s="11">
        <f>[24]Maio!$E$9</f>
        <v>45.142857142857146</v>
      </c>
      <c r="G28" s="11">
        <f>[24]Maio!$E$10</f>
        <v>73.75</v>
      </c>
      <c r="H28" s="11">
        <f>[24]Maio!$E$11</f>
        <v>53.25</v>
      </c>
      <c r="I28" s="11">
        <f>[24]Maio!$E$12</f>
        <v>48.25</v>
      </c>
      <c r="J28" s="11">
        <f>[24]Maio!$E$13</f>
        <v>46</v>
      </c>
      <c r="K28" s="11">
        <f>[24]Maio!$E$14</f>
        <v>42.428571428571431</v>
      </c>
      <c r="L28" s="11">
        <f>[24]Maio!$E$15</f>
        <v>45</v>
      </c>
      <c r="M28" s="11" t="str">
        <f>[24]Maio!$E$16</f>
        <v>*</v>
      </c>
      <c r="N28" s="11">
        <f>[24]Maio!$E$17</f>
        <v>79.375</v>
      </c>
      <c r="O28" s="11">
        <f>[24]Maio!$E$18</f>
        <v>72.222222222222229</v>
      </c>
      <c r="P28" s="11">
        <f>[24]Maio!$E$19</f>
        <v>68.7</v>
      </c>
      <c r="Q28" s="11">
        <f>[24]Maio!$E$20</f>
        <v>49.9</v>
      </c>
      <c r="R28" s="11">
        <f>[24]Maio!$E$21</f>
        <v>50.2</v>
      </c>
      <c r="S28" s="11">
        <f>[24]Maio!$E$22</f>
        <v>47.555555555555557</v>
      </c>
      <c r="T28" s="11">
        <f>[24]Maio!$E$23</f>
        <v>50.333333333333336</v>
      </c>
      <c r="U28" s="11">
        <f>[24]Maio!$E$24</f>
        <v>50.777777777777779</v>
      </c>
      <c r="V28" s="11">
        <f>[24]Maio!$E$25</f>
        <v>54.333333333333336</v>
      </c>
      <c r="W28" s="11">
        <f>[24]Maio!$E$26</f>
        <v>71.5</v>
      </c>
      <c r="X28" s="11">
        <f>[24]Maio!$E$27</f>
        <v>61.875</v>
      </c>
      <c r="Y28" s="11">
        <f>[24]Maio!$E$28</f>
        <v>66.75</v>
      </c>
      <c r="Z28" s="11">
        <f>[24]Maio!$E$29</f>
        <v>55.6</v>
      </c>
      <c r="AA28" s="11">
        <f>[24]Maio!$E$30</f>
        <v>43.81818181818182</v>
      </c>
      <c r="AB28" s="11">
        <f>[24]Maio!$E$31</f>
        <v>47.090909090909093</v>
      </c>
      <c r="AC28" s="11">
        <f>[24]Maio!$E$32</f>
        <v>47.3</v>
      </c>
      <c r="AD28" s="11">
        <f>[24]Maio!$E$33</f>
        <v>42.8</v>
      </c>
      <c r="AE28" s="11">
        <f>[24]Maio!$E$34</f>
        <v>44.888888888888886</v>
      </c>
      <c r="AF28" s="11">
        <f>[24]Maio!$E$35</f>
        <v>43.4</v>
      </c>
      <c r="AG28" s="93">
        <f t="shared" si="6"/>
        <v>52.735276575276572</v>
      </c>
      <c r="AJ28" t="s">
        <v>47</v>
      </c>
      <c r="AK28" t="s">
        <v>47</v>
      </c>
    </row>
    <row r="29" spans="1:37" x14ac:dyDescent="0.2">
      <c r="A29" s="58" t="s">
        <v>42</v>
      </c>
      <c r="B29" s="11">
        <f>[25]Maio!$E$5</f>
        <v>59.083333333333336</v>
      </c>
      <c r="C29" s="11">
        <f>[25]Maio!$E$6</f>
        <v>62.583333333333336</v>
      </c>
      <c r="D29" s="11">
        <f>[25]Maio!$E$7</f>
        <v>58.833333333333336</v>
      </c>
      <c r="E29" s="11">
        <f>[25]Maio!$E$8</f>
        <v>60.416666666666664</v>
      </c>
      <c r="F29" s="11">
        <f>[25]Maio!$E$9</f>
        <v>58.916666666666664</v>
      </c>
      <c r="G29" s="11">
        <f>[25]Maio!$E$10</f>
        <v>76.291666666666671</v>
      </c>
      <c r="H29" s="11">
        <f>[25]Maio!$E$11</f>
        <v>65.208333333333329</v>
      </c>
      <c r="I29" s="11">
        <f>[25]Maio!$E$12</f>
        <v>60.166666666666664</v>
      </c>
      <c r="J29" s="11">
        <f>[25]Maio!$E$13</f>
        <v>56.541666666666664</v>
      </c>
      <c r="K29" s="11">
        <f>[25]Maio!$E$14</f>
        <v>58.5</v>
      </c>
      <c r="L29" s="11">
        <f>[25]Maio!$E$15</f>
        <v>61.541666666666664</v>
      </c>
      <c r="M29" s="11">
        <f>[25]Maio!$E$16</f>
        <v>81.833333333333329</v>
      </c>
      <c r="N29" s="11">
        <f>[25]Maio!$E$17</f>
        <v>89.416666666666671</v>
      </c>
      <c r="O29" s="11">
        <f>[25]Maio!$E$18</f>
        <v>81.875</v>
      </c>
      <c r="P29" s="11">
        <f>[25]Maio!$E$19</f>
        <v>70.416666666666671</v>
      </c>
      <c r="Q29" s="11">
        <f>[25]Maio!$E$20</f>
        <v>63.583333333333336</v>
      </c>
      <c r="R29" s="11">
        <f>[25]Maio!$E$21</f>
        <v>66.916666666666671</v>
      </c>
      <c r="S29" s="11">
        <f>[25]Maio!$E$22</f>
        <v>66.625</v>
      </c>
      <c r="T29" s="11">
        <f>[25]Maio!$E$23</f>
        <v>62.25</v>
      </c>
      <c r="U29" s="11">
        <f>[25]Maio!$E$24</f>
        <v>63.541666666666664</v>
      </c>
      <c r="V29" s="11">
        <f>[25]Maio!$E$25</f>
        <v>66.375</v>
      </c>
      <c r="W29" s="11">
        <f>[25]Maio!$E$26</f>
        <v>77.916666666666671</v>
      </c>
      <c r="X29" s="11">
        <f>[25]Maio!$E$27</f>
        <v>72</v>
      </c>
      <c r="Y29" s="11">
        <f>[25]Maio!$E$28</f>
        <v>69.791666666666671</v>
      </c>
      <c r="Z29" s="11">
        <f>[25]Maio!$E$29</f>
        <v>64.75</v>
      </c>
      <c r="AA29" s="11">
        <f>[25]Maio!$E$30</f>
        <v>61.125</v>
      </c>
      <c r="AB29" s="11">
        <f>[25]Maio!$E$31</f>
        <v>60.416666666666664</v>
      </c>
      <c r="AC29" s="11">
        <f>[25]Maio!$E$32</f>
        <v>57.833333333333336</v>
      </c>
      <c r="AD29" s="11">
        <f>[25]Maio!$E$33</f>
        <v>59.875</v>
      </c>
      <c r="AE29" s="11">
        <f>[25]Maio!$E$34</f>
        <v>60.916666666666664</v>
      </c>
      <c r="AF29" s="11">
        <f>[25]Maio!$E$35</f>
        <v>64.125</v>
      </c>
      <c r="AG29" s="93">
        <f t="shared" si="6"/>
        <v>65.795698924731198</v>
      </c>
      <c r="AK29" t="s">
        <v>47</v>
      </c>
    </row>
    <row r="30" spans="1:37" x14ac:dyDescent="0.2">
      <c r="A30" s="58" t="s">
        <v>10</v>
      </c>
      <c r="B30" s="11">
        <f>[26]Maio!$E$5</f>
        <v>62.041666666666664</v>
      </c>
      <c r="C30" s="11">
        <f>[26]Maio!$E$6</f>
        <v>70.333333333333329</v>
      </c>
      <c r="D30" s="11">
        <f>[26]Maio!$E$7</f>
        <v>62.333333333333336</v>
      </c>
      <c r="E30" s="11">
        <f>[26]Maio!$E$8</f>
        <v>64.875</v>
      </c>
      <c r="F30" s="11">
        <f>[26]Maio!$E$9</f>
        <v>63.583333333333336</v>
      </c>
      <c r="G30" s="11">
        <f>[26]Maio!$E$10</f>
        <v>79.666666666666671</v>
      </c>
      <c r="H30" s="11">
        <f>[26]Maio!$E$11</f>
        <v>64.708333333333329</v>
      </c>
      <c r="I30" s="11">
        <f>[26]Maio!$E$12</f>
        <v>64.125</v>
      </c>
      <c r="J30" s="11">
        <f>[26]Maio!$E$13</f>
        <v>55.291666666666664</v>
      </c>
      <c r="K30" s="11">
        <f>[26]Maio!$E$14</f>
        <v>53.041666666666664</v>
      </c>
      <c r="L30" s="11">
        <f>[26]Maio!$E$15</f>
        <v>57.916666666666664</v>
      </c>
      <c r="M30" s="11">
        <f>[26]Maio!$E$16</f>
        <v>83.625</v>
      </c>
      <c r="N30" s="11">
        <f>[26]Maio!$E$17</f>
        <v>89.291666666666671</v>
      </c>
      <c r="O30" s="11">
        <f>[26]Maio!$E$18</f>
        <v>85.25</v>
      </c>
      <c r="P30" s="11">
        <f>[26]Maio!$E$19</f>
        <v>74.333333333333329</v>
      </c>
      <c r="Q30" s="11">
        <f>[26]Maio!$E$20</f>
        <v>69.875</v>
      </c>
      <c r="R30" s="11">
        <f>[26]Maio!$E$21</f>
        <v>71.083333333333329</v>
      </c>
      <c r="S30" s="11">
        <f>[26]Maio!$E$22</f>
        <v>70.166666666666671</v>
      </c>
      <c r="T30" s="11">
        <f>[26]Maio!$E$23</f>
        <v>57.5</v>
      </c>
      <c r="U30" s="11">
        <f>[26]Maio!$E$24</f>
        <v>61.083333333333336</v>
      </c>
      <c r="V30" s="11">
        <f>[26]Maio!$E$25</f>
        <v>63.458333333333336</v>
      </c>
      <c r="W30" s="11">
        <f>[26]Maio!$E$26</f>
        <v>83.541666666666671</v>
      </c>
      <c r="X30" s="11">
        <f>[26]Maio!$E$27</f>
        <v>78.791666666666671</v>
      </c>
      <c r="Y30" s="11">
        <f>[26]Maio!$E$28</f>
        <v>72.458333333333329</v>
      </c>
      <c r="Z30" s="11">
        <f>[26]Maio!$E$29</f>
        <v>73.583333333333329</v>
      </c>
      <c r="AA30" s="11">
        <f>[26]Maio!$E$30</f>
        <v>66.375</v>
      </c>
      <c r="AB30" s="11">
        <f>[26]Maio!$E$31</f>
        <v>72.166666666666671</v>
      </c>
      <c r="AC30" s="11">
        <f>[26]Maio!$E$32</f>
        <v>64.083333333333329</v>
      </c>
      <c r="AD30" s="11">
        <f>[26]Maio!$E$33</f>
        <v>53.125</v>
      </c>
      <c r="AE30" s="11">
        <f>[26]Maio!$E$34</f>
        <v>60.333333333333336</v>
      </c>
      <c r="AF30" s="11">
        <f>[26]Maio!$E$35</f>
        <v>64.5</v>
      </c>
      <c r="AG30" s="93">
        <f t="shared" si="6"/>
        <v>68.146505376344081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[27]Maio!$E$5</f>
        <v>54.529411764705884</v>
      </c>
      <c r="C31" s="11">
        <f>[27]Maio!$E$6</f>
        <v>65.941176470588232</v>
      </c>
      <c r="D31" s="11">
        <f>[27]Maio!$E$7</f>
        <v>59.941176470588232</v>
      </c>
      <c r="E31" s="11">
        <f>[27]Maio!$E$8</f>
        <v>62.882352941176471</v>
      </c>
      <c r="F31" s="11">
        <f>[27]Maio!$E$9</f>
        <v>62</v>
      </c>
      <c r="G31" s="11">
        <f>[27]Maio!$E$10</f>
        <v>84.066666666666663</v>
      </c>
      <c r="H31" s="11">
        <f>[27]Maio!$E$11</f>
        <v>59.07692307692308</v>
      </c>
      <c r="I31" s="11">
        <f>[27]Maio!$E$12</f>
        <v>60.9375</v>
      </c>
      <c r="J31" s="11">
        <f>[27]Maio!$E$13</f>
        <v>55.125</v>
      </c>
      <c r="K31" s="11">
        <f>[27]Maio!$E$14</f>
        <v>51.1875</v>
      </c>
      <c r="L31" s="11">
        <f>[27]Maio!$E$15</f>
        <v>61.117647058823529</v>
      </c>
      <c r="M31" s="11">
        <f>[27]Maio!$E$16</f>
        <v>88.916666666666671</v>
      </c>
      <c r="N31" s="11">
        <f>[27]Maio!$E$17</f>
        <v>85.75</v>
      </c>
      <c r="O31" s="11">
        <f>[27]Maio!$E$18</f>
        <v>83.2</v>
      </c>
      <c r="P31" s="11">
        <f>[27]Maio!$E$19</f>
        <v>62.6</v>
      </c>
      <c r="Q31" s="11">
        <f>[27]Maio!$E$20</f>
        <v>61.941176470588232</v>
      </c>
      <c r="R31" s="11">
        <f>[27]Maio!$E$21</f>
        <v>66.235294117647058</v>
      </c>
      <c r="S31" s="11">
        <f>[27]Maio!$E$22</f>
        <v>63.625</v>
      </c>
      <c r="T31" s="11">
        <f>[27]Maio!$E$23</f>
        <v>59.823529411764703</v>
      </c>
      <c r="U31" s="11">
        <f>[27]Maio!$E$24</f>
        <v>66.82352941176471</v>
      </c>
      <c r="V31" s="11">
        <f>[27]Maio!$E$25</f>
        <v>69.375</v>
      </c>
      <c r="W31" s="11">
        <f>[27]Maio!$E$26</f>
        <v>88.428571428571431</v>
      </c>
      <c r="X31" s="11">
        <f>[27]Maio!$E$27</f>
        <v>73.583333333333329</v>
      </c>
      <c r="Y31" s="11">
        <f>[27]Maio!$E$28</f>
        <v>66.400000000000006</v>
      </c>
      <c r="Z31" s="11">
        <f>[27]Maio!$E$29</f>
        <v>62.5</v>
      </c>
      <c r="AA31" s="11">
        <f>[27]Maio!$E$30</f>
        <v>60.333333333333336</v>
      </c>
      <c r="AB31" s="11">
        <f>[27]Maio!$E$31</f>
        <v>64.75</v>
      </c>
      <c r="AC31" s="11">
        <f>[27]Maio!$E$32</f>
        <v>61.9375</v>
      </c>
      <c r="AD31" s="11">
        <f>[27]Maio!$E$33</f>
        <v>58.866666666666667</v>
      </c>
      <c r="AE31" s="11">
        <f>[27]Maio!$E$34</f>
        <v>61.5</v>
      </c>
      <c r="AF31" s="11">
        <f>[27]Maio!$E$35</f>
        <v>67.5625</v>
      </c>
      <c r="AG31" s="93">
        <f>AVERAGE(B31:AF31)</f>
        <v>66.159917912574443</v>
      </c>
      <c r="AH31" s="12" t="s">
        <v>47</v>
      </c>
      <c r="AJ31" t="s">
        <v>47</v>
      </c>
    </row>
    <row r="32" spans="1:37" x14ac:dyDescent="0.2">
      <c r="A32" s="58" t="s">
        <v>11</v>
      </c>
      <c r="B32" s="11" t="str">
        <f>[28]Maio!$E$5</f>
        <v>*</v>
      </c>
      <c r="C32" s="11" t="str">
        <f>[28]Maio!$E$6</f>
        <v>*</v>
      </c>
      <c r="D32" s="11" t="str">
        <f>[28]Maio!$E$7</f>
        <v>*</v>
      </c>
      <c r="E32" s="11" t="str">
        <f>[28]Maio!$E$8</f>
        <v>*</v>
      </c>
      <c r="F32" s="11" t="str">
        <f>[28]Maio!$E$9</f>
        <v>*</v>
      </c>
      <c r="G32" s="11" t="str">
        <f>[28]Maio!$E$10</f>
        <v>*</v>
      </c>
      <c r="H32" s="11" t="str">
        <f>[28]Maio!$E$11</f>
        <v>*</v>
      </c>
      <c r="I32" s="11" t="str">
        <f>[28]Maio!$E$12</f>
        <v>*</v>
      </c>
      <c r="J32" s="11" t="str">
        <f>[28]Maio!$E$13</f>
        <v>*</v>
      </c>
      <c r="K32" s="11" t="str">
        <f>[28]Maio!$E$14</f>
        <v>*</v>
      </c>
      <c r="L32" s="11" t="str">
        <f>[28]Maio!$E$15</f>
        <v>*</v>
      </c>
      <c r="M32" s="11" t="str">
        <f>[28]Maio!$E$16</f>
        <v>*</v>
      </c>
      <c r="N32" s="11" t="str">
        <f>[28]Maio!$E$17</f>
        <v>*</v>
      </c>
      <c r="O32" s="11" t="str">
        <f>[28]Maio!$E$18</f>
        <v>*</v>
      </c>
      <c r="P32" s="11" t="str">
        <f>[28]Maio!$E$19</f>
        <v>*</v>
      </c>
      <c r="Q32" s="11" t="str">
        <f>[28]Maio!$E$20</f>
        <v>*</v>
      </c>
      <c r="R32" s="11" t="str">
        <f>[28]Maio!$E$21</f>
        <v>*</v>
      </c>
      <c r="S32" s="11" t="str">
        <f>[28]Maio!$E$22</f>
        <v>*</v>
      </c>
      <c r="T32" s="11" t="str">
        <f>[28]Maio!$E$23</f>
        <v>*</v>
      </c>
      <c r="U32" s="11" t="str">
        <f>[28]Maio!$E$24</f>
        <v>*</v>
      </c>
      <c r="V32" s="11" t="str">
        <f>[28]Maio!$E$25</f>
        <v>*</v>
      </c>
      <c r="W32" s="11" t="str">
        <f>[28]Maio!$E$26</f>
        <v>*</v>
      </c>
      <c r="X32" s="11" t="str">
        <f>[28]Maio!$E$27</f>
        <v>*</v>
      </c>
      <c r="Y32" s="11" t="str">
        <f>[28]Maio!$E$28</f>
        <v>*</v>
      </c>
      <c r="Z32" s="11" t="str">
        <f>[28]Maio!$E$29</f>
        <v>*</v>
      </c>
      <c r="AA32" s="11" t="str">
        <f>[28]Maio!$E$30</f>
        <v>*</v>
      </c>
      <c r="AB32" s="11" t="str">
        <f>[28]Maio!$E$31</f>
        <v>*</v>
      </c>
      <c r="AC32" s="11" t="str">
        <f>[28]Maio!$E$32</f>
        <v>*</v>
      </c>
      <c r="AD32" s="11" t="str">
        <f>[28]Maio!$E$33</f>
        <v>*</v>
      </c>
      <c r="AE32" s="11" t="str">
        <f>[28]Maio!$E$34</f>
        <v>*</v>
      </c>
      <c r="AF32" s="11" t="str">
        <f>[28]Maio!$E$35</f>
        <v>*</v>
      </c>
      <c r="AG32" s="93" t="s">
        <v>226</v>
      </c>
      <c r="AK32" t="s">
        <v>47</v>
      </c>
    </row>
    <row r="33" spans="1:38" s="5" customFormat="1" x14ac:dyDescent="0.2">
      <c r="A33" s="58" t="s">
        <v>12</v>
      </c>
      <c r="B33" s="11">
        <f>[29]Maio!$E$5</f>
        <v>64.333333333333329</v>
      </c>
      <c r="C33" s="11">
        <f>[29]Maio!$E$6</f>
        <v>65.75</v>
      </c>
      <c r="D33" s="11">
        <f>[29]Maio!$E$7</f>
        <v>73.099999999999994</v>
      </c>
      <c r="E33" s="11" t="str">
        <f>[29]Maio!$E$8</f>
        <v>*</v>
      </c>
      <c r="F33" s="11" t="str">
        <f>[29]Maio!$E$9</f>
        <v>*</v>
      </c>
      <c r="G33" s="11" t="str">
        <f>[29]Maio!$E$10</f>
        <v>*</v>
      </c>
      <c r="H33" s="11">
        <f>[29]Maio!$E$11</f>
        <v>47.75</v>
      </c>
      <c r="I33" s="11">
        <f>[29]Maio!$E$12</f>
        <v>64.208333333333329</v>
      </c>
      <c r="J33" s="11">
        <f>[29]Maio!$E$13</f>
        <v>66.375</v>
      </c>
      <c r="K33" s="11">
        <f>[29]Maio!$E$14</f>
        <v>68.291666666666671</v>
      </c>
      <c r="L33" s="11">
        <f>[29]Maio!$E$15</f>
        <v>72.458333333333329</v>
      </c>
      <c r="M33" s="11">
        <f>[29]Maio!$E$16</f>
        <v>83.285714285714292</v>
      </c>
      <c r="N33" s="11" t="str">
        <f>[29]Maio!$E$17</f>
        <v>*</v>
      </c>
      <c r="O33" s="11" t="str">
        <f>[29]Maio!$E$18</f>
        <v>*</v>
      </c>
      <c r="P33" s="11">
        <f>[29]Maio!$E$19</f>
        <v>58.75</v>
      </c>
      <c r="Q33" s="11">
        <f>[29]Maio!$E$20</f>
        <v>70.125</v>
      </c>
      <c r="R33" s="11">
        <f>[29]Maio!$E$21</f>
        <v>73.166666666666671</v>
      </c>
      <c r="S33" s="11">
        <f>[29]Maio!$E$22</f>
        <v>71.833333333333329</v>
      </c>
      <c r="T33" s="11">
        <f>[29]Maio!$E$23</f>
        <v>71.291666666666671</v>
      </c>
      <c r="U33" s="11">
        <f>[29]Maio!$E$24</f>
        <v>73.208333333333329</v>
      </c>
      <c r="V33" s="11">
        <f>[29]Maio!$E$25</f>
        <v>74.333333333333329</v>
      </c>
      <c r="W33" s="11">
        <f>[29]Maio!$E$26</f>
        <v>82</v>
      </c>
      <c r="X33" s="11">
        <f>[29]Maio!$E$27</f>
        <v>73.666666666666671</v>
      </c>
      <c r="Y33" s="11">
        <f>[29]Maio!$E$28</f>
        <v>77.625</v>
      </c>
      <c r="Z33" s="11">
        <f>[29]Maio!$E$29</f>
        <v>75.458333333333329</v>
      </c>
      <c r="AA33" s="11">
        <f>[29]Maio!$E$30</f>
        <v>72.25</v>
      </c>
      <c r="AB33" s="11">
        <f>[29]Maio!$E$31</f>
        <v>70.291666666666671</v>
      </c>
      <c r="AC33" s="11">
        <f>[29]Maio!$E$32</f>
        <v>86.333333333333329</v>
      </c>
      <c r="AD33" s="11" t="str">
        <f>[29]Maio!$E$33</f>
        <v>*</v>
      </c>
      <c r="AE33" s="11" t="str">
        <f>[29]Maio!$E$34</f>
        <v>*</v>
      </c>
      <c r="AF33" s="11" t="str">
        <f>[29]Maio!$E$35</f>
        <v>*</v>
      </c>
      <c r="AG33" s="93">
        <f t="shared" ref="AG33:AG35" si="7">AVERAGE(B33:AF33)</f>
        <v>71.125465838509314</v>
      </c>
    </row>
    <row r="34" spans="1:38" x14ac:dyDescent="0.2">
      <c r="A34" s="58" t="s">
        <v>13</v>
      </c>
      <c r="B34" s="11">
        <f>[30]Maio!$E$5</f>
        <v>50.375</v>
      </c>
      <c r="C34" s="11">
        <f>[30]Maio!$E$6</f>
        <v>54</v>
      </c>
      <c r="D34" s="11">
        <f>[30]Maio!$E$7</f>
        <v>53</v>
      </c>
      <c r="E34" s="11">
        <f>[30]Maio!$E$8</f>
        <v>44.833333333333336</v>
      </c>
      <c r="F34" s="11">
        <f>[30]Maio!$E$9</f>
        <v>49</v>
      </c>
      <c r="G34" s="11">
        <f>[30]Maio!$E$10</f>
        <v>93.333333333333329</v>
      </c>
      <c r="H34" s="11">
        <f>[30]Maio!$E$11</f>
        <v>57.727272727272727</v>
      </c>
      <c r="I34" s="11">
        <f>[30]Maio!$E$12</f>
        <v>47.545454545454547</v>
      </c>
      <c r="J34" s="11">
        <f>[30]Maio!$E$13</f>
        <v>52</v>
      </c>
      <c r="K34" s="11">
        <f>[30]Maio!$E$14</f>
        <v>56.428571428571431</v>
      </c>
      <c r="L34" s="11" t="str">
        <f>[30]Maio!$E$15</f>
        <v>*</v>
      </c>
      <c r="M34" s="11" t="str">
        <f>[30]Maio!$E$16</f>
        <v>*</v>
      </c>
      <c r="N34" s="11" t="str">
        <f>[30]Maio!$E$17</f>
        <v>*</v>
      </c>
      <c r="O34" s="11" t="str">
        <f>[30]Maio!$E$18</f>
        <v>*</v>
      </c>
      <c r="P34" s="11" t="str">
        <f>[30]Maio!$E$19</f>
        <v>*</v>
      </c>
      <c r="Q34" s="11" t="str">
        <f>[30]Maio!$E$20</f>
        <v>*</v>
      </c>
      <c r="R34" s="11" t="str">
        <f>[30]Maio!$E$21</f>
        <v>*</v>
      </c>
      <c r="S34" s="11" t="str">
        <f>[30]Maio!$E$22</f>
        <v>*</v>
      </c>
      <c r="T34" s="11" t="str">
        <f>[30]Maio!$E$23</f>
        <v>*</v>
      </c>
      <c r="U34" s="11" t="str">
        <f>[30]Maio!$E$24</f>
        <v>*</v>
      </c>
      <c r="V34" s="11" t="str">
        <f>[30]Maio!$E$25</f>
        <v>*</v>
      </c>
      <c r="W34" s="11" t="str">
        <f>[30]Maio!$E$26</f>
        <v>*</v>
      </c>
      <c r="X34" s="11" t="str">
        <f>[30]Maio!$E$27</f>
        <v>*</v>
      </c>
      <c r="Y34" s="11" t="str">
        <f>[30]Maio!$E$28</f>
        <v>*</v>
      </c>
      <c r="Z34" s="11" t="str">
        <f>[30]Maio!$E$29</f>
        <v>*</v>
      </c>
      <c r="AA34" s="11" t="str">
        <f>[30]Maio!$E$30</f>
        <v>*</v>
      </c>
      <c r="AB34" s="11" t="str">
        <f>[30]Maio!$E$31</f>
        <v>*</v>
      </c>
      <c r="AC34" s="11" t="str">
        <f>[30]Maio!$E$32</f>
        <v>*</v>
      </c>
      <c r="AD34" s="11" t="str">
        <f>[30]Maio!$E$33</f>
        <v>*</v>
      </c>
      <c r="AE34" s="11" t="str">
        <f>[30]Maio!$E$34</f>
        <v>*</v>
      </c>
      <c r="AF34" s="11" t="str">
        <f>[30]Maio!$E$35</f>
        <v>*</v>
      </c>
      <c r="AG34" s="93">
        <f t="shared" si="7"/>
        <v>55.824296536796545</v>
      </c>
      <c r="AJ34" t="s">
        <v>47</v>
      </c>
    </row>
    <row r="35" spans="1:38" x14ac:dyDescent="0.2">
      <c r="A35" s="58" t="s">
        <v>173</v>
      </c>
      <c r="B35" s="11">
        <f>[31]Maio!$E$5</f>
        <v>57.041666666666664</v>
      </c>
      <c r="C35" s="11">
        <f>[31]Maio!$E$6</f>
        <v>64.125</v>
      </c>
      <c r="D35" s="11">
        <f>[31]Maio!$E$7</f>
        <v>66.583333333333329</v>
      </c>
      <c r="E35" s="11">
        <f>[31]Maio!$E$8</f>
        <v>61.75</v>
      </c>
      <c r="F35" s="11">
        <f>[31]Maio!$E$9</f>
        <v>55.458333333333336</v>
      </c>
      <c r="G35" s="11">
        <f>[31]Maio!$E$10</f>
        <v>74.25</v>
      </c>
      <c r="H35" s="11">
        <f>[31]Maio!$E$11</f>
        <v>71.791666666666671</v>
      </c>
      <c r="I35" s="11">
        <f>[31]Maio!$E$12</f>
        <v>67.5</v>
      </c>
      <c r="J35" s="11">
        <f>[31]Maio!$E$13</f>
        <v>54.708333333333336</v>
      </c>
      <c r="K35" s="11">
        <f>[31]Maio!$E$14</f>
        <v>58.458333333333336</v>
      </c>
      <c r="L35" s="11">
        <f>[31]Maio!$E$15</f>
        <v>58.75</v>
      </c>
      <c r="M35" s="11">
        <f>[31]Maio!$E$16</f>
        <v>72.583333333333329</v>
      </c>
      <c r="N35" s="11">
        <f>[31]Maio!$E$17</f>
        <v>84.5</v>
      </c>
      <c r="O35" s="11">
        <f>[31]Maio!$E$18</f>
        <v>84.083333333333329</v>
      </c>
      <c r="P35" s="11">
        <f>[31]Maio!$E$19</f>
        <v>78.625</v>
      </c>
      <c r="Q35" s="11">
        <f>[31]Maio!$E$20</f>
        <v>76.416666666666671</v>
      </c>
      <c r="R35" s="11">
        <f>[31]Maio!$E$21</f>
        <v>73.958333333333329</v>
      </c>
      <c r="S35" s="11">
        <f>[31]Maio!$E$22</f>
        <v>67.708333333333329</v>
      </c>
      <c r="T35" s="11">
        <f>[31]Maio!$E$23</f>
        <v>61.125</v>
      </c>
      <c r="U35" s="11">
        <f>[31]Maio!$E$24</f>
        <v>58.125</v>
      </c>
      <c r="V35" s="11">
        <f>[31]Maio!$E$25</f>
        <v>64.916666666666671</v>
      </c>
      <c r="W35" s="11">
        <f>[31]Maio!$E$26</f>
        <v>72.791666666666671</v>
      </c>
      <c r="X35" s="11">
        <f>[31]Maio!$E$27</f>
        <v>78.208333333333329</v>
      </c>
      <c r="Y35" s="11">
        <f>[31]Maio!$E$28</f>
        <v>76.208333333333329</v>
      </c>
      <c r="Z35" s="11">
        <f>[31]Maio!$E$29</f>
        <v>73.833333333333329</v>
      </c>
      <c r="AA35" s="11">
        <f>[31]Maio!$E$30</f>
        <v>70.5</v>
      </c>
      <c r="AB35" s="11">
        <f>[31]Maio!$E$31</f>
        <v>67.833333333333329</v>
      </c>
      <c r="AC35" s="11">
        <f>[31]Maio!$E$32</f>
        <v>63.208333333333336</v>
      </c>
      <c r="AD35" s="11">
        <f>[31]Maio!$E$33</f>
        <v>60.625</v>
      </c>
      <c r="AE35" s="11">
        <f>[31]Maio!$E$34</f>
        <v>58.541666666666664</v>
      </c>
      <c r="AF35" s="11">
        <f>[31]Maio!$E$35</f>
        <v>52.375</v>
      </c>
      <c r="AG35" s="93">
        <f t="shared" si="7"/>
        <v>67.309139784946225</v>
      </c>
      <c r="AK35" t="s">
        <v>47</v>
      </c>
    </row>
    <row r="36" spans="1:38" x14ac:dyDescent="0.2">
      <c r="A36" s="58" t="s">
        <v>144</v>
      </c>
      <c r="B36" s="11" t="str">
        <f>[32]Maio!$E$5</f>
        <v>*</v>
      </c>
      <c r="C36" s="11" t="str">
        <f>[32]Maio!$E$6</f>
        <v>*</v>
      </c>
      <c r="D36" s="11" t="str">
        <f>[32]Maio!$E$7</f>
        <v>*</v>
      </c>
      <c r="E36" s="11" t="str">
        <f>[32]Maio!$E$8</f>
        <v>*</v>
      </c>
      <c r="F36" s="11" t="str">
        <f>[32]Maio!$E$9</f>
        <v>*</v>
      </c>
      <c r="G36" s="11" t="str">
        <f>[32]Maio!$E$10</f>
        <v>*</v>
      </c>
      <c r="H36" s="11" t="str">
        <f>[32]Maio!$E$11</f>
        <v>*</v>
      </c>
      <c r="I36" s="11" t="str">
        <f>[32]Maio!$E$12</f>
        <v>*</v>
      </c>
      <c r="J36" s="11" t="str">
        <f>[32]Maio!$E$13</f>
        <v>*</v>
      </c>
      <c r="K36" s="11" t="str">
        <f>[32]Maio!$E$14</f>
        <v>*</v>
      </c>
      <c r="L36" s="11" t="str">
        <f>[32]Maio!$E$15</f>
        <v>*</v>
      </c>
      <c r="M36" s="11" t="str">
        <f>[32]Maio!$E$16</f>
        <v>*</v>
      </c>
      <c r="N36" s="11" t="str">
        <f>[32]Maio!$E$17</f>
        <v>*</v>
      </c>
      <c r="O36" s="11" t="str">
        <f>[32]Maio!$E$18</f>
        <v>*</v>
      </c>
      <c r="P36" s="11" t="str">
        <f>[32]Maio!$E$19</f>
        <v>*</v>
      </c>
      <c r="Q36" s="11" t="str">
        <f>[32]Maio!$E$20</f>
        <v>*</v>
      </c>
      <c r="R36" s="11" t="str">
        <f>[32]Maio!$E$21</f>
        <v>*</v>
      </c>
      <c r="S36" s="11" t="str">
        <f>[32]Maio!$E$22</f>
        <v>*</v>
      </c>
      <c r="T36" s="11" t="str">
        <f>[32]Maio!$E$23</f>
        <v>*</v>
      </c>
      <c r="U36" s="11" t="str">
        <f>[32]Maio!$E$24</f>
        <v>*</v>
      </c>
      <c r="V36" s="11" t="str">
        <f>[32]Maio!$E$25</f>
        <v>*</v>
      </c>
      <c r="W36" s="11" t="str">
        <f>[32]Maio!$E$26</f>
        <v>*</v>
      </c>
      <c r="X36" s="11" t="str">
        <f>[32]Maio!$E$27</f>
        <v>*</v>
      </c>
      <c r="Y36" s="11" t="str">
        <f>[32]Maio!$E$28</f>
        <v>*</v>
      </c>
      <c r="Z36" s="11" t="str">
        <f>[32]Maio!$E$29</f>
        <v>*</v>
      </c>
      <c r="AA36" s="11" t="str">
        <f>[32]Maio!$E$30</f>
        <v>*</v>
      </c>
      <c r="AB36" s="11" t="str">
        <f>[32]Maio!$E$31</f>
        <v>*</v>
      </c>
      <c r="AC36" s="11" t="str">
        <f>[32]Maio!$E$32</f>
        <v>*</v>
      </c>
      <c r="AD36" s="11" t="str">
        <f>[32]Maio!$E$33</f>
        <v>*</v>
      </c>
      <c r="AE36" s="11" t="str">
        <f>[32]Maio!$E$34</f>
        <v>*</v>
      </c>
      <c r="AF36" s="11" t="str">
        <f>[32]Maio!$E$35</f>
        <v>*</v>
      </c>
      <c r="AG36" s="93" t="s">
        <v>226</v>
      </c>
      <c r="AK36" t="s">
        <v>47</v>
      </c>
    </row>
    <row r="37" spans="1:38" x14ac:dyDescent="0.2">
      <c r="A37" s="58" t="s">
        <v>14</v>
      </c>
      <c r="B37" s="11" t="str">
        <f>[33]Maio!$E$5</f>
        <v>*</v>
      </c>
      <c r="C37" s="11" t="str">
        <f>[33]Maio!$E$6</f>
        <v>*</v>
      </c>
      <c r="D37" s="11" t="str">
        <f>[33]Maio!$E$7</f>
        <v>*</v>
      </c>
      <c r="E37" s="11" t="str">
        <f>[33]Maio!$E$8</f>
        <v>*</v>
      </c>
      <c r="F37" s="11" t="str">
        <f>[33]Maio!$E$9</f>
        <v>*</v>
      </c>
      <c r="G37" s="11" t="str">
        <f>[33]Maio!$E$10</f>
        <v>*</v>
      </c>
      <c r="H37" s="11" t="str">
        <f>[33]Maio!$E$11</f>
        <v>*</v>
      </c>
      <c r="I37" s="11" t="str">
        <f>[33]Maio!$E$12</f>
        <v>*</v>
      </c>
      <c r="J37" s="11" t="str">
        <f>[33]Maio!$E$13</f>
        <v>*</v>
      </c>
      <c r="K37" s="11" t="str">
        <f>[33]Maio!$E$14</f>
        <v>*</v>
      </c>
      <c r="L37" s="11" t="str">
        <f>[33]Maio!$E$15</f>
        <v>*</v>
      </c>
      <c r="M37" s="11" t="str">
        <f>[33]Maio!$E$16</f>
        <v>*</v>
      </c>
      <c r="N37" s="11" t="str">
        <f>[33]Maio!$E$17</f>
        <v>*</v>
      </c>
      <c r="O37" s="11" t="str">
        <f>[33]Maio!$E$18</f>
        <v>*</v>
      </c>
      <c r="P37" s="11" t="str">
        <f>[33]Maio!$E$19</f>
        <v>*</v>
      </c>
      <c r="Q37" s="11" t="str">
        <f>[33]Maio!$E$20</f>
        <v>*</v>
      </c>
      <c r="R37" s="11" t="str">
        <f>[33]Maio!$E$21</f>
        <v>*</v>
      </c>
      <c r="S37" s="11" t="str">
        <f>[33]Maio!$E$22</f>
        <v>*</v>
      </c>
      <c r="T37" s="11" t="str">
        <f>[33]Maio!$E$23</f>
        <v>*</v>
      </c>
      <c r="U37" s="11" t="str">
        <f>[33]Maio!$E$24</f>
        <v>*</v>
      </c>
      <c r="V37" s="11" t="str">
        <f>[33]Maio!$E$25</f>
        <v>*</v>
      </c>
      <c r="W37" s="11" t="str">
        <f>[33]Maio!$E$26</f>
        <v>*</v>
      </c>
      <c r="X37" s="11" t="str">
        <f>[33]Maio!$E$27</f>
        <v>*</v>
      </c>
      <c r="Y37" s="11" t="str">
        <f>[33]Maio!$E$28</f>
        <v>*</v>
      </c>
      <c r="Z37" s="11" t="str">
        <f>[33]Maio!$E$29</f>
        <v>*</v>
      </c>
      <c r="AA37" s="11" t="str">
        <f>[33]Maio!$E$30</f>
        <v>*</v>
      </c>
      <c r="AB37" s="11" t="str">
        <f>[33]Maio!$E$31</f>
        <v>*</v>
      </c>
      <c r="AC37" s="11" t="str">
        <f>[33]Maio!$E$32</f>
        <v>*</v>
      </c>
      <c r="AD37" s="11" t="str">
        <f>[33]Maio!$E$33</f>
        <v>*</v>
      </c>
      <c r="AE37" s="11" t="str">
        <f>[33]Maio!$E$34</f>
        <v>*</v>
      </c>
      <c r="AF37" s="11" t="str">
        <f>[33]Maio!$E$35</f>
        <v>*</v>
      </c>
      <c r="AG37" s="93" t="s">
        <v>226</v>
      </c>
      <c r="AI37" t="s">
        <v>47</v>
      </c>
      <c r="AK37" t="s">
        <v>47</v>
      </c>
    </row>
    <row r="38" spans="1:38" x14ac:dyDescent="0.2">
      <c r="A38" s="58" t="s">
        <v>174</v>
      </c>
      <c r="B38" s="11">
        <f>[34]Maio!$E$5</f>
        <v>84.266666666666666</v>
      </c>
      <c r="C38" s="11">
        <f>[34]Maio!$E$6</f>
        <v>82.375</v>
      </c>
      <c r="D38" s="11">
        <f>[34]Maio!$E$7</f>
        <v>80.411764705882348</v>
      </c>
      <c r="E38" s="11">
        <f>[34]Maio!$E$8</f>
        <v>80.235294117647058</v>
      </c>
      <c r="F38" s="11">
        <f>[34]Maio!$E$9</f>
        <v>82.875</v>
      </c>
      <c r="G38" s="11">
        <f>[34]Maio!$E$10</f>
        <v>87.291666666666671</v>
      </c>
      <c r="H38" s="11">
        <f>[34]Maio!$E$11</f>
        <v>78.130434782608702</v>
      </c>
      <c r="I38" s="11">
        <f>[34]Maio!$E$12</f>
        <v>73.7</v>
      </c>
      <c r="J38" s="11">
        <f>[34]Maio!$E$13</f>
        <v>76.888888888888886</v>
      </c>
      <c r="K38" s="11">
        <f>[34]Maio!$E$14</f>
        <v>82.058823529411768</v>
      </c>
      <c r="L38" s="11">
        <f>[34]Maio!$E$15</f>
        <v>84.6</v>
      </c>
      <c r="M38" s="11">
        <f>[34]Maio!$E$16</f>
        <v>85.666666666666671</v>
      </c>
      <c r="N38" s="11">
        <f>[34]Maio!$E$17</f>
        <v>89.708333333333329</v>
      </c>
      <c r="O38" s="11">
        <f>[34]Maio!$E$18</f>
        <v>92.833333333333329</v>
      </c>
      <c r="P38" s="11">
        <f>[34]Maio!$E$19</f>
        <v>87.625</v>
      </c>
      <c r="Q38" s="11">
        <f>[34]Maio!$E$20</f>
        <v>86.888888888888886</v>
      </c>
      <c r="R38" s="11">
        <f>[34]Maio!$E$21</f>
        <v>83</v>
      </c>
      <c r="S38" s="11">
        <f>[34]Maio!$E$22</f>
        <v>83.388888888888886</v>
      </c>
      <c r="T38" s="11">
        <f>[34]Maio!$E$23</f>
        <v>83.17647058823529</v>
      </c>
      <c r="U38" s="11">
        <f>[34]Maio!$E$24</f>
        <v>86.2</v>
      </c>
      <c r="V38" s="11">
        <f>[34]Maio!$E$25</f>
        <v>87.4</v>
      </c>
      <c r="W38" s="11">
        <f>[34]Maio!$E$26</f>
        <v>84.705882352941174</v>
      </c>
      <c r="X38" s="11">
        <f>[34]Maio!$E$27</f>
        <v>86.25</v>
      </c>
      <c r="Y38" s="11">
        <f>[34]Maio!$E$28</f>
        <v>81.75</v>
      </c>
      <c r="Z38" s="11">
        <f>[34]Maio!$E$29</f>
        <v>81.260869565217391</v>
      </c>
      <c r="AA38" s="11">
        <f>[34]Maio!$E$30</f>
        <v>78</v>
      </c>
      <c r="AB38" s="11">
        <f>[34]Maio!$E$31</f>
        <v>75.63636363636364</v>
      </c>
      <c r="AC38" s="11">
        <f>[34]Maio!$E$32</f>
        <v>80.21052631578948</v>
      </c>
      <c r="AD38" s="11">
        <f>[34]Maio!$E$33</f>
        <v>79.684210526315795</v>
      </c>
      <c r="AE38" s="11">
        <f>[34]Maio!$E$34</f>
        <v>81.666666666666671</v>
      </c>
      <c r="AF38" s="11">
        <f>[34]Maio!$E$35</f>
        <v>83</v>
      </c>
      <c r="AG38" s="93">
        <f t="shared" ref="AG38" si="8">AVERAGE(B38:AF38)</f>
        <v>82.931794842593959</v>
      </c>
      <c r="AI38" t="s">
        <v>47</v>
      </c>
      <c r="AJ38" t="s">
        <v>47</v>
      </c>
    </row>
    <row r="39" spans="1:38" x14ac:dyDescent="0.2">
      <c r="A39" s="58" t="s">
        <v>15</v>
      </c>
      <c r="B39" s="11">
        <f>[35]Maio!$E$5</f>
        <v>55.916666666666664</v>
      </c>
      <c r="C39" s="11">
        <f>[35]Maio!$E$6</f>
        <v>65.583333333333329</v>
      </c>
      <c r="D39" s="11">
        <f>[35]Maio!$E$7</f>
        <v>61.291666666666664</v>
      </c>
      <c r="E39" s="11">
        <f>[35]Maio!$E$8</f>
        <v>69.791666666666671</v>
      </c>
      <c r="F39" s="11">
        <f>[35]Maio!$E$9</f>
        <v>61.666666666666664</v>
      </c>
      <c r="G39" s="11">
        <f>[35]Maio!$E$10</f>
        <v>83.666666666666671</v>
      </c>
      <c r="H39" s="11">
        <f>[35]Maio!$E$11</f>
        <v>71.208333333333329</v>
      </c>
      <c r="I39" s="11">
        <f>[35]Maio!$E$12</f>
        <v>60.833333333333336</v>
      </c>
      <c r="J39" s="11">
        <f>[35]Maio!$E$13</f>
        <v>60.75</v>
      </c>
      <c r="K39" s="11">
        <f>[35]Maio!$E$14</f>
        <v>56.083333333333336</v>
      </c>
      <c r="L39" s="11">
        <f>[35]Maio!$E$15</f>
        <v>65.666666666666671</v>
      </c>
      <c r="M39" s="11">
        <f>[35]Maio!$E$16</f>
        <v>92.083333333333329</v>
      </c>
      <c r="N39" s="11">
        <f>[35]Maio!$E$17</f>
        <v>90.125</v>
      </c>
      <c r="O39" s="11">
        <f>[35]Maio!$E$18</f>
        <v>86.625</v>
      </c>
      <c r="P39" s="11">
        <f>[35]Maio!$E$19</f>
        <v>64.875</v>
      </c>
      <c r="Q39" s="11">
        <f>[35]Maio!$E$20</f>
        <v>54.5</v>
      </c>
      <c r="R39" s="11">
        <f>[35]Maio!$E$21</f>
        <v>66</v>
      </c>
      <c r="S39" s="11">
        <f>[35]Maio!$E$22</f>
        <v>70.875</v>
      </c>
      <c r="T39" s="11">
        <f>[35]Maio!$E$23</f>
        <v>66.291666666666671</v>
      </c>
      <c r="U39" s="11">
        <f>[35]Maio!$E$24</f>
        <v>69.458333333333329</v>
      </c>
      <c r="V39" s="11">
        <f>[35]Maio!$E$25</f>
        <v>73.708333333333329</v>
      </c>
      <c r="W39" s="11">
        <f>[35]Maio!$E$26</f>
        <v>85.916666666666671</v>
      </c>
      <c r="X39" s="11">
        <f>[35]Maio!$E$27</f>
        <v>84.541666666666671</v>
      </c>
      <c r="Y39" s="11">
        <f>[35]Maio!$E$28</f>
        <v>69.958333333333329</v>
      </c>
      <c r="Z39" s="11">
        <f>[35]Maio!$E$29</f>
        <v>57.375</v>
      </c>
      <c r="AA39" s="11">
        <f>[35]Maio!$E$30</f>
        <v>52.958333333333336</v>
      </c>
      <c r="AB39" s="11">
        <f>[35]Maio!$E$31</f>
        <v>63.458333333333336</v>
      </c>
      <c r="AC39" s="11">
        <f>[35]Maio!$E$32</f>
        <v>62.875</v>
      </c>
      <c r="AD39" s="11">
        <f>[35]Maio!$E$33</f>
        <v>63.416666666666664</v>
      </c>
      <c r="AE39" s="11">
        <f>[35]Maio!$E$34</f>
        <v>62.458333333333336</v>
      </c>
      <c r="AF39" s="11">
        <f>[35]Maio!$E$35</f>
        <v>64.583333333333329</v>
      </c>
      <c r="AG39" s="93">
        <f t="shared" ref="AG39:AG41" si="9">AVERAGE(B39:AF39)</f>
        <v>68.211021505376351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>
        <f>[36]Maio!$E$5</f>
        <v>58.958333333333336</v>
      </c>
      <c r="C40" s="11">
        <f>[36]Maio!$E$6</f>
        <v>63.782608695652172</v>
      </c>
      <c r="D40" s="11" t="str">
        <f>[36]Maio!$E$7</f>
        <v>*</v>
      </c>
      <c r="E40" s="11" t="str">
        <f>[36]Maio!$E$8</f>
        <v>*</v>
      </c>
      <c r="F40" s="11" t="str">
        <f>[36]Maio!$E$9</f>
        <v>*</v>
      </c>
      <c r="G40" s="11" t="str">
        <f>[36]Maio!$E$10</f>
        <v>*</v>
      </c>
      <c r="H40" s="11" t="str">
        <f>[36]Maio!$E$11</f>
        <v>*</v>
      </c>
      <c r="I40" s="11">
        <f>[36]Maio!$E$12</f>
        <v>41.727272727272727</v>
      </c>
      <c r="J40" s="11">
        <f>[36]Maio!$E$13</f>
        <v>86.909090909090907</v>
      </c>
      <c r="K40" s="11" t="str">
        <f>[36]Maio!$E$14</f>
        <v>*</v>
      </c>
      <c r="L40" s="11" t="str">
        <f>[36]Maio!$E$15</f>
        <v>*</v>
      </c>
      <c r="M40" s="11" t="str">
        <f>[36]Maio!$E$16</f>
        <v>*</v>
      </c>
      <c r="N40" s="11" t="str">
        <f>[36]Maio!$E$17</f>
        <v>*</v>
      </c>
      <c r="O40" s="11">
        <f>[36]Maio!$E$18</f>
        <v>61.81818181818182</v>
      </c>
      <c r="P40" s="11">
        <f>[36]Maio!$E$19</f>
        <v>61.583333333333336</v>
      </c>
      <c r="Q40" s="11">
        <f>[36]Maio!$E$20</f>
        <v>62.695652173913047</v>
      </c>
      <c r="R40" s="11">
        <f>[36]Maio!$E$21</f>
        <v>75.166666666666671</v>
      </c>
      <c r="S40" s="11" t="str">
        <f>[36]Maio!$E$22</f>
        <v>*</v>
      </c>
      <c r="T40" s="11" t="str">
        <f>[36]Maio!$E$23</f>
        <v>*</v>
      </c>
      <c r="U40" s="11" t="str">
        <f>[36]Maio!$E$24</f>
        <v>*</v>
      </c>
      <c r="V40" s="11" t="str">
        <f>[36]Maio!$E$25</f>
        <v>*</v>
      </c>
      <c r="W40" s="11">
        <f>[36]Maio!$E$26</f>
        <v>91</v>
      </c>
      <c r="X40" s="11">
        <f>[36]Maio!$E$27</f>
        <v>71.625</v>
      </c>
      <c r="Y40" s="11">
        <f>[36]Maio!$E$28</f>
        <v>68.94736842105263</v>
      </c>
      <c r="Z40" s="11">
        <f>[36]Maio!$E$29</f>
        <v>87</v>
      </c>
      <c r="AA40" s="11" t="str">
        <f>[36]Maio!$E$30</f>
        <v>*</v>
      </c>
      <c r="AB40" s="11" t="str">
        <f>[36]Maio!$E$31</f>
        <v>*</v>
      </c>
      <c r="AC40" s="11">
        <f>[36]Maio!$E$32</f>
        <v>40.833333333333336</v>
      </c>
      <c r="AD40" s="11">
        <f>[36]Maio!$E$33</f>
        <v>64.25</v>
      </c>
      <c r="AE40" s="11">
        <f>[36]Maio!$E$34</f>
        <v>70.555555555555557</v>
      </c>
      <c r="AF40" s="11" t="str">
        <f>[36]Maio!$E$35</f>
        <v>*</v>
      </c>
      <c r="AG40" s="93">
        <f t="shared" si="9"/>
        <v>67.123493131159037</v>
      </c>
      <c r="AJ40" t="s">
        <v>47</v>
      </c>
      <c r="AK40" t="s">
        <v>47</v>
      </c>
    </row>
    <row r="41" spans="1:38" x14ac:dyDescent="0.2">
      <c r="A41" s="58" t="s">
        <v>175</v>
      </c>
      <c r="B41" s="11">
        <f>[37]Maio!$E$5</f>
        <v>64.291666666666671</v>
      </c>
      <c r="C41" s="11">
        <f>[37]Maio!$E$6</f>
        <v>63.583333333333336</v>
      </c>
      <c r="D41" s="11">
        <f>[37]Maio!$E$7</f>
        <v>67.416666666666671</v>
      </c>
      <c r="E41" s="11">
        <f>[37]Maio!$E$8</f>
        <v>67.208333333333329</v>
      </c>
      <c r="F41" s="11">
        <f>[37]Maio!$E$9</f>
        <v>60.958333333333336</v>
      </c>
      <c r="G41" s="11">
        <f>[37]Maio!$E$10</f>
        <v>81.458333333333329</v>
      </c>
      <c r="H41" s="11">
        <f>[37]Maio!$E$11</f>
        <v>60.583333333333336</v>
      </c>
      <c r="I41" s="11">
        <f>[37]Maio!$E$12</f>
        <v>61.333333333333336</v>
      </c>
      <c r="J41" s="11">
        <f>[37]Maio!$E$13</f>
        <v>61</v>
      </c>
      <c r="K41" s="11">
        <f>[37]Maio!$E$14</f>
        <v>62.083333333333336</v>
      </c>
      <c r="L41" s="11">
        <f>[37]Maio!$E$15</f>
        <v>64.416666666666671</v>
      </c>
      <c r="M41" s="11">
        <f>[37]Maio!$E$16</f>
        <v>83.916666666666671</v>
      </c>
      <c r="N41" s="11">
        <f>[37]Maio!$E$17</f>
        <v>92.041666666666671</v>
      </c>
      <c r="O41" s="11">
        <f>[37]Maio!$E$18</f>
        <v>88</v>
      </c>
      <c r="P41" s="11">
        <f>[37]Maio!$E$19</f>
        <v>80.375</v>
      </c>
      <c r="Q41" s="11">
        <f>[37]Maio!$E$20</f>
        <v>76.708333333333329</v>
      </c>
      <c r="R41" s="11">
        <f>[37]Maio!$E$21</f>
        <v>75.083333333333329</v>
      </c>
      <c r="S41" s="11">
        <f>[37]Maio!$E$22</f>
        <v>70.125</v>
      </c>
      <c r="T41" s="11">
        <f>[37]Maio!$E$23</f>
        <v>65.125</v>
      </c>
      <c r="U41" s="11">
        <f>[37]Maio!$E$24</f>
        <v>64.041666666666671</v>
      </c>
      <c r="V41" s="11">
        <f>[37]Maio!$E$25</f>
        <v>65.833333333333329</v>
      </c>
      <c r="W41" s="11">
        <f>[37]Maio!$E$26</f>
        <v>78.583333333333329</v>
      </c>
      <c r="X41" s="11">
        <f>[37]Maio!$E$27</f>
        <v>80.583333333333329</v>
      </c>
      <c r="Y41" s="11">
        <f>[37]Maio!$E$28</f>
        <v>86.75</v>
      </c>
      <c r="Z41" s="11">
        <f>[37]Maio!$E$29</f>
        <v>81.791666666666671</v>
      </c>
      <c r="AA41" s="11">
        <f>[37]Maio!$E$30</f>
        <v>71.791666666666671</v>
      </c>
      <c r="AB41" s="11">
        <f>[37]Maio!$E$31</f>
        <v>66.625</v>
      </c>
      <c r="AC41" s="11">
        <f>[37]Maio!$E$32</f>
        <v>64.625</v>
      </c>
      <c r="AD41" s="11">
        <f>[37]Maio!$E$33</f>
        <v>66.625</v>
      </c>
      <c r="AE41" s="11">
        <f>[37]Maio!$E$34</f>
        <v>65.375</v>
      </c>
      <c r="AF41" s="11">
        <f>[37]Maio!$E$35</f>
        <v>62.166666666666664</v>
      </c>
      <c r="AG41" s="93">
        <f t="shared" si="9"/>
        <v>70.983870967741922</v>
      </c>
      <c r="AI41" t="s">
        <v>47</v>
      </c>
      <c r="AJ41" t="s">
        <v>47</v>
      </c>
    </row>
    <row r="42" spans="1:38" x14ac:dyDescent="0.2">
      <c r="A42" s="58" t="s">
        <v>17</v>
      </c>
      <c r="B42" s="11">
        <f>[38]Maio!$E$5</f>
        <v>71.75</v>
      </c>
      <c r="C42" s="11">
        <f>[38]Maio!$E$6</f>
        <v>72.75</v>
      </c>
      <c r="D42" s="11">
        <f>[38]Maio!$E$7</f>
        <v>71.708333333333329</v>
      </c>
      <c r="E42" s="11">
        <f>[38]Maio!$E$8</f>
        <v>68.875</v>
      </c>
      <c r="F42" s="11">
        <f>[38]Maio!$E$9</f>
        <v>62.583333333333336</v>
      </c>
      <c r="G42" s="11">
        <f>[38]Maio!$E$10</f>
        <v>85.791666666666671</v>
      </c>
      <c r="H42" s="11">
        <f>[38]Maio!$E$11</f>
        <v>63.75</v>
      </c>
      <c r="I42" s="11">
        <f>[38]Maio!$E$12</f>
        <v>72.583333333333329</v>
      </c>
      <c r="J42" s="11">
        <f>[38]Maio!$E$13</f>
        <v>64.541666666666671</v>
      </c>
      <c r="K42" s="11">
        <f>[38]Maio!$E$14</f>
        <v>63.958333333333336</v>
      </c>
      <c r="L42" s="11">
        <f>[38]Maio!$E$15</f>
        <v>66.666666666666671</v>
      </c>
      <c r="M42" s="11">
        <f>[38]Maio!$E$16</f>
        <v>83.291666666666671</v>
      </c>
      <c r="N42" s="11">
        <f>[38]Maio!$E$17</f>
        <v>90.5</v>
      </c>
      <c r="O42" s="11">
        <f>[38]Maio!$E$18</f>
        <v>85.583333333333329</v>
      </c>
      <c r="P42" s="11">
        <f>[38]Maio!$E$19</f>
        <v>72.583333333333329</v>
      </c>
      <c r="Q42" s="11">
        <f>[38]Maio!$E$20</f>
        <v>79.75</v>
      </c>
      <c r="R42" s="11">
        <f>[38]Maio!$E$21</f>
        <v>81.416666666666671</v>
      </c>
      <c r="S42" s="11">
        <f>[38]Maio!$E$22</f>
        <v>76.916666666666671</v>
      </c>
      <c r="T42" s="11">
        <f>[38]Maio!$E$23</f>
        <v>70.541666666666671</v>
      </c>
      <c r="U42" s="11">
        <f>[38]Maio!$E$24</f>
        <v>65.208333333333329</v>
      </c>
      <c r="V42" s="11">
        <f>[38]Maio!$E$25</f>
        <v>70.916666666666671</v>
      </c>
      <c r="W42" s="11">
        <f>[38]Maio!$E$26</f>
        <v>83.416666666666671</v>
      </c>
      <c r="X42" s="11">
        <f>[38]Maio!$E$27</f>
        <v>76.416666666666671</v>
      </c>
      <c r="Y42" s="11">
        <f>[38]Maio!$E$28</f>
        <v>77.125</v>
      </c>
      <c r="Z42" s="11">
        <f>[38]Maio!$E$29</f>
        <v>78.416666666666671</v>
      </c>
      <c r="AA42" s="11">
        <f>[38]Maio!$E$30</f>
        <v>77.583333333333329</v>
      </c>
      <c r="AB42" s="11">
        <f>[38]Maio!$E$31</f>
        <v>76.208333333333329</v>
      </c>
      <c r="AC42" s="11">
        <f>[38]Maio!$E$32</f>
        <v>75</v>
      </c>
      <c r="AD42" s="11">
        <f>[38]Maio!$E$33</f>
        <v>67.875</v>
      </c>
      <c r="AE42" s="11">
        <f>[38]Maio!$E$34</f>
        <v>73.291666666666671</v>
      </c>
      <c r="AF42" s="11">
        <f>[38]Maio!$E$35</f>
        <v>71</v>
      </c>
      <c r="AG42" s="93">
        <f t="shared" ref="AG42:AG43" si="10">AVERAGE(B42:AF42)</f>
        <v>74.129032258064512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[39]Maio!$E$5</f>
        <v>66.541666666666671</v>
      </c>
      <c r="C43" s="11">
        <f>[39]Maio!$E$6</f>
        <v>69.541666666666671</v>
      </c>
      <c r="D43" s="11">
        <f>[39]Maio!$E$7</f>
        <v>73.75</v>
      </c>
      <c r="E43" s="11">
        <f>[39]Maio!$E$8</f>
        <v>66.541666666666671</v>
      </c>
      <c r="F43" s="11">
        <f>[39]Maio!$E$9</f>
        <v>62.25</v>
      </c>
      <c r="G43" s="11">
        <f>[39]Maio!$E$10</f>
        <v>82.041666666666671</v>
      </c>
      <c r="H43" s="11">
        <f>[39]Maio!$E$11</f>
        <v>62.416666666666664</v>
      </c>
      <c r="I43" s="11">
        <f>[39]Maio!$E$12</f>
        <v>62.583333333333336</v>
      </c>
      <c r="J43" s="11">
        <f>[39]Maio!$E$13</f>
        <v>68.208333333333329</v>
      </c>
      <c r="K43" s="11">
        <f>[39]Maio!$E$14</f>
        <v>64.166666666666671</v>
      </c>
      <c r="L43" s="11">
        <f>[39]Maio!$E$15</f>
        <v>56.125</v>
      </c>
      <c r="M43" s="11">
        <f>[39]Maio!$E$16</f>
        <v>72.666666666666671</v>
      </c>
      <c r="N43" s="11">
        <f>[39]Maio!$E$17</f>
        <v>93.791666666666671</v>
      </c>
      <c r="O43" s="11">
        <f>[39]Maio!$E$18</f>
        <v>93.958333333333329</v>
      </c>
      <c r="P43" s="11">
        <f>[39]Maio!$E$19</f>
        <v>92.916666666666671</v>
      </c>
      <c r="Q43" s="11">
        <f>[39]Maio!$E$20</f>
        <v>85.416666666666671</v>
      </c>
      <c r="R43" s="11">
        <f>[39]Maio!$E$21</f>
        <v>78.958333333333329</v>
      </c>
      <c r="S43" s="11">
        <f>[39]Maio!$E$22</f>
        <v>73.291666666666671</v>
      </c>
      <c r="T43" s="11">
        <f>[39]Maio!$E$23</f>
        <v>70.833333333333329</v>
      </c>
      <c r="U43" s="11">
        <f>[39]Maio!$E$24</f>
        <v>60.083333333333336</v>
      </c>
      <c r="V43" s="11">
        <f>[39]Maio!$E$25</f>
        <v>63.541666666666664</v>
      </c>
      <c r="W43" s="11">
        <f>[39]Maio!$E$26</f>
        <v>73.708333333333329</v>
      </c>
      <c r="X43" s="11">
        <f>[39]Maio!$E$27</f>
        <v>87.833333333333329</v>
      </c>
      <c r="Y43" s="11">
        <f>[39]Maio!$E$28</f>
        <v>87.291666666666671</v>
      </c>
      <c r="Z43" s="11">
        <f>[39]Maio!$E$29</f>
        <v>79.75</v>
      </c>
      <c r="AA43" s="11">
        <f>[39]Maio!$E$30</f>
        <v>75.75</v>
      </c>
      <c r="AB43" s="11">
        <f>[39]Maio!$E$31</f>
        <v>75.041666666666671</v>
      </c>
      <c r="AC43" s="11">
        <f>[39]Maio!$E$32</f>
        <v>73.5</v>
      </c>
      <c r="AD43" s="11">
        <f>[39]Maio!$E$33</f>
        <v>67.291666666666671</v>
      </c>
      <c r="AE43" s="11">
        <f>[39]Maio!$E$34</f>
        <v>70.833333333333329</v>
      </c>
      <c r="AF43" s="11">
        <f>[39]Maio!$E$35</f>
        <v>64.333333333333329</v>
      </c>
      <c r="AG43" s="93">
        <f t="shared" si="10"/>
        <v>73.385752688172047</v>
      </c>
      <c r="AK43" t="s">
        <v>47</v>
      </c>
    </row>
    <row r="44" spans="1:38" x14ac:dyDescent="0.2">
      <c r="A44" s="58" t="s">
        <v>18</v>
      </c>
      <c r="B44" s="11">
        <f>[40]Maio!$E$5</f>
        <v>62.625</v>
      </c>
      <c r="C44" s="11">
        <f>[40]Maio!$E$6</f>
        <v>59.625</v>
      </c>
      <c r="D44" s="11">
        <f>[40]Maio!$E$7</f>
        <v>61.75</v>
      </c>
      <c r="E44" s="11">
        <f>[40]Maio!$E$8</f>
        <v>64.291666666666671</v>
      </c>
      <c r="F44" s="11">
        <f>[40]Maio!$E$9</f>
        <v>65.083333333333329</v>
      </c>
      <c r="G44" s="11">
        <f>[40]Maio!$E$10</f>
        <v>89.958333333333329</v>
      </c>
      <c r="H44" s="11">
        <f>[40]Maio!$E$11</f>
        <v>74.708333333333329</v>
      </c>
      <c r="I44" s="11">
        <f>[40]Maio!$E$12</f>
        <v>65.666666666666671</v>
      </c>
      <c r="J44" s="11">
        <f>[40]Maio!$E$13</f>
        <v>61.208333333333336</v>
      </c>
      <c r="K44" s="11">
        <f>[40]Maio!$E$14</f>
        <v>66</v>
      </c>
      <c r="L44" s="11">
        <f>[40]Maio!$E$15</f>
        <v>71.583333333333329</v>
      </c>
      <c r="M44" s="11">
        <f>[40]Maio!$E$16</f>
        <v>85.416666666666671</v>
      </c>
      <c r="N44" s="11">
        <f>[40]Maio!$E$17</f>
        <v>96.666666666666671</v>
      </c>
      <c r="O44" s="11">
        <f>[40]Maio!$E$18</f>
        <v>93.166666666666671</v>
      </c>
      <c r="P44" s="11">
        <f>[40]Maio!$E$19</f>
        <v>86.166666666666671</v>
      </c>
      <c r="Q44" s="11">
        <f>[40]Maio!$E$20</f>
        <v>80.416666666666671</v>
      </c>
      <c r="R44" s="11">
        <f>[40]Maio!$E$21</f>
        <v>74.666666666666671</v>
      </c>
      <c r="S44" s="11">
        <f>[40]Maio!$E$22</f>
        <v>67.25</v>
      </c>
      <c r="T44" s="11">
        <f>[40]Maio!$E$23</f>
        <v>66.75</v>
      </c>
      <c r="U44" s="11">
        <f>[40]Maio!$E$24</f>
        <v>68.208333333333329</v>
      </c>
      <c r="V44" s="11">
        <f>[40]Maio!$E$25</f>
        <v>74.625</v>
      </c>
      <c r="W44" s="11">
        <f>[40]Maio!$E$26</f>
        <v>83</v>
      </c>
      <c r="X44" s="11">
        <f>[40]Maio!$E$27</f>
        <v>93.833333333333329</v>
      </c>
      <c r="Y44" s="11">
        <f>[40]Maio!$E$28</f>
        <v>83.916666666666671</v>
      </c>
      <c r="Z44" s="11">
        <f>[40]Maio!$E$29</f>
        <v>81.125</v>
      </c>
      <c r="AA44" s="11">
        <f>[40]Maio!$E$30</f>
        <v>72.166666666666671</v>
      </c>
      <c r="AB44" s="11">
        <f>[40]Maio!$E$31</f>
        <v>66.5</v>
      </c>
      <c r="AC44" s="11">
        <f>[40]Maio!$E$32</f>
        <v>62.125</v>
      </c>
      <c r="AD44" s="11">
        <f>[40]Maio!$E$33</f>
        <v>62.25</v>
      </c>
      <c r="AE44" s="11">
        <f>[40]Maio!$E$34</f>
        <v>60</v>
      </c>
      <c r="AF44" s="11">
        <f>[40]Maio!$E$35</f>
        <v>61.25</v>
      </c>
      <c r="AG44" s="93">
        <f t="shared" ref="AG44" si="11">AVERAGE(B44:AF44)</f>
        <v>72.967741935483872</v>
      </c>
      <c r="AI44" s="12" t="s">
        <v>47</v>
      </c>
      <c r="AK44" t="s">
        <v>47</v>
      </c>
    </row>
    <row r="45" spans="1:38" x14ac:dyDescent="0.2">
      <c r="A45" s="58" t="s">
        <v>162</v>
      </c>
      <c r="B45" s="11" t="str">
        <f>[41]Maio!$E$5</f>
        <v>*</v>
      </c>
      <c r="C45" s="11" t="str">
        <f>[41]Maio!$E$6</f>
        <v>*</v>
      </c>
      <c r="D45" s="11" t="str">
        <f>[41]Maio!$E$7</f>
        <v>*</v>
      </c>
      <c r="E45" s="11" t="str">
        <f>[41]Maio!$E$8</f>
        <v>*</v>
      </c>
      <c r="F45" s="11" t="str">
        <f>[41]Maio!$E$9</f>
        <v>*</v>
      </c>
      <c r="G45" s="11" t="str">
        <f>[41]Maio!$E$10</f>
        <v>*</v>
      </c>
      <c r="H45" s="11" t="str">
        <f>[41]Maio!$E$11</f>
        <v>*</v>
      </c>
      <c r="I45" s="11" t="str">
        <f>[41]Maio!$E$12</f>
        <v>*</v>
      </c>
      <c r="J45" s="11" t="str">
        <f>[41]Maio!$E$13</f>
        <v>*</v>
      </c>
      <c r="K45" s="11" t="str">
        <f>[41]Maio!$E$14</f>
        <v>*</v>
      </c>
      <c r="L45" s="11" t="str">
        <f>[41]Maio!$E$15</f>
        <v>*</v>
      </c>
      <c r="M45" s="11" t="str">
        <f>[41]Maio!$E$16</f>
        <v>*</v>
      </c>
      <c r="N45" s="11" t="str">
        <f>[41]Maio!$E$17</f>
        <v>*</v>
      </c>
      <c r="O45" s="11" t="str">
        <f>[41]Maio!$E$18</f>
        <v>*</v>
      </c>
      <c r="P45" s="11" t="str">
        <f>[41]Maio!$E$19</f>
        <v>*</v>
      </c>
      <c r="Q45" s="11" t="str">
        <f>[41]Maio!$E$20</f>
        <v>*</v>
      </c>
      <c r="R45" s="11" t="str">
        <f>[41]Maio!$E$21</f>
        <v>*</v>
      </c>
      <c r="S45" s="11" t="str">
        <f>[41]Maio!$E$22</f>
        <v>*</v>
      </c>
      <c r="T45" s="11" t="str">
        <f>[41]Maio!$E$23</f>
        <v>*</v>
      </c>
      <c r="U45" s="11" t="str">
        <f>[41]Maio!$E$24</f>
        <v>*</v>
      </c>
      <c r="V45" s="11" t="str">
        <f>[41]Maio!$E$25</f>
        <v>*</v>
      </c>
      <c r="W45" s="11" t="str">
        <f>[41]Maio!$E$26</f>
        <v>*</v>
      </c>
      <c r="X45" s="11" t="str">
        <f>[41]Maio!$E$27</f>
        <v>*</v>
      </c>
      <c r="Y45" s="11" t="str">
        <f>[41]Maio!$E$28</f>
        <v>*</v>
      </c>
      <c r="Z45" s="11" t="str">
        <f>[41]Maio!$E$29</f>
        <v>*</v>
      </c>
      <c r="AA45" s="11" t="str">
        <f>[41]Maio!$E$30</f>
        <v>*</v>
      </c>
      <c r="AB45" s="11" t="str">
        <f>[41]Maio!$E$31</f>
        <v>*</v>
      </c>
      <c r="AC45" s="11" t="str">
        <f>[41]Maio!$E$32</f>
        <v>*</v>
      </c>
      <c r="AD45" s="11" t="str">
        <f>[41]Maio!$E$33</f>
        <v>*</v>
      </c>
      <c r="AE45" s="11" t="str">
        <f>[41]Maio!$E$34</f>
        <v>*</v>
      </c>
      <c r="AF45" s="11" t="str">
        <f>[41]Maio!$E$35</f>
        <v>*</v>
      </c>
      <c r="AG45" s="93" t="s">
        <v>226</v>
      </c>
      <c r="AJ45" t="s">
        <v>47</v>
      </c>
      <c r="AK45" t="s">
        <v>47</v>
      </c>
    </row>
    <row r="46" spans="1:38" x14ac:dyDescent="0.2">
      <c r="A46" s="58" t="s">
        <v>19</v>
      </c>
      <c r="B46" s="11">
        <f>[42]Maio!$E$5</f>
        <v>58.5</v>
      </c>
      <c r="C46" s="11">
        <f>[42]Maio!$E$6</f>
        <v>72.333333333333329</v>
      </c>
      <c r="D46" s="11">
        <f>[42]Maio!$E$7</f>
        <v>51.541666666666664</v>
      </c>
      <c r="E46" s="11">
        <f>[42]Maio!$E$8</f>
        <v>62.916666666666664</v>
      </c>
      <c r="F46" s="11">
        <f>[42]Maio!$E$9</f>
        <v>70.541666666666671</v>
      </c>
      <c r="G46" s="11">
        <f>[42]Maio!$E$10</f>
        <v>76.375</v>
      </c>
      <c r="H46" s="11">
        <f>[42]Maio!$E$11</f>
        <v>64.541666666666671</v>
      </c>
      <c r="I46" s="11">
        <f>[42]Maio!$E$12</f>
        <v>63.375</v>
      </c>
      <c r="J46" s="11">
        <f>[42]Maio!$E$13</f>
        <v>55.041666666666664</v>
      </c>
      <c r="K46" s="11">
        <f>[42]Maio!$E$14</f>
        <v>58.041666666666664</v>
      </c>
      <c r="L46" s="11">
        <f>[42]Maio!$E$15</f>
        <v>58.625</v>
      </c>
      <c r="M46" s="11">
        <f>[42]Maio!$E$16</f>
        <v>85.833333333333329</v>
      </c>
      <c r="N46" s="11">
        <f>[42]Maio!$E$17</f>
        <v>88.125</v>
      </c>
      <c r="O46" s="11">
        <f>[42]Maio!$E$18</f>
        <v>80.25</v>
      </c>
      <c r="P46" s="11">
        <f>[42]Maio!$E$19</f>
        <v>64.5</v>
      </c>
      <c r="Q46" s="11">
        <f>[42]Maio!$E$20</f>
        <v>60</v>
      </c>
      <c r="R46" s="11">
        <f>[42]Maio!$E$21</f>
        <v>62.666666666666664</v>
      </c>
      <c r="S46" s="11">
        <f>[42]Maio!$E$22</f>
        <v>57.416666666666664</v>
      </c>
      <c r="T46" s="11">
        <f>[42]Maio!$E$23</f>
        <v>57.833333333333336</v>
      </c>
      <c r="U46" s="11">
        <f>[42]Maio!$E$24</f>
        <v>61.75</v>
      </c>
      <c r="V46" s="11">
        <f>[42]Maio!$E$25</f>
        <v>60.458333333333336</v>
      </c>
      <c r="W46" s="11">
        <f>[42]Maio!$E$26</f>
        <v>87</v>
      </c>
      <c r="X46" s="11">
        <f>[42]Maio!$E$27</f>
        <v>86.708333333333329</v>
      </c>
      <c r="Y46" s="11">
        <f>[42]Maio!$E$28</f>
        <v>77.916666666666671</v>
      </c>
      <c r="Z46" s="11">
        <f>[42]Maio!$E$29</f>
        <v>71.333333333333329</v>
      </c>
      <c r="AA46" s="11">
        <f>[42]Maio!$E$30</f>
        <v>66.791666666666671</v>
      </c>
      <c r="AB46" s="11">
        <f>[42]Maio!$E$31</f>
        <v>70.958333333333329</v>
      </c>
      <c r="AC46" s="11">
        <f>[42]Maio!$E$32</f>
        <v>59.708333333333336</v>
      </c>
      <c r="AD46" s="11">
        <f>[42]Maio!$E$33</f>
        <v>56.833333333333336</v>
      </c>
      <c r="AE46" s="11">
        <f>[42]Maio!$E$34</f>
        <v>63.375</v>
      </c>
      <c r="AF46" s="11">
        <f>[42]Maio!$E$35</f>
        <v>63</v>
      </c>
      <c r="AG46" s="93">
        <f t="shared" ref="AG46:AG48" si="12">AVERAGE(B46:AF46)</f>
        <v>66.912634408602131</v>
      </c>
      <c r="AH46" s="12" t="s">
        <v>47</v>
      </c>
      <c r="AJ46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[43]Maio!$E$5</f>
        <v>56.666666666666664</v>
      </c>
      <c r="C47" s="11">
        <f>[43]Maio!$E$6</f>
        <v>60.291666666666664</v>
      </c>
      <c r="D47" s="11">
        <f>[43]Maio!$E$7</f>
        <v>68.291666666666671</v>
      </c>
      <c r="E47" s="11">
        <f>[43]Maio!$E$8</f>
        <v>62.916666666666664</v>
      </c>
      <c r="F47" s="11">
        <f>[43]Maio!$E$9</f>
        <v>49.666666666666664</v>
      </c>
      <c r="G47" s="11">
        <f>[43]Maio!$E$10</f>
        <v>78.708333333333329</v>
      </c>
      <c r="H47" s="11">
        <f>[43]Maio!$E$11</f>
        <v>62.75</v>
      </c>
      <c r="I47" s="11">
        <f>[43]Maio!$E$12</f>
        <v>65.083333333333329</v>
      </c>
      <c r="J47" s="11">
        <f>[43]Maio!$E$13</f>
        <v>52.458333333333336</v>
      </c>
      <c r="K47" s="11">
        <f>[43]Maio!$E$14</f>
        <v>50.125</v>
      </c>
      <c r="L47" s="11">
        <f>[43]Maio!$E$15</f>
        <v>58.416666666666664</v>
      </c>
      <c r="M47" s="11">
        <f>[43]Maio!$E$16</f>
        <v>84.416666666666671</v>
      </c>
      <c r="N47" s="11">
        <f>[43]Maio!$E$17</f>
        <v>89.583333333333329</v>
      </c>
      <c r="O47" s="11">
        <f>[43]Maio!$E$18</f>
        <v>85.458333333333329</v>
      </c>
      <c r="P47" s="11">
        <f>[43]Maio!$E$19</f>
        <v>77.208333333333329</v>
      </c>
      <c r="Q47" s="11">
        <f>[43]Maio!$E$20</f>
        <v>73.083333333333329</v>
      </c>
      <c r="R47" s="11">
        <f>[43]Maio!$E$21</f>
        <v>71</v>
      </c>
      <c r="S47" s="11">
        <f>[43]Maio!$E$22</f>
        <v>63.916666666666664</v>
      </c>
      <c r="T47" s="11">
        <f>[43]Maio!$E$23</f>
        <v>52.875</v>
      </c>
      <c r="U47" s="11">
        <f>[43]Maio!$E$24</f>
        <v>57.291666666666664</v>
      </c>
      <c r="V47" s="11">
        <f>[43]Maio!$E$25</f>
        <v>62.916666666666664</v>
      </c>
      <c r="W47" s="11">
        <f>[43]Maio!$E$26</f>
        <v>80.125</v>
      </c>
      <c r="X47" s="11">
        <f>[43]Maio!$E$27</f>
        <v>80.041666666666671</v>
      </c>
      <c r="Y47" s="11">
        <f>[43]Maio!$E$28</f>
        <v>75.875</v>
      </c>
      <c r="Z47" s="11">
        <f>[43]Maio!$E$29</f>
        <v>72.541666666666671</v>
      </c>
      <c r="AA47" s="11">
        <f>[43]Maio!$E$30</f>
        <v>60.708333333333336</v>
      </c>
      <c r="AB47" s="11">
        <f>[43]Maio!$E$31</f>
        <v>62.708333333333336</v>
      </c>
      <c r="AC47" s="11">
        <f>[43]Maio!$E$32</f>
        <v>54.916666666666664</v>
      </c>
      <c r="AD47" s="11">
        <f>[43]Maio!$E$33</f>
        <v>52.208333333333336</v>
      </c>
      <c r="AE47" s="11">
        <f>[43]Maio!$E$34</f>
        <v>56.25</v>
      </c>
      <c r="AF47" s="11">
        <f>[43]Maio!$E$35</f>
        <v>51.791666666666664</v>
      </c>
      <c r="AG47" s="93">
        <f t="shared" si="12"/>
        <v>65.493279569892479</v>
      </c>
      <c r="AK47" t="s">
        <v>47</v>
      </c>
    </row>
    <row r="48" spans="1:38" x14ac:dyDescent="0.2">
      <c r="A48" s="58" t="s">
        <v>44</v>
      </c>
      <c r="B48" s="11">
        <f>[44]Maio!$E$5</f>
        <v>54.708333333333336</v>
      </c>
      <c r="C48" s="11">
        <f>[44]Maio!$E$6</f>
        <v>53.375</v>
      </c>
      <c r="D48" s="11">
        <f>[44]Maio!$E$7</f>
        <v>54</v>
      </c>
      <c r="E48" s="11">
        <f>[44]Maio!$E$8</f>
        <v>52.291666666666664</v>
      </c>
      <c r="F48" s="11">
        <f>[44]Maio!$E$9</f>
        <v>59.75</v>
      </c>
      <c r="G48" s="11">
        <f>[44]Maio!$E$10</f>
        <v>82.75</v>
      </c>
      <c r="H48" s="11">
        <f>[44]Maio!$E$11</f>
        <v>79.583333333333329</v>
      </c>
      <c r="I48" s="11">
        <f>[44]Maio!$E$12</f>
        <v>69.083333333333329</v>
      </c>
      <c r="J48" s="11">
        <f>[44]Maio!$E$13</f>
        <v>55.5</v>
      </c>
      <c r="K48" s="11">
        <f>[44]Maio!$E$14</f>
        <v>60.416666666666664</v>
      </c>
      <c r="L48" s="11">
        <f>[44]Maio!$E$15</f>
        <v>65.041666666666671</v>
      </c>
      <c r="M48" s="11">
        <f>[44]Maio!$E$16</f>
        <v>68.083333333333329</v>
      </c>
      <c r="N48" s="11">
        <f>[44]Maio!$E$17</f>
        <v>82</v>
      </c>
      <c r="O48" s="11">
        <f>[44]Maio!$E$18</f>
        <v>92.416666666666671</v>
      </c>
      <c r="P48" s="11">
        <f>[44]Maio!$E$19</f>
        <v>88.875</v>
      </c>
      <c r="Q48" s="11">
        <f>[44]Maio!$E$20</f>
        <v>77.875</v>
      </c>
      <c r="R48" s="11">
        <f>[44]Maio!$E$21</f>
        <v>66.375</v>
      </c>
      <c r="S48" s="11">
        <f>[44]Maio!$E$22</f>
        <v>59.125</v>
      </c>
      <c r="T48" s="11">
        <f>[44]Maio!$E$23</f>
        <v>54.125</v>
      </c>
      <c r="U48" s="11">
        <f>[44]Maio!$E$24</f>
        <v>68.041666666666671</v>
      </c>
      <c r="V48" s="11">
        <f>[44]Maio!$E$25</f>
        <v>70.041666666666671</v>
      </c>
      <c r="W48" s="11">
        <f>[44]Maio!$E$26</f>
        <v>72.166666666666671</v>
      </c>
      <c r="X48" s="11">
        <f>[44]Maio!$E$27</f>
        <v>96.75</v>
      </c>
      <c r="Y48" s="11">
        <f>[44]Maio!$E$28</f>
        <v>83.291666666666671</v>
      </c>
      <c r="Z48" s="11">
        <f>[44]Maio!$E$29</f>
        <v>78.833333333333329</v>
      </c>
      <c r="AA48" s="11">
        <f>[44]Maio!$E$30</f>
        <v>68.166666666666671</v>
      </c>
      <c r="AB48" s="11">
        <f>[44]Maio!$E$31</f>
        <v>64.625</v>
      </c>
      <c r="AC48" s="11">
        <f>[44]Maio!$E$32</f>
        <v>59.583333333333336</v>
      </c>
      <c r="AD48" s="11">
        <f>[44]Maio!$E$33</f>
        <v>53.958333333333336</v>
      </c>
      <c r="AE48" s="11">
        <f>[44]Maio!$E$34</f>
        <v>53.083333333333336</v>
      </c>
      <c r="AF48" s="11">
        <f>[44]Maio!$E$35</f>
        <v>54.833333333333336</v>
      </c>
      <c r="AG48" s="93">
        <f t="shared" si="12"/>
        <v>67.701612903225808</v>
      </c>
      <c r="AH48" s="12" t="s">
        <v>47</v>
      </c>
      <c r="AJ48" t="s">
        <v>47</v>
      </c>
      <c r="AK48" t="s">
        <v>47</v>
      </c>
    </row>
    <row r="49" spans="1:37" x14ac:dyDescent="0.2">
      <c r="A49" s="58" t="s">
        <v>20</v>
      </c>
      <c r="B49" s="11" t="str">
        <f>[45]Maio!$E$5</f>
        <v>*</v>
      </c>
      <c r="C49" s="11" t="str">
        <f>[45]Maio!$E$6</f>
        <v>*</v>
      </c>
      <c r="D49" s="11" t="str">
        <f>[45]Maio!$E$7</f>
        <v>*</v>
      </c>
      <c r="E49" s="11" t="str">
        <f>[45]Maio!$E$8</f>
        <v>*</v>
      </c>
      <c r="F49" s="11" t="str">
        <f>[45]Maio!$E$9</f>
        <v>*</v>
      </c>
      <c r="G49" s="11" t="str">
        <f>[45]Maio!$E$10</f>
        <v>*</v>
      </c>
      <c r="H49" s="11" t="str">
        <f>[45]Maio!$E$11</f>
        <v>*</v>
      </c>
      <c r="I49" s="11" t="str">
        <f>[45]Maio!$E$12</f>
        <v>*</v>
      </c>
      <c r="J49" s="11" t="str">
        <f>[45]Maio!$E$13</f>
        <v>*</v>
      </c>
      <c r="K49" s="11" t="str">
        <f>[45]Maio!$E$14</f>
        <v>*</v>
      </c>
      <c r="L49" s="11" t="str">
        <f>[45]Maio!$E$15</f>
        <v>*</v>
      </c>
      <c r="M49" s="11" t="str">
        <f>[45]Maio!$E$16</f>
        <v>*</v>
      </c>
      <c r="N49" s="11" t="str">
        <f>[45]Maio!$E$17</f>
        <v>*</v>
      </c>
      <c r="O49" s="11" t="str">
        <f>[45]Maio!$E$18</f>
        <v>*</v>
      </c>
      <c r="P49" s="11" t="str">
        <f>[45]Maio!$E$19</f>
        <v>*</v>
      </c>
      <c r="Q49" s="11" t="str">
        <f>[45]Maio!$E$20</f>
        <v>*</v>
      </c>
      <c r="R49" s="11" t="str">
        <f>[45]Maio!$E$21</f>
        <v>*</v>
      </c>
      <c r="S49" s="11" t="str">
        <f>[45]Maio!$E$22</f>
        <v>*</v>
      </c>
      <c r="T49" s="11" t="str">
        <f>[45]Maio!$E$23</f>
        <v>*</v>
      </c>
      <c r="U49" s="11" t="str">
        <f>[45]Maio!$E$24</f>
        <v>*</v>
      </c>
      <c r="V49" s="11" t="str">
        <f>[45]Maio!$E$25</f>
        <v>*</v>
      </c>
      <c r="W49" s="11" t="str">
        <f>[45]Maio!$E$26</f>
        <v>*</v>
      </c>
      <c r="X49" s="11" t="str">
        <f>[45]Maio!$E$27</f>
        <v>*</v>
      </c>
      <c r="Y49" s="11" t="str">
        <f>[45]Maio!$E$28</f>
        <v>*</v>
      </c>
      <c r="Z49" s="11" t="str">
        <f>[45]Maio!$E$29</f>
        <v>*</v>
      </c>
      <c r="AA49" s="11" t="str">
        <f>[45]Maio!$E$30</f>
        <v>*</v>
      </c>
      <c r="AB49" s="11" t="str">
        <f>[45]Maio!$E$31</f>
        <v>*</v>
      </c>
      <c r="AC49" s="11" t="str">
        <f>[45]Maio!$E$32</f>
        <v>*</v>
      </c>
      <c r="AD49" s="11" t="str">
        <f>[45]Maio!$E$33</f>
        <v>*</v>
      </c>
      <c r="AE49" s="11" t="str">
        <f>[45]Maio!$E$34</f>
        <v>*</v>
      </c>
      <c r="AF49" s="11" t="str">
        <f>[45]Maio!$E$35</f>
        <v>*</v>
      </c>
      <c r="AG49" s="93" t="s">
        <v>226</v>
      </c>
      <c r="AI49" t="s">
        <v>47</v>
      </c>
      <c r="AJ49" t="s">
        <v>47</v>
      </c>
      <c r="AK49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3">AVERAGE(B5:B49)</f>
        <v>59.722500524273883</v>
      </c>
      <c r="C50" s="13">
        <f t="shared" si="13"/>
        <v>64.90241524998747</v>
      </c>
      <c r="D50" s="13">
        <f t="shared" si="13"/>
        <v>63.375440466041489</v>
      </c>
      <c r="E50" s="13">
        <f t="shared" si="13"/>
        <v>62.836590765338407</v>
      </c>
      <c r="F50" s="13">
        <f t="shared" si="13"/>
        <v>61.581954335986595</v>
      </c>
      <c r="G50" s="13">
        <f t="shared" si="13"/>
        <v>81.408797653958942</v>
      </c>
      <c r="H50" s="13">
        <f t="shared" si="13"/>
        <v>64.853025314812001</v>
      </c>
      <c r="I50" s="13">
        <f t="shared" si="13"/>
        <v>62.339045095220982</v>
      </c>
      <c r="J50" s="13">
        <f t="shared" si="13"/>
        <v>60.323423630241813</v>
      </c>
      <c r="K50" s="13">
        <f t="shared" si="13"/>
        <v>59.758441657913167</v>
      </c>
      <c r="L50" s="13">
        <f t="shared" si="13"/>
        <v>63.016532866248241</v>
      </c>
      <c r="M50" s="13">
        <f t="shared" si="13"/>
        <v>81.32032766084491</v>
      </c>
      <c r="N50" s="13">
        <f t="shared" si="13"/>
        <v>88.536003268761888</v>
      </c>
      <c r="O50" s="13">
        <f t="shared" si="13"/>
        <v>85.040829203003113</v>
      </c>
      <c r="P50" s="13">
        <f t="shared" si="13"/>
        <v>75.10510752688171</v>
      </c>
      <c r="Q50" s="13">
        <f t="shared" si="13"/>
        <v>70.583115371636396</v>
      </c>
      <c r="R50" s="13">
        <f t="shared" si="13"/>
        <v>70.304364326375733</v>
      </c>
      <c r="S50" s="13">
        <f t="shared" si="13"/>
        <v>67.531810035842298</v>
      </c>
      <c r="T50" s="13">
        <f t="shared" si="13"/>
        <v>63.460654936461388</v>
      </c>
      <c r="U50" s="13">
        <f t="shared" si="13"/>
        <v>65.046154684095839</v>
      </c>
      <c r="V50" s="13">
        <f t="shared" si="13"/>
        <v>67.821666666666673</v>
      </c>
      <c r="W50" s="13">
        <f t="shared" si="13"/>
        <v>79.738798187896862</v>
      </c>
      <c r="X50" s="13">
        <f t="shared" si="13"/>
        <v>80.880392156862754</v>
      </c>
      <c r="Y50" s="13">
        <f t="shared" si="13"/>
        <v>76.602411270110736</v>
      </c>
      <c r="Z50" s="13">
        <f t="shared" si="13"/>
        <v>73.266367707487518</v>
      </c>
      <c r="AA50" s="13">
        <f t="shared" si="13"/>
        <v>66.305050505050502</v>
      </c>
      <c r="AB50" s="13">
        <f t="shared" si="13"/>
        <v>67.165909090909096</v>
      </c>
      <c r="AC50" s="13">
        <f t="shared" si="13"/>
        <v>63.347318286951577</v>
      </c>
      <c r="AD50" s="13">
        <f t="shared" si="13"/>
        <v>61.000584795321629</v>
      </c>
      <c r="AE50" s="13">
        <f t="shared" si="13"/>
        <v>62.614814814814821</v>
      </c>
      <c r="AF50" s="13">
        <f t="shared" ref="AF50" si="14">AVERAGE(AF5:AF49)</f>
        <v>61.96135057471264</v>
      </c>
      <c r="AG50" s="92">
        <f>AVERAGE(AG5:AG49)</f>
        <v>68.091851945240464</v>
      </c>
      <c r="AI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6" t="s">
        <v>97</v>
      </c>
      <c r="U52" s="156"/>
      <c r="V52" s="156"/>
      <c r="W52" s="156"/>
      <c r="X52" s="156"/>
      <c r="Y52" s="90"/>
      <c r="Z52" s="90"/>
      <c r="AA52" s="90"/>
      <c r="AB52" s="90"/>
      <c r="AC52" s="90"/>
      <c r="AD52" s="90"/>
      <c r="AE52" s="90"/>
      <c r="AF52" s="117"/>
      <c r="AG52" s="88"/>
      <c r="AJ52" t="s">
        <v>47</v>
      </c>
      <c r="AK5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7" t="s">
        <v>98</v>
      </c>
      <c r="U53" s="157"/>
      <c r="V53" s="157"/>
      <c r="W53" s="157"/>
      <c r="X53" s="157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  <c r="AI57" t="s">
        <v>47</v>
      </c>
    </row>
    <row r="59" spans="1:37" x14ac:dyDescent="0.2">
      <c r="AI59" t="s">
        <v>47</v>
      </c>
    </row>
    <row r="60" spans="1:37" x14ac:dyDescent="0.2">
      <c r="K60" s="2" t="s">
        <v>47</v>
      </c>
      <c r="AE60" s="2" t="s">
        <v>47</v>
      </c>
    </row>
    <row r="62" spans="1:37" x14ac:dyDescent="0.2">
      <c r="M62" s="2" t="s">
        <v>47</v>
      </c>
      <c r="T62" s="2" t="s">
        <v>47</v>
      </c>
    </row>
    <row r="63" spans="1:37" x14ac:dyDescent="0.2">
      <c r="AB63" s="2" t="s">
        <v>47</v>
      </c>
      <c r="AC63" s="2" t="s">
        <v>47</v>
      </c>
      <c r="AG63" s="7" t="s">
        <v>47</v>
      </c>
    </row>
    <row r="64" spans="1:37" x14ac:dyDescent="0.2">
      <c r="P64" s="2" t="s">
        <v>47</v>
      </c>
      <c r="R64" s="2" t="s">
        <v>47</v>
      </c>
    </row>
    <row r="66" spans="11:34" x14ac:dyDescent="0.2">
      <c r="AH66" t="s">
        <v>47</v>
      </c>
    </row>
    <row r="69" spans="11:34" x14ac:dyDescent="0.2">
      <c r="T69" s="2" t="s">
        <v>47</v>
      </c>
    </row>
    <row r="72" spans="11:34" x14ac:dyDescent="0.2">
      <c r="K72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B2" sqref="B2:AH2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49" t="s">
        <v>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1"/>
    </row>
    <row r="2" spans="1:36" s="4" customFormat="1" ht="20.100000000000001" customHeight="1" x14ac:dyDescent="0.2">
      <c r="A2" s="177" t="s">
        <v>21</v>
      </c>
      <c r="B2" s="146" t="s">
        <v>231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70"/>
      <c r="AG2" s="147"/>
      <c r="AH2" s="148"/>
    </row>
    <row r="3" spans="1:36" s="5" customFormat="1" ht="20.100000000000001" customHeight="1" x14ac:dyDescent="0.2">
      <c r="A3" s="177"/>
      <c r="B3" s="173">
        <v>1</v>
      </c>
      <c r="C3" s="173">
        <f>SUM(B3+1)</f>
        <v>2</v>
      </c>
      <c r="D3" s="173">
        <f t="shared" ref="D3:AD3" si="0">SUM(C3+1)</f>
        <v>3</v>
      </c>
      <c r="E3" s="173">
        <f t="shared" si="0"/>
        <v>4</v>
      </c>
      <c r="F3" s="173">
        <f t="shared" si="0"/>
        <v>5</v>
      </c>
      <c r="G3" s="173">
        <f t="shared" si="0"/>
        <v>6</v>
      </c>
      <c r="H3" s="173">
        <f t="shared" si="0"/>
        <v>7</v>
      </c>
      <c r="I3" s="173">
        <f t="shared" si="0"/>
        <v>8</v>
      </c>
      <c r="J3" s="173">
        <f t="shared" si="0"/>
        <v>9</v>
      </c>
      <c r="K3" s="173">
        <f t="shared" si="0"/>
        <v>10</v>
      </c>
      <c r="L3" s="173">
        <f t="shared" si="0"/>
        <v>11</v>
      </c>
      <c r="M3" s="173">
        <f t="shared" si="0"/>
        <v>12</v>
      </c>
      <c r="N3" s="173">
        <f t="shared" si="0"/>
        <v>13</v>
      </c>
      <c r="O3" s="173">
        <f t="shared" si="0"/>
        <v>14</v>
      </c>
      <c r="P3" s="173">
        <f t="shared" si="0"/>
        <v>15</v>
      </c>
      <c r="Q3" s="173">
        <f t="shared" si="0"/>
        <v>16</v>
      </c>
      <c r="R3" s="173">
        <f t="shared" si="0"/>
        <v>17</v>
      </c>
      <c r="S3" s="173">
        <f t="shared" si="0"/>
        <v>18</v>
      </c>
      <c r="T3" s="173">
        <f t="shared" si="0"/>
        <v>19</v>
      </c>
      <c r="U3" s="173">
        <f t="shared" si="0"/>
        <v>20</v>
      </c>
      <c r="V3" s="173">
        <f t="shared" si="0"/>
        <v>21</v>
      </c>
      <c r="W3" s="173">
        <f t="shared" si="0"/>
        <v>22</v>
      </c>
      <c r="X3" s="173">
        <f t="shared" si="0"/>
        <v>23</v>
      </c>
      <c r="Y3" s="173">
        <f t="shared" si="0"/>
        <v>24</v>
      </c>
      <c r="Z3" s="173">
        <f t="shared" si="0"/>
        <v>25</v>
      </c>
      <c r="AA3" s="173">
        <f t="shared" si="0"/>
        <v>26</v>
      </c>
      <c r="AB3" s="173">
        <f t="shared" si="0"/>
        <v>27</v>
      </c>
      <c r="AC3" s="173">
        <f t="shared" si="0"/>
        <v>28</v>
      </c>
      <c r="AD3" s="173">
        <f t="shared" si="0"/>
        <v>29</v>
      </c>
      <c r="AE3" s="174">
        <v>30</v>
      </c>
      <c r="AF3" s="175">
        <v>31</v>
      </c>
      <c r="AG3" s="118" t="s">
        <v>37</v>
      </c>
      <c r="AH3" s="110" t="s">
        <v>36</v>
      </c>
    </row>
    <row r="4" spans="1:36" s="5" customFormat="1" ht="20.100000000000001" customHeight="1" x14ac:dyDescent="0.2">
      <c r="A4" s="177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4"/>
      <c r="AF4" s="176"/>
      <c r="AG4" s="118" t="s">
        <v>35</v>
      </c>
      <c r="AH4" s="110" t="s">
        <v>35</v>
      </c>
    </row>
    <row r="5" spans="1:36" s="5" customFormat="1" x14ac:dyDescent="0.2">
      <c r="A5" s="58" t="s">
        <v>40</v>
      </c>
      <c r="B5" s="129">
        <f>[1]Maio!$F$5</f>
        <v>98</v>
      </c>
      <c r="C5" s="129">
        <f>[1]Maio!$F$6</f>
        <v>97</v>
      </c>
      <c r="D5" s="129">
        <f>[1]Maio!$F$7</f>
        <v>97</v>
      </c>
      <c r="E5" s="129">
        <f>[1]Maio!$F$8</f>
        <v>99</v>
      </c>
      <c r="F5" s="129">
        <f>[1]Maio!$F$9</f>
        <v>96</v>
      </c>
      <c r="G5" s="129">
        <f>[1]Maio!$F$10</f>
        <v>96</v>
      </c>
      <c r="H5" s="129">
        <f>[1]Maio!$F$11</f>
        <v>93</v>
      </c>
      <c r="I5" s="129">
        <f>[1]Maio!$F$12</f>
        <v>97</v>
      </c>
      <c r="J5" s="129">
        <f>[1]Maio!$F$13</f>
        <v>99</v>
      </c>
      <c r="K5" s="129">
        <f>[1]Maio!$F$14</f>
        <v>99</v>
      </c>
      <c r="L5" s="129">
        <f>[1]Maio!$F$15</f>
        <v>97</v>
      </c>
      <c r="M5" s="129">
        <f>[1]Maio!$F$16</f>
        <v>98</v>
      </c>
      <c r="N5" s="129">
        <f>[1]Maio!$F$17</f>
        <v>100</v>
      </c>
      <c r="O5" s="129">
        <f>[1]Maio!$F$18</f>
        <v>99</v>
      </c>
      <c r="P5" s="129">
        <f>[1]Maio!$F$19</f>
        <v>100</v>
      </c>
      <c r="Q5" s="129">
        <f>[1]Maio!$F$20</f>
        <v>100</v>
      </c>
      <c r="R5" s="129">
        <f>[1]Maio!$F$21</f>
        <v>100</v>
      </c>
      <c r="S5" s="129">
        <f>[1]Maio!$F$22</f>
        <v>100</v>
      </c>
      <c r="T5" s="129">
        <f>[1]Maio!$F$23</f>
        <v>99</v>
      </c>
      <c r="U5" s="129">
        <f>[1]Maio!$F$24</f>
        <v>98</v>
      </c>
      <c r="V5" s="129">
        <f>[1]Maio!$F$25</f>
        <v>97</v>
      </c>
      <c r="W5" s="129">
        <f>[1]Maio!$F$26</f>
        <v>96</v>
      </c>
      <c r="X5" s="129">
        <f>[1]Maio!$F$27</f>
        <v>98</v>
      </c>
      <c r="Y5" s="129">
        <f>[1]Maio!$F$28</f>
        <v>97</v>
      </c>
      <c r="Z5" s="129">
        <f>[1]Maio!$F$29</f>
        <v>100</v>
      </c>
      <c r="AA5" s="129">
        <f>[1]Maio!$F$30</f>
        <v>100</v>
      </c>
      <c r="AB5" s="129">
        <f>[1]Maio!$F$31</f>
        <v>100</v>
      </c>
      <c r="AC5" s="129">
        <f>[1]Maio!$F$32</f>
        <v>100</v>
      </c>
      <c r="AD5" s="129">
        <f>[1]Maio!$F$33</f>
        <v>100</v>
      </c>
      <c r="AE5" s="129">
        <f>[1]Maio!$F$34</f>
        <v>99</v>
      </c>
      <c r="AF5" s="129">
        <f>[1]Maio!$F$35</f>
        <v>98</v>
      </c>
      <c r="AG5" s="15">
        <f>MAX(B5:AF5)</f>
        <v>100</v>
      </c>
      <c r="AH5" s="94">
        <f t="shared" ref="AH5:AH6" si="1">AVERAGE(B5:AF5)</f>
        <v>98.290322580645167</v>
      </c>
    </row>
    <row r="6" spans="1:36" x14ac:dyDescent="0.2">
      <c r="A6" s="58" t="s">
        <v>0</v>
      </c>
      <c r="B6" s="11">
        <f>[2]Maio!$F$5</f>
        <v>93</v>
      </c>
      <c r="C6" s="11">
        <f>[2]Maio!$F$6</f>
        <v>92</v>
      </c>
      <c r="D6" s="11">
        <f>[2]Maio!$F$7</f>
        <v>86</v>
      </c>
      <c r="E6" s="11">
        <f>[2]Maio!$F$8</f>
        <v>99</v>
      </c>
      <c r="F6" s="11">
        <f>[2]Maio!$F$9</f>
        <v>99</v>
      </c>
      <c r="G6" s="11">
        <f>[2]Maio!$F$10</f>
        <v>99</v>
      </c>
      <c r="H6" s="11">
        <f>[2]Maio!$F$11</f>
        <v>93</v>
      </c>
      <c r="I6" s="11">
        <f>[2]Maio!$F$12</f>
        <v>94</v>
      </c>
      <c r="J6" s="11">
        <f>[2]Maio!$F$13</f>
        <v>99</v>
      </c>
      <c r="K6" s="11">
        <f>[2]Maio!$F$14</f>
        <v>87</v>
      </c>
      <c r="L6" s="11">
        <f>[2]Maio!$F$15</f>
        <v>87</v>
      </c>
      <c r="M6" s="11">
        <f>[2]Maio!$F$16</f>
        <v>100</v>
      </c>
      <c r="N6" s="11">
        <f>[2]Maio!$F$17</f>
        <v>99</v>
      </c>
      <c r="O6" s="11">
        <f>[2]Maio!$F$18</f>
        <v>93</v>
      </c>
      <c r="P6" s="11">
        <f>[2]Maio!$F$19</f>
        <v>93</v>
      </c>
      <c r="Q6" s="11">
        <f>[2]Maio!$F$20</f>
        <v>93</v>
      </c>
      <c r="R6" s="11">
        <f>[2]Maio!$F$21</f>
        <v>99</v>
      </c>
      <c r="S6" s="11">
        <f>[2]Maio!$F$22</f>
        <v>97</v>
      </c>
      <c r="T6" s="11">
        <f>[2]Maio!$F$23</f>
        <v>94</v>
      </c>
      <c r="U6" s="11">
        <f>[2]Maio!$F$24</f>
        <v>99</v>
      </c>
      <c r="V6" s="11">
        <f>[2]Maio!$F$25</f>
        <v>90</v>
      </c>
      <c r="W6" s="11">
        <f>[2]Maio!$F$26</f>
        <v>99</v>
      </c>
      <c r="X6" s="11">
        <f>[2]Maio!$F$27</f>
        <v>92</v>
      </c>
      <c r="Y6" s="11">
        <f>[2]Maio!$F$28</f>
        <v>100</v>
      </c>
      <c r="Z6" s="11">
        <f>[2]Maio!$F$29</f>
        <v>97</v>
      </c>
      <c r="AA6" s="11">
        <f>[2]Maio!$F$30</f>
        <v>92</v>
      </c>
      <c r="AB6" s="11">
        <f>[2]Maio!$F$31</f>
        <v>100</v>
      </c>
      <c r="AC6" s="11">
        <f>[2]Maio!$F$32</f>
        <v>100</v>
      </c>
      <c r="AD6" s="11">
        <f>[2]Maio!$F$33</f>
        <v>99</v>
      </c>
      <c r="AE6" s="11">
        <f>[2]Maio!$F$34</f>
        <v>99</v>
      </c>
      <c r="AF6" s="11">
        <f>[2]Maio!$F$35</f>
        <v>94</v>
      </c>
      <c r="AG6" s="15">
        <f>MAX(B6:AF6)</f>
        <v>100</v>
      </c>
      <c r="AH6" s="94">
        <f t="shared" si="1"/>
        <v>95.387096774193552</v>
      </c>
    </row>
    <row r="7" spans="1:36" x14ac:dyDescent="0.2">
      <c r="A7" s="58" t="s">
        <v>104</v>
      </c>
      <c r="B7" s="11">
        <f>[3]Maio!$F$5</f>
        <v>84</v>
      </c>
      <c r="C7" s="11">
        <f>[3]Maio!$F$6</f>
        <v>86</v>
      </c>
      <c r="D7" s="11">
        <f>[3]Maio!$F$7</f>
        <v>79</v>
      </c>
      <c r="E7" s="11">
        <f>[3]Maio!$F$8</f>
        <v>78</v>
      </c>
      <c r="F7" s="11">
        <f>[3]Maio!$F$9</f>
        <v>81</v>
      </c>
      <c r="G7" s="11">
        <f>[3]Maio!$F$10</f>
        <v>93</v>
      </c>
      <c r="H7" s="11">
        <f>[3]Maio!$F$11</f>
        <v>81</v>
      </c>
      <c r="I7" s="11">
        <f>[3]Maio!$F$12</f>
        <v>80</v>
      </c>
      <c r="J7" s="11">
        <f>[3]Maio!$F$13</f>
        <v>76</v>
      </c>
      <c r="K7" s="11">
        <f>[3]Maio!$F$14</f>
        <v>78</v>
      </c>
      <c r="L7" s="11">
        <f>[3]Maio!$F$15</f>
        <v>83</v>
      </c>
      <c r="M7" s="11">
        <f>[3]Maio!$F$16</f>
        <v>97</v>
      </c>
      <c r="N7" s="11">
        <f>[3]Maio!$F$17</f>
        <v>98</v>
      </c>
      <c r="O7" s="11">
        <f>[3]Maio!$F$18</f>
        <v>96</v>
      </c>
      <c r="P7" s="11">
        <f>[3]Maio!$F$19</f>
        <v>84</v>
      </c>
      <c r="Q7" s="11">
        <f>[3]Maio!$F$20</f>
        <v>93</v>
      </c>
      <c r="R7" s="11">
        <f>[3]Maio!$F$21</f>
        <v>90</v>
      </c>
      <c r="S7" s="11">
        <f>[3]Maio!$F$22</f>
        <v>93</v>
      </c>
      <c r="T7" s="11">
        <f>[3]Maio!$F$23</f>
        <v>81</v>
      </c>
      <c r="U7" s="11">
        <f>[3]Maio!$F$24</f>
        <v>85</v>
      </c>
      <c r="V7" s="11">
        <f>[3]Maio!$F$25</f>
        <v>77</v>
      </c>
      <c r="W7" s="11">
        <f>[3]Maio!$F$26</f>
        <v>97</v>
      </c>
      <c r="X7" s="11">
        <f>[3]Maio!$F$27</f>
        <v>95</v>
      </c>
      <c r="Y7" s="11">
        <f>[3]Maio!$F$28</f>
        <v>81</v>
      </c>
      <c r="Z7" s="11">
        <f>[3]Maio!$F$29</f>
        <v>97</v>
      </c>
      <c r="AA7" s="11">
        <f>[3]Maio!$F$30</f>
        <v>92</v>
      </c>
      <c r="AB7" s="11">
        <f>[3]Maio!$F$31</f>
        <v>94</v>
      </c>
      <c r="AC7" s="11">
        <f>[3]Maio!$F$32</f>
        <v>85</v>
      </c>
      <c r="AD7" s="11">
        <f>[3]Maio!$F$33</f>
        <v>82</v>
      </c>
      <c r="AE7" s="11">
        <f>[3]Maio!$F$34</f>
        <v>87</v>
      </c>
      <c r="AF7" s="11">
        <f>[3]Maio!$F$35</f>
        <v>81</v>
      </c>
      <c r="AG7" s="15">
        <f>MAX(B7:AF7)</f>
        <v>98</v>
      </c>
      <c r="AH7" s="113">
        <f>AVERAGE(B7:AF7)</f>
        <v>86.58064516129032</v>
      </c>
    </row>
    <row r="8" spans="1:36" x14ac:dyDescent="0.2">
      <c r="A8" s="58" t="s">
        <v>1</v>
      </c>
      <c r="B8" s="11">
        <f>[4]Maio!$F$5</f>
        <v>92</v>
      </c>
      <c r="C8" s="11">
        <f>[4]Maio!$F$6</f>
        <v>94</v>
      </c>
      <c r="D8" s="11">
        <f>[4]Maio!$F$7</f>
        <v>89</v>
      </c>
      <c r="E8" s="11" t="str">
        <f>[4]Maio!$F$8</f>
        <v>*</v>
      </c>
      <c r="F8" s="11" t="str">
        <f>[4]Maio!$F$9</f>
        <v>*</v>
      </c>
      <c r="G8" s="11" t="str">
        <f>[4]Maio!$F$10</f>
        <v>*</v>
      </c>
      <c r="H8" s="11" t="str">
        <f>[4]Maio!$F$11</f>
        <v>*</v>
      </c>
      <c r="I8" s="11" t="str">
        <f>[4]Maio!$F$12</f>
        <v>*</v>
      </c>
      <c r="J8" s="11" t="str">
        <f>[4]Maio!$F$13</f>
        <v>*</v>
      </c>
      <c r="K8" s="11" t="str">
        <f>[4]Maio!$F$14</f>
        <v>*</v>
      </c>
      <c r="L8" s="11" t="str">
        <f>[4]Maio!$F$15</f>
        <v>*</v>
      </c>
      <c r="M8" s="11" t="str">
        <f>[4]Maio!$F$16</f>
        <v>*</v>
      </c>
      <c r="N8" s="11" t="str">
        <f>[4]Maio!$F$17</f>
        <v>*</v>
      </c>
      <c r="O8" s="11" t="str">
        <f>[4]Maio!$F$18</f>
        <v>*</v>
      </c>
      <c r="P8" s="11" t="str">
        <f>[4]Maio!$F$19</f>
        <v>*</v>
      </c>
      <c r="Q8" s="11">
        <f>[4]Maio!$F$20</f>
        <v>89</v>
      </c>
      <c r="R8" s="11">
        <f>[4]Maio!$F$21</f>
        <v>95</v>
      </c>
      <c r="S8" s="11">
        <f>[4]Maio!$F$22</f>
        <v>96</v>
      </c>
      <c r="T8" s="11">
        <f>[4]Maio!$F$23</f>
        <v>95</v>
      </c>
      <c r="U8" s="11" t="str">
        <f>[4]Maio!$F$24</f>
        <v>*</v>
      </c>
      <c r="V8" s="11" t="str">
        <f>[4]Maio!$F$25</f>
        <v>*</v>
      </c>
      <c r="W8" s="11" t="str">
        <f>[4]Maio!$F$26</f>
        <v>*</v>
      </c>
      <c r="X8" s="11" t="str">
        <f>[4]Maio!$F$27</f>
        <v>*</v>
      </c>
      <c r="Y8" s="11" t="str">
        <f>[4]Maio!$F$28</f>
        <v>*</v>
      </c>
      <c r="Z8" s="11" t="str">
        <f>[4]Maio!$F$29</f>
        <v>*</v>
      </c>
      <c r="AA8" s="11" t="str">
        <f>[4]Maio!$F$30</f>
        <v>*</v>
      </c>
      <c r="AB8" s="11" t="str">
        <f>[4]Maio!$F$31</f>
        <v>*</v>
      </c>
      <c r="AC8" s="11" t="str">
        <f>[4]Maio!$F$32</f>
        <v>*</v>
      </c>
      <c r="AD8" s="11" t="str">
        <f>[4]Maio!$F$33</f>
        <v>*</v>
      </c>
      <c r="AE8" s="11" t="str">
        <f>[4]Maio!$F$34</f>
        <v>*</v>
      </c>
      <c r="AF8" s="11" t="str">
        <f>[4]Maio!$F$35</f>
        <v>*</v>
      </c>
      <c r="AG8" s="15">
        <f>MAX(B8:AF8)</f>
        <v>96</v>
      </c>
      <c r="AH8" s="94">
        <f t="shared" ref="AH8" si="2">AVERAGE(B8:AF8)</f>
        <v>92.857142857142861</v>
      </c>
    </row>
    <row r="9" spans="1:36" x14ac:dyDescent="0.2">
      <c r="A9" s="58" t="s">
        <v>167</v>
      </c>
      <c r="B9" s="11">
        <f>[5]Maio!$F$5</f>
        <v>66</v>
      </c>
      <c r="C9" s="11">
        <f>[5]Maio!$F$6</f>
        <v>95</v>
      </c>
      <c r="D9" s="11">
        <f>[5]Maio!$F$7</f>
        <v>86</v>
      </c>
      <c r="E9" s="11">
        <f>[5]Maio!$F$8</f>
        <v>87</v>
      </c>
      <c r="F9" s="11">
        <f>[5]Maio!$F$9</f>
        <v>78</v>
      </c>
      <c r="G9" s="11">
        <f>[5]Maio!$F$10</f>
        <v>99</v>
      </c>
      <c r="H9" s="11">
        <f>[5]Maio!$F$11</f>
        <v>93</v>
      </c>
      <c r="I9" s="11">
        <f>[5]Maio!$F$12</f>
        <v>88</v>
      </c>
      <c r="J9" s="11">
        <f>[5]Maio!$F$13</f>
        <v>74</v>
      </c>
      <c r="K9" s="11">
        <f>[5]Maio!$F$14</f>
        <v>78</v>
      </c>
      <c r="L9" s="11">
        <f>[5]Maio!$F$15</f>
        <v>77</v>
      </c>
      <c r="M9" s="11">
        <f>[5]Maio!$F$16</f>
        <v>98</v>
      </c>
      <c r="N9" s="11">
        <f>[5]Maio!$F$17</f>
        <v>98</v>
      </c>
      <c r="O9" s="11">
        <f>[5]Maio!$F$18</f>
        <v>97</v>
      </c>
      <c r="P9" s="11">
        <f>[5]Maio!$F$19</f>
        <v>83</v>
      </c>
      <c r="Q9" s="11">
        <f>[5]Maio!$F$20</f>
        <v>86</v>
      </c>
      <c r="R9" s="11">
        <f>[5]Maio!$F$21</f>
        <v>72</v>
      </c>
      <c r="S9" s="11">
        <f>[5]Maio!$F$22</f>
        <v>90</v>
      </c>
      <c r="T9" s="11">
        <f>[5]Maio!$F$23</f>
        <v>79</v>
      </c>
      <c r="U9" s="11">
        <f>[5]Maio!$F$24</f>
        <v>80</v>
      </c>
      <c r="V9" s="11">
        <f>[5]Maio!$F$25</f>
        <v>87</v>
      </c>
      <c r="W9" s="11">
        <f>[5]Maio!$F$26</f>
        <v>99</v>
      </c>
      <c r="X9" s="11">
        <f>[5]Maio!$F$27</f>
        <v>99</v>
      </c>
      <c r="Y9" s="11">
        <f>[5]Maio!$F$28</f>
        <v>99</v>
      </c>
      <c r="Z9" s="11">
        <f>[5]Maio!$F$29</f>
        <v>80</v>
      </c>
      <c r="AA9" s="11">
        <f>[5]Maio!$F$30</f>
        <v>73</v>
      </c>
      <c r="AB9" s="11">
        <f>[5]Maio!$F$31</f>
        <v>90</v>
      </c>
      <c r="AC9" s="11">
        <f>[5]Maio!$F$32</f>
        <v>67</v>
      </c>
      <c r="AD9" s="11">
        <f>[5]Maio!$F$33</f>
        <v>76</v>
      </c>
      <c r="AE9" s="11">
        <f>[5]Maio!$F$34</f>
        <v>72</v>
      </c>
      <c r="AF9" s="11">
        <f>[5]Maio!$F$35</f>
        <v>80</v>
      </c>
      <c r="AG9" s="15">
        <f>MAX(B9:AF9)</f>
        <v>99</v>
      </c>
      <c r="AH9" s="94">
        <f t="shared" ref="AH9" si="3">AVERAGE(B9:AF9)</f>
        <v>84.709677419354833</v>
      </c>
    </row>
    <row r="10" spans="1:36" x14ac:dyDescent="0.2">
      <c r="A10" s="58" t="s">
        <v>111</v>
      </c>
      <c r="B10" s="11" t="str">
        <f>[6]Maio!$F$5</f>
        <v>*</v>
      </c>
      <c r="C10" s="11" t="str">
        <f>[6]Maio!$F$6</f>
        <v>*</v>
      </c>
      <c r="D10" s="11" t="str">
        <f>[6]Maio!$F$7</f>
        <v>*</v>
      </c>
      <c r="E10" s="11" t="str">
        <f>[6]Maio!$F$8</f>
        <v>*</v>
      </c>
      <c r="F10" s="11" t="str">
        <f>[6]Maio!$F$9</f>
        <v>*</v>
      </c>
      <c r="G10" s="11" t="str">
        <f>[6]Maio!$F$10</f>
        <v>*</v>
      </c>
      <c r="H10" s="11" t="str">
        <f>[6]Maio!$F$11</f>
        <v>*</v>
      </c>
      <c r="I10" s="11" t="str">
        <f>[6]Maio!$F$12</f>
        <v>*</v>
      </c>
      <c r="J10" s="11" t="str">
        <f>[6]Maio!$F$13</f>
        <v>*</v>
      </c>
      <c r="K10" s="11" t="str">
        <f>[6]Maio!$F$14</f>
        <v>*</v>
      </c>
      <c r="L10" s="11" t="str">
        <f>[6]Maio!$F$15</f>
        <v>*</v>
      </c>
      <c r="M10" s="11" t="str">
        <f>[6]Maio!$F$16</f>
        <v>*</v>
      </c>
      <c r="N10" s="11" t="str">
        <f>[6]Maio!$F$17</f>
        <v>*</v>
      </c>
      <c r="O10" s="11" t="str">
        <f>[6]Maio!$F$18</f>
        <v>*</v>
      </c>
      <c r="P10" s="11" t="str">
        <f>[6]Maio!$F$19</f>
        <v>*</v>
      </c>
      <c r="Q10" s="11" t="str">
        <f>[6]Maio!$F$20</f>
        <v>*</v>
      </c>
      <c r="R10" s="11" t="str">
        <f>[6]Maio!$F$21</f>
        <v>*</v>
      </c>
      <c r="S10" s="11" t="str">
        <f>[6]Maio!$F$22</f>
        <v>*</v>
      </c>
      <c r="T10" s="11" t="str">
        <f>[6]Maio!$F$23</f>
        <v>*</v>
      </c>
      <c r="U10" s="11" t="str">
        <f>[6]Maio!$F$24</f>
        <v>*</v>
      </c>
      <c r="V10" s="11" t="str">
        <f>[6]Maio!$F$25</f>
        <v>*</v>
      </c>
      <c r="W10" s="11" t="str">
        <f>[6]Maio!$F$26</f>
        <v>*</v>
      </c>
      <c r="X10" s="11" t="str">
        <f>[6]Maio!$F$27</f>
        <v>*</v>
      </c>
      <c r="Y10" s="11" t="str">
        <f>[6]Maio!$F$28</f>
        <v>*</v>
      </c>
      <c r="Z10" s="11" t="str">
        <f>[6]Maio!$F$29</f>
        <v>*</v>
      </c>
      <c r="AA10" s="11" t="str">
        <f>[6]Maio!$F$30</f>
        <v>*</v>
      </c>
      <c r="AB10" s="11" t="str">
        <f>[6]Maio!$F$31</f>
        <v>*</v>
      </c>
      <c r="AC10" s="11" t="str">
        <f>[6]Maio!$F$32</f>
        <v>*</v>
      </c>
      <c r="AD10" s="11" t="str">
        <f>[6]Maio!$F$33</f>
        <v>*</v>
      </c>
      <c r="AE10" s="11" t="str">
        <f>[6]Maio!$F$34</f>
        <v>*</v>
      </c>
      <c r="AF10" s="11" t="str">
        <f>[6]Maio!$F$35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>
        <f>[7]Maio!$F$5</f>
        <v>98</v>
      </c>
      <c r="C11" s="11">
        <f>[7]Maio!$F$6</f>
        <v>74</v>
      </c>
      <c r="D11" s="11">
        <f>[7]Maio!$F$7</f>
        <v>76</v>
      </c>
      <c r="E11" s="11">
        <f>[7]Maio!$F$8</f>
        <v>77</v>
      </c>
      <c r="F11" s="11">
        <f>[7]Maio!$F$9</f>
        <v>81</v>
      </c>
      <c r="G11" s="11">
        <f>[7]Maio!$F$10</f>
        <v>83</v>
      </c>
      <c r="H11" s="11">
        <f>[7]Maio!$F$11</f>
        <v>84</v>
      </c>
      <c r="I11" s="11">
        <f>[7]Maio!$F$12</f>
        <v>82</v>
      </c>
      <c r="J11" s="11">
        <f>[7]Maio!$F$13</f>
        <v>90</v>
      </c>
      <c r="K11" s="11">
        <f>[7]Maio!$F$14</f>
        <v>100</v>
      </c>
      <c r="L11" s="11">
        <f>[7]Maio!$F$15</f>
        <v>78</v>
      </c>
      <c r="M11" s="11">
        <f>[7]Maio!$F$16</f>
        <v>100</v>
      </c>
      <c r="N11" s="11">
        <f>[7]Maio!$F$17</f>
        <v>100</v>
      </c>
      <c r="O11" s="11">
        <f>[7]Maio!$F$18</f>
        <v>100</v>
      </c>
      <c r="P11" s="11">
        <f>[7]Maio!$F$19</f>
        <v>100</v>
      </c>
      <c r="Q11" s="11">
        <f>[7]Maio!$F$20</f>
        <v>100</v>
      </c>
      <c r="R11" s="11">
        <f>[7]Maio!$F$21</f>
        <v>85</v>
      </c>
      <c r="S11" s="11">
        <f>[7]Maio!$F$22</f>
        <v>100</v>
      </c>
      <c r="T11" s="11">
        <f>[7]Maio!$F$23</f>
        <v>77</v>
      </c>
      <c r="U11" s="11">
        <f>[7]Maio!$F$24</f>
        <v>76</v>
      </c>
      <c r="V11" s="11">
        <f>[7]Maio!$F$25</f>
        <v>76</v>
      </c>
      <c r="W11" s="11">
        <f>[7]Maio!$F$26</f>
        <v>80</v>
      </c>
      <c r="X11" s="11">
        <f>[7]Maio!$F$27</f>
        <v>100</v>
      </c>
      <c r="Y11" s="11">
        <f>[7]Maio!$F$28</f>
        <v>100</v>
      </c>
      <c r="Z11" s="11">
        <f>[7]Maio!$F$29</f>
        <v>100</v>
      </c>
      <c r="AA11" s="11">
        <f>[7]Maio!$F$30</f>
        <v>86</v>
      </c>
      <c r="AB11" s="11">
        <f>[7]Maio!$F$31</f>
        <v>100</v>
      </c>
      <c r="AC11" s="11">
        <f>[7]Maio!$F$32</f>
        <v>100</v>
      </c>
      <c r="AD11" s="11">
        <f>[7]Maio!$F$33</f>
        <v>80</v>
      </c>
      <c r="AE11" s="11">
        <f>[7]Maio!$F$34</f>
        <v>100</v>
      </c>
      <c r="AF11" s="11">
        <f>[7]Maio!$F$35</f>
        <v>80</v>
      </c>
      <c r="AG11" s="15">
        <f>MAX(B11:AF11)</f>
        <v>100</v>
      </c>
      <c r="AH11" s="94">
        <f t="shared" ref="AH11:AH12" si="4">AVERAGE(B11:AF11)</f>
        <v>89.129032258064512</v>
      </c>
    </row>
    <row r="12" spans="1:36" x14ac:dyDescent="0.2">
      <c r="A12" s="58" t="s">
        <v>41</v>
      </c>
      <c r="B12" s="11">
        <f>[8]Maio!$F$5</f>
        <v>92</v>
      </c>
      <c r="C12" s="11">
        <f>[8]Maio!$F$6</f>
        <v>89</v>
      </c>
      <c r="D12" s="11">
        <f>[8]Maio!$F$7</f>
        <v>92</v>
      </c>
      <c r="E12" s="11">
        <f>[8]Maio!$F$8</f>
        <v>89</v>
      </c>
      <c r="F12" s="11">
        <f>[8]Maio!$F$9</f>
        <v>86</v>
      </c>
      <c r="G12" s="11">
        <f>[8]Maio!$F$10</f>
        <v>100</v>
      </c>
      <c r="H12" s="11">
        <f>[8]Maio!$F$11</f>
        <v>92</v>
      </c>
      <c r="I12" s="11">
        <f>[8]Maio!$F$12</f>
        <v>95</v>
      </c>
      <c r="J12" s="11">
        <f>[8]Maio!$F$13</f>
        <v>95</v>
      </c>
      <c r="K12" s="11">
        <f>[8]Maio!$F$14</f>
        <v>91</v>
      </c>
      <c r="L12" s="11">
        <f>[8]Maio!$F$15</f>
        <v>82</v>
      </c>
      <c r="M12" s="11">
        <f>[8]Maio!$F$16</f>
        <v>100</v>
      </c>
      <c r="N12" s="11">
        <f>[8]Maio!$F$17</f>
        <v>100</v>
      </c>
      <c r="O12" s="11">
        <f>[8]Maio!$F$18</f>
        <v>90</v>
      </c>
      <c r="P12" s="11">
        <f>[8]Maio!$F$19</f>
        <v>97</v>
      </c>
      <c r="Q12" s="11">
        <f>[8]Maio!$F$20</f>
        <v>95</v>
      </c>
      <c r="R12" s="11">
        <f>[8]Maio!$F$21</f>
        <v>95</v>
      </c>
      <c r="S12" s="11">
        <f>[8]Maio!$F$22</f>
        <v>96</v>
      </c>
      <c r="T12" s="11">
        <f>[8]Maio!$F$23</f>
        <v>94</v>
      </c>
      <c r="U12" s="11">
        <f>[8]Maio!$F$24</f>
        <v>76</v>
      </c>
      <c r="V12" s="11">
        <f>[8]Maio!$F$25</f>
        <v>86</v>
      </c>
      <c r="W12" s="11">
        <f>[8]Maio!$F$26</f>
        <v>95</v>
      </c>
      <c r="X12" s="11">
        <f>[8]Maio!$F$27</f>
        <v>97</v>
      </c>
      <c r="Y12" s="11">
        <f>[8]Maio!$F$28</f>
        <v>96</v>
      </c>
      <c r="Z12" s="11">
        <f>[8]Maio!$F$29</f>
        <v>95</v>
      </c>
      <c r="AA12" s="11">
        <f>[8]Maio!$F$30</f>
        <v>94</v>
      </c>
      <c r="AB12" s="11">
        <f>[8]Maio!$F$31</f>
        <v>95</v>
      </c>
      <c r="AC12" s="11">
        <f>[8]Maio!$F$32</f>
        <v>94</v>
      </c>
      <c r="AD12" s="11">
        <f>[8]Maio!$F$33</f>
        <v>89</v>
      </c>
      <c r="AE12" s="11">
        <f>[8]Maio!$F$34</f>
        <v>92</v>
      </c>
      <c r="AF12" s="11">
        <f>[8]Maio!$F$35</f>
        <v>80</v>
      </c>
      <c r="AG12" s="15">
        <f>MAX(B12:AF12)</f>
        <v>100</v>
      </c>
      <c r="AH12" s="94">
        <f t="shared" si="4"/>
        <v>92.225806451612897</v>
      </c>
    </row>
    <row r="13" spans="1:36" x14ac:dyDescent="0.2">
      <c r="A13" s="58" t="s">
        <v>114</v>
      </c>
      <c r="B13" s="11" t="str">
        <f>[9]Maio!$F$5</f>
        <v>*</v>
      </c>
      <c r="C13" s="11" t="str">
        <f>[9]Maio!$F$6</f>
        <v>*</v>
      </c>
      <c r="D13" s="11" t="str">
        <f>[9]Maio!$F$7</f>
        <v>*</v>
      </c>
      <c r="E13" s="11" t="str">
        <f>[9]Maio!$F$8</f>
        <v>*</v>
      </c>
      <c r="F13" s="11" t="str">
        <f>[9]Maio!$F$9</f>
        <v>*</v>
      </c>
      <c r="G13" s="11" t="str">
        <f>[9]Maio!$F$10</f>
        <v>*</v>
      </c>
      <c r="H13" s="11" t="str">
        <f>[9]Maio!$F$11</f>
        <v>*</v>
      </c>
      <c r="I13" s="11" t="str">
        <f>[9]Maio!$F$12</f>
        <v>*</v>
      </c>
      <c r="J13" s="11" t="str">
        <f>[9]Maio!$F$13</f>
        <v>*</v>
      </c>
      <c r="K13" s="11" t="str">
        <f>[9]Maio!$F$14</f>
        <v>*</v>
      </c>
      <c r="L13" s="11" t="str">
        <f>[9]Maio!$F$15</f>
        <v>*</v>
      </c>
      <c r="M13" s="11" t="str">
        <f>[9]Maio!$F$16</f>
        <v>*</v>
      </c>
      <c r="N13" s="11" t="str">
        <f>[9]Maio!$F$17</f>
        <v>*</v>
      </c>
      <c r="O13" s="11" t="str">
        <f>[9]Maio!$F$18</f>
        <v>*</v>
      </c>
      <c r="P13" s="11" t="str">
        <f>[9]Maio!$F$19</f>
        <v>*</v>
      </c>
      <c r="Q13" s="11" t="str">
        <f>[9]Maio!$F$20</f>
        <v>*</v>
      </c>
      <c r="R13" s="11" t="str">
        <f>[9]Maio!$F$21</f>
        <v>*</v>
      </c>
      <c r="S13" s="11" t="str">
        <f>[9]Maio!$F$22</f>
        <v>*</v>
      </c>
      <c r="T13" s="11" t="str">
        <f>[9]Maio!$F$23</f>
        <v>*</v>
      </c>
      <c r="U13" s="11" t="str">
        <f>[9]Maio!$F$24</f>
        <v>*</v>
      </c>
      <c r="V13" s="11" t="str">
        <f>[9]Maio!$F$25</f>
        <v>*</v>
      </c>
      <c r="W13" s="11" t="str">
        <f>[9]Maio!$F$26</f>
        <v>*</v>
      </c>
      <c r="X13" s="11" t="str">
        <f>[9]Maio!$F$27</f>
        <v>*</v>
      </c>
      <c r="Y13" s="11" t="str">
        <f>[9]Maio!$F$28</f>
        <v>*</v>
      </c>
      <c r="Z13" s="11" t="str">
        <f>[9]Maio!$F$29</f>
        <v>*</v>
      </c>
      <c r="AA13" s="11" t="str">
        <f>[9]Maio!$F$30</f>
        <v>*</v>
      </c>
      <c r="AB13" s="11" t="str">
        <f>[9]Maio!$F$31</f>
        <v>*</v>
      </c>
      <c r="AC13" s="11" t="str">
        <f>[9]Maio!$F$32</f>
        <v>*</v>
      </c>
      <c r="AD13" s="11" t="str">
        <f>[9]Maio!$F$33</f>
        <v>*</v>
      </c>
      <c r="AE13" s="11" t="str">
        <f>[9]Maio!$F$34</f>
        <v>*</v>
      </c>
      <c r="AF13" s="11" t="str">
        <f>[9]Maio!$F$35</f>
        <v>*</v>
      </c>
      <c r="AG13" s="15" t="s">
        <v>226</v>
      </c>
      <c r="AH13" s="94" t="s">
        <v>226</v>
      </c>
    </row>
    <row r="14" spans="1:36" x14ac:dyDescent="0.2">
      <c r="A14" s="58" t="s">
        <v>118</v>
      </c>
      <c r="B14" s="11" t="str">
        <f>[10]Maio!$F$5</f>
        <v>*</v>
      </c>
      <c r="C14" s="11" t="str">
        <f>[10]Maio!$F$6</f>
        <v>*</v>
      </c>
      <c r="D14" s="11" t="str">
        <f>[10]Maio!$F$7</f>
        <v>*</v>
      </c>
      <c r="E14" s="11" t="str">
        <f>[10]Maio!$F$8</f>
        <v>*</v>
      </c>
      <c r="F14" s="11" t="str">
        <f>[10]Maio!$F$9</f>
        <v>*</v>
      </c>
      <c r="G14" s="11" t="str">
        <f>[10]Maio!$F$10</f>
        <v>*</v>
      </c>
      <c r="H14" s="11" t="str">
        <f>[10]Maio!$F$11</f>
        <v>*</v>
      </c>
      <c r="I14" s="11" t="str">
        <f>[10]Maio!$F$12</f>
        <v>*</v>
      </c>
      <c r="J14" s="11" t="str">
        <f>[10]Maio!$F$13</f>
        <v>*</v>
      </c>
      <c r="K14" s="11" t="str">
        <f>[10]Maio!$F$14</f>
        <v>*</v>
      </c>
      <c r="L14" s="11" t="str">
        <f>[10]Maio!$F$15</f>
        <v>*</v>
      </c>
      <c r="M14" s="11" t="str">
        <f>[10]Maio!$F$16</f>
        <v>*</v>
      </c>
      <c r="N14" s="11" t="str">
        <f>[10]Maio!$F$17</f>
        <v>*</v>
      </c>
      <c r="O14" s="11" t="str">
        <f>[10]Maio!$F$18</f>
        <v>*</v>
      </c>
      <c r="P14" s="11" t="str">
        <f>[10]Maio!$F$19</f>
        <v>*</v>
      </c>
      <c r="Q14" s="11" t="str">
        <f>[10]Maio!$F$20</f>
        <v>*</v>
      </c>
      <c r="R14" s="11" t="str">
        <f>[10]Maio!$F$21</f>
        <v>*</v>
      </c>
      <c r="S14" s="11" t="str">
        <f>[10]Maio!$F$22</f>
        <v>*</v>
      </c>
      <c r="T14" s="11" t="str">
        <f>[10]Maio!$F$23</f>
        <v>*</v>
      </c>
      <c r="U14" s="11" t="str">
        <f>[10]Maio!$F$24</f>
        <v>*</v>
      </c>
      <c r="V14" s="11" t="str">
        <f>[10]Maio!$F$25</f>
        <v>*</v>
      </c>
      <c r="W14" s="11" t="str">
        <f>[10]Maio!$F$26</f>
        <v>*</v>
      </c>
      <c r="X14" s="11" t="str">
        <f>[10]Maio!$F$27</f>
        <v>*</v>
      </c>
      <c r="Y14" s="11" t="str">
        <f>[10]Maio!$F$28</f>
        <v>*</v>
      </c>
      <c r="Z14" s="11" t="str">
        <f>[10]Maio!$F$29</f>
        <v>*</v>
      </c>
      <c r="AA14" s="11" t="str">
        <f>[10]Maio!$F$30</f>
        <v>*</v>
      </c>
      <c r="AB14" s="11" t="str">
        <f>[10]Maio!$F$31</f>
        <v>*</v>
      </c>
      <c r="AC14" s="11" t="str">
        <f>[10]Maio!$F$32</f>
        <v>*</v>
      </c>
      <c r="AD14" s="11" t="str">
        <f>[10]Maio!$F$33</f>
        <v>*</v>
      </c>
      <c r="AE14" s="11" t="str">
        <f>[10]Maio!$F$34</f>
        <v>*</v>
      </c>
      <c r="AF14" s="11" t="str">
        <f>[10]Maio!$F$35</f>
        <v>*</v>
      </c>
      <c r="AG14" s="15" t="s">
        <v>226</v>
      </c>
      <c r="AH14" s="94" t="s">
        <v>226</v>
      </c>
    </row>
    <row r="15" spans="1:36" x14ac:dyDescent="0.2">
      <c r="A15" s="58" t="s">
        <v>121</v>
      </c>
      <c r="B15" s="11">
        <f>[11]Maio!$F$5</f>
        <v>89</v>
      </c>
      <c r="C15" s="11">
        <f>[11]Maio!$F$6</f>
        <v>99</v>
      </c>
      <c r="D15" s="11">
        <f>[11]Maio!$F$7</f>
        <v>94</v>
      </c>
      <c r="E15" s="11">
        <f>[11]Maio!$F$8</f>
        <v>83</v>
      </c>
      <c r="F15" s="11">
        <f>[11]Maio!$F$9</f>
        <v>80</v>
      </c>
      <c r="G15" s="11">
        <f>[11]Maio!$F$10</f>
        <v>98</v>
      </c>
      <c r="H15" s="11">
        <f>[11]Maio!$F$11</f>
        <v>99</v>
      </c>
      <c r="I15" s="11">
        <f>[11]Maio!$F$12</f>
        <v>98</v>
      </c>
      <c r="J15" s="11">
        <f>[11]Maio!$F$13</f>
        <v>83</v>
      </c>
      <c r="K15" s="11">
        <f>[11]Maio!$F$14</f>
        <v>77</v>
      </c>
      <c r="L15" s="11">
        <f>[11]Maio!$F$15</f>
        <v>76</v>
      </c>
      <c r="M15" s="11">
        <f>[11]Maio!$F$16</f>
        <v>98</v>
      </c>
      <c r="N15" s="11">
        <f>[11]Maio!$F$17</f>
        <v>99</v>
      </c>
      <c r="O15" s="11">
        <f>[11]Maio!$F$18</f>
        <v>98</v>
      </c>
      <c r="P15" s="11">
        <f>[11]Maio!$F$19</f>
        <v>98</v>
      </c>
      <c r="Q15" s="11">
        <f>[11]Maio!$F$20</f>
        <v>99</v>
      </c>
      <c r="R15" s="11">
        <f>[11]Maio!$F$21</f>
        <v>94</v>
      </c>
      <c r="S15" s="11">
        <f>[11]Maio!$F$22</f>
        <v>98</v>
      </c>
      <c r="T15" s="11">
        <f>[11]Maio!$F$23</f>
        <v>82</v>
      </c>
      <c r="U15" s="11">
        <f>[11]Maio!$F$24</f>
        <v>77</v>
      </c>
      <c r="V15" s="11">
        <f>[11]Maio!$F$25</f>
        <v>83</v>
      </c>
      <c r="W15" s="11">
        <f>[11]Maio!$F$26</f>
        <v>98</v>
      </c>
      <c r="X15" s="11">
        <f>[11]Maio!$F$27</f>
        <v>98</v>
      </c>
      <c r="Y15" s="11">
        <f>[11]Maio!$F$28</f>
        <v>97</v>
      </c>
      <c r="Z15" s="11">
        <f>[11]Maio!$F$29</f>
        <v>99</v>
      </c>
      <c r="AA15" s="11">
        <f>[11]Maio!$F$30</f>
        <v>97</v>
      </c>
      <c r="AB15" s="11">
        <f>[11]Maio!$F$31</f>
        <v>99</v>
      </c>
      <c r="AC15" s="11">
        <f>[11]Maio!$F$32</f>
        <v>89</v>
      </c>
      <c r="AD15" s="11">
        <f>[11]Maio!$F$33</f>
        <v>81</v>
      </c>
      <c r="AE15" s="11">
        <f>[11]Maio!$F$34</f>
        <v>82</v>
      </c>
      <c r="AF15" s="11">
        <f>[11]Maio!$F$35</f>
        <v>82</v>
      </c>
      <c r="AG15" s="15">
        <f t="shared" ref="AG15" si="5">MAX(B15:AF15)</f>
        <v>99</v>
      </c>
      <c r="AH15" s="94">
        <f>AVERAGE(B15:AF15)</f>
        <v>91.096774193548384</v>
      </c>
      <c r="AJ15" t="s">
        <v>47</v>
      </c>
    </row>
    <row r="16" spans="1:36" x14ac:dyDescent="0.2">
      <c r="A16" s="58" t="s">
        <v>168</v>
      </c>
      <c r="B16" s="11" t="str">
        <f>[12]Maio!$F$5</f>
        <v>*</v>
      </c>
      <c r="C16" s="11" t="str">
        <f>[12]Maio!$F$6</f>
        <v>*</v>
      </c>
      <c r="D16" s="11" t="str">
        <f>[12]Maio!$F$7</f>
        <v>*</v>
      </c>
      <c r="E16" s="11" t="str">
        <f>[12]Maio!$F$8</f>
        <v>*</v>
      </c>
      <c r="F16" s="11" t="str">
        <f>[12]Maio!$F$9</f>
        <v>*</v>
      </c>
      <c r="G16" s="11" t="str">
        <f>[12]Maio!$F$10</f>
        <v>*</v>
      </c>
      <c r="H16" s="11" t="str">
        <f>[12]Maio!$F$11</f>
        <v>*</v>
      </c>
      <c r="I16" s="11" t="str">
        <f>[12]Maio!$F$12</f>
        <v>*</v>
      </c>
      <c r="J16" s="11" t="str">
        <f>[12]Maio!$F$13</f>
        <v>*</v>
      </c>
      <c r="K16" s="11" t="str">
        <f>[12]Maio!$F$14</f>
        <v>*</v>
      </c>
      <c r="L16" s="11" t="str">
        <f>[12]Maio!$F$15</f>
        <v>*</v>
      </c>
      <c r="M16" s="11" t="str">
        <f>[12]Maio!$F$16</f>
        <v>*</v>
      </c>
      <c r="N16" s="11" t="str">
        <f>[12]Maio!$F$17</f>
        <v>*</v>
      </c>
      <c r="O16" s="11" t="str">
        <f>[12]Maio!$F$18</f>
        <v>*</v>
      </c>
      <c r="P16" s="11" t="str">
        <f>[12]Maio!$F$19</f>
        <v>*</v>
      </c>
      <c r="Q16" s="11" t="str">
        <f>[12]Maio!$F$20</f>
        <v>*</v>
      </c>
      <c r="R16" s="11" t="str">
        <f>[12]Maio!$F$21</f>
        <v>*</v>
      </c>
      <c r="S16" s="11" t="str">
        <f>[12]Maio!$F$22</f>
        <v>*</v>
      </c>
      <c r="T16" s="11" t="str">
        <f>[12]Maio!$F$23</f>
        <v>*</v>
      </c>
      <c r="U16" s="11" t="str">
        <f>[12]Maio!$F$24</f>
        <v>*</v>
      </c>
      <c r="V16" s="11" t="str">
        <f>[12]Maio!$F$25</f>
        <v>*</v>
      </c>
      <c r="W16" s="11" t="str">
        <f>[12]Maio!$F$26</f>
        <v>*</v>
      </c>
      <c r="X16" s="11" t="str">
        <f>[12]Maio!$F$27</f>
        <v>*</v>
      </c>
      <c r="Y16" s="11" t="str">
        <f>[12]Maio!$F$28</f>
        <v>*</v>
      </c>
      <c r="Z16" s="11" t="str">
        <f>[12]Maio!$F$29</f>
        <v>*</v>
      </c>
      <c r="AA16" s="11" t="str">
        <f>[12]Maio!$F$30</f>
        <v>*</v>
      </c>
      <c r="AB16" s="11" t="str">
        <f>[12]Maio!$F$31</f>
        <v>*</v>
      </c>
      <c r="AC16" s="11" t="str">
        <f>[12]Maio!$F$32</f>
        <v>*</v>
      </c>
      <c r="AD16" s="11" t="str">
        <f>[12]Maio!$F$33</f>
        <v>*</v>
      </c>
      <c r="AE16" s="11" t="str">
        <f>[12]Maio!$F$34</f>
        <v>*</v>
      </c>
      <c r="AF16" s="11" t="str">
        <f>[12]Maio!$F$35</f>
        <v>*</v>
      </c>
      <c r="AG16" s="15" t="s">
        <v>226</v>
      </c>
      <c r="AH16" s="94" t="s">
        <v>226</v>
      </c>
    </row>
    <row r="17" spans="1:37" x14ac:dyDescent="0.2">
      <c r="A17" s="58" t="s">
        <v>2</v>
      </c>
      <c r="B17" s="11">
        <f>[13]Maio!$F$5</f>
        <v>68</v>
      </c>
      <c r="C17" s="11">
        <f>[13]Maio!$F$6</f>
        <v>82</v>
      </c>
      <c r="D17" s="11">
        <f>[13]Maio!$F$7</f>
        <v>76</v>
      </c>
      <c r="E17" s="11">
        <f>[13]Maio!$F$8</f>
        <v>73</v>
      </c>
      <c r="F17" s="11">
        <f>[13]Maio!$F$9</f>
        <v>61</v>
      </c>
      <c r="G17" s="11">
        <f>[13]Maio!$F$10</f>
        <v>98</v>
      </c>
      <c r="H17" s="11">
        <f>[13]Maio!$F$11</f>
        <v>91</v>
      </c>
      <c r="I17" s="11">
        <f>[13]Maio!$F$12</f>
        <v>72</v>
      </c>
      <c r="J17" s="11">
        <f>[13]Maio!$F$13</f>
        <v>72</v>
      </c>
      <c r="K17" s="11">
        <f>[13]Maio!$F$14</f>
        <v>70</v>
      </c>
      <c r="L17" s="11">
        <f>[13]Maio!$F$15</f>
        <v>71</v>
      </c>
      <c r="M17" s="11">
        <f>[13]Maio!$F$16</f>
        <v>100</v>
      </c>
      <c r="N17" s="11">
        <f>[13]Maio!$F$17</f>
        <v>100</v>
      </c>
      <c r="O17" s="11">
        <f>[13]Maio!$F$18</f>
        <v>100</v>
      </c>
      <c r="P17" s="11">
        <f>[13]Maio!$F$19</f>
        <v>91</v>
      </c>
      <c r="Q17" s="11">
        <f>[13]Maio!$F$20</f>
        <v>94</v>
      </c>
      <c r="R17" s="11">
        <f>[13]Maio!$F$21</f>
        <v>88</v>
      </c>
      <c r="S17" s="11">
        <f>[13]Maio!$F$22</f>
        <v>84</v>
      </c>
      <c r="T17" s="11">
        <f>[13]Maio!$F$23</f>
        <v>72</v>
      </c>
      <c r="U17" s="11">
        <f>[13]Maio!$F$24</f>
        <v>70</v>
      </c>
      <c r="V17" s="11">
        <f>[13]Maio!$F$25</f>
        <v>77</v>
      </c>
      <c r="W17" s="11">
        <f>[13]Maio!$F$26</f>
        <v>95</v>
      </c>
      <c r="X17" s="11">
        <f>[13]Maio!$F$27</f>
        <v>100</v>
      </c>
      <c r="Y17" s="11">
        <f>[13]Maio!$F$28</f>
        <v>94</v>
      </c>
      <c r="Z17" s="11">
        <f>[13]Maio!$F$29</f>
        <v>100</v>
      </c>
      <c r="AA17" s="11">
        <f>[13]Maio!$F$30</f>
        <v>87</v>
      </c>
      <c r="AB17" s="11">
        <f>[13]Maio!$F$31</f>
        <v>81</v>
      </c>
      <c r="AC17" s="11">
        <f>[13]Maio!$F$32</f>
        <v>65</v>
      </c>
      <c r="AD17" s="11">
        <f>[13]Maio!$F$33</f>
        <v>69</v>
      </c>
      <c r="AE17" s="11">
        <f>[13]Maio!$F$34</f>
        <v>70</v>
      </c>
      <c r="AF17" s="11">
        <f>[13]Maio!$F$35</f>
        <v>69</v>
      </c>
      <c r="AG17" s="15">
        <f t="shared" ref="AG17:AG26" si="6">MAX(B17:AF17)</f>
        <v>100</v>
      </c>
      <c r="AH17" s="94">
        <f>AVERAGE(B17:AF17)</f>
        <v>81.935483870967744</v>
      </c>
      <c r="AJ17" s="12" t="s">
        <v>47</v>
      </c>
    </row>
    <row r="18" spans="1:37" x14ac:dyDescent="0.2">
      <c r="A18" s="58" t="s">
        <v>3</v>
      </c>
      <c r="B18" s="11">
        <f>[14]Maio!$F$5</f>
        <v>91</v>
      </c>
      <c r="C18" s="11">
        <f>[14]Maio!$F$6</f>
        <v>91</v>
      </c>
      <c r="D18" s="11">
        <f>[14]Maio!$F$7</f>
        <v>91</v>
      </c>
      <c r="E18" s="11">
        <f>[14]Maio!$F$8</f>
        <v>90</v>
      </c>
      <c r="F18" s="11">
        <f>[14]Maio!$F$9</f>
        <v>85</v>
      </c>
      <c r="G18" s="11">
        <f>[14]Maio!$F$10</f>
        <v>84</v>
      </c>
      <c r="H18" s="11">
        <f>[14]Maio!$F$11</f>
        <v>93</v>
      </c>
      <c r="I18" s="11">
        <f>[14]Maio!$F$12</f>
        <v>93</v>
      </c>
      <c r="J18" s="11">
        <f>[14]Maio!$F$13</f>
        <v>89</v>
      </c>
      <c r="K18" s="11">
        <f>[14]Maio!$F$14</f>
        <v>91</v>
      </c>
      <c r="L18" s="11">
        <f>[14]Maio!$F$15</f>
        <v>91</v>
      </c>
      <c r="M18" s="11">
        <f>[14]Maio!$F$16</f>
        <v>91</v>
      </c>
      <c r="N18" s="11">
        <f>[14]Maio!$F$17</f>
        <v>93</v>
      </c>
      <c r="O18" s="11">
        <f>[14]Maio!$F$18</f>
        <v>93</v>
      </c>
      <c r="P18" s="11">
        <f>[14]Maio!$F$19</f>
        <v>92</v>
      </c>
      <c r="Q18" s="11">
        <f>[14]Maio!$F$20</f>
        <v>95</v>
      </c>
      <c r="R18" s="11">
        <f>[14]Maio!$F$21</f>
        <v>93</v>
      </c>
      <c r="S18" s="11">
        <f>[14]Maio!$F$22</f>
        <v>91</v>
      </c>
      <c r="T18" s="11">
        <f>[14]Maio!$F$23</f>
        <v>92</v>
      </c>
      <c r="U18" s="11">
        <f>[14]Maio!$F$24</f>
        <v>86</v>
      </c>
      <c r="V18" s="11">
        <f>[14]Maio!$F$25</f>
        <v>91</v>
      </c>
      <c r="W18" s="11">
        <f>[14]Maio!$F$26</f>
        <v>91</v>
      </c>
      <c r="X18" s="11">
        <f>[14]Maio!$F$27</f>
        <v>94</v>
      </c>
      <c r="Y18" s="11">
        <f>[14]Maio!$F$28</f>
        <v>89</v>
      </c>
      <c r="Z18" s="11">
        <f>[14]Maio!$F$29</f>
        <v>94</v>
      </c>
      <c r="AA18" s="11">
        <f>[14]Maio!$F$30</f>
        <v>94</v>
      </c>
      <c r="AB18" s="11">
        <f>[14]Maio!$F$31</f>
        <v>93</v>
      </c>
      <c r="AC18" s="11">
        <f>[14]Maio!$F$32</f>
        <v>92</v>
      </c>
      <c r="AD18" s="11">
        <f>[14]Maio!$F$33</f>
        <v>92</v>
      </c>
      <c r="AE18" s="11">
        <f>[14]Maio!$F$34</f>
        <v>92</v>
      </c>
      <c r="AF18" s="11">
        <f>[14]Maio!$F$35</f>
        <v>92</v>
      </c>
      <c r="AG18" s="15">
        <f t="shared" si="6"/>
        <v>95</v>
      </c>
      <c r="AH18" s="94">
        <f>AVERAGE(B18:AF18)</f>
        <v>91.258064516129039</v>
      </c>
      <c r="AI18" s="12" t="s">
        <v>47</v>
      </c>
      <c r="AJ18" s="12" t="s">
        <v>47</v>
      </c>
    </row>
    <row r="19" spans="1:37" x14ac:dyDescent="0.2">
      <c r="A19" s="58" t="s">
        <v>4</v>
      </c>
      <c r="B19" s="11" t="str">
        <f>[15]Maio!$F$5</f>
        <v>*</v>
      </c>
      <c r="C19" s="11" t="str">
        <f>[15]Maio!$F$6</f>
        <v>*</v>
      </c>
      <c r="D19" s="11" t="str">
        <f>[15]Maio!$F$7</f>
        <v>*</v>
      </c>
      <c r="E19" s="11" t="str">
        <f>[15]Maio!$F$8</f>
        <v>*</v>
      </c>
      <c r="F19" s="11" t="str">
        <f>[15]Maio!$F$9</f>
        <v>*</v>
      </c>
      <c r="G19" s="11" t="str">
        <f>[15]Maio!$F$10</f>
        <v>*</v>
      </c>
      <c r="H19" s="11" t="str">
        <f>[15]Maio!$F$11</f>
        <v>*</v>
      </c>
      <c r="I19" s="11" t="str">
        <f>[15]Maio!$F$12</f>
        <v>*</v>
      </c>
      <c r="J19" s="11" t="str">
        <f>[15]Maio!$F$13</f>
        <v>*</v>
      </c>
      <c r="K19" s="11" t="str">
        <f>[15]Maio!$F$14</f>
        <v>*</v>
      </c>
      <c r="L19" s="11" t="str">
        <f>[15]Maio!$F$15</f>
        <v>*</v>
      </c>
      <c r="M19" s="11" t="str">
        <f>[15]Maio!$F$16</f>
        <v>*</v>
      </c>
      <c r="N19" s="11" t="str">
        <f>[15]Maio!$F$17</f>
        <v>*</v>
      </c>
      <c r="O19" s="11" t="str">
        <f>[15]Maio!$F$18</f>
        <v>*</v>
      </c>
      <c r="P19" s="11" t="str">
        <f>[15]Maio!$F$19</f>
        <v>*</v>
      </c>
      <c r="Q19" s="11" t="str">
        <f>[15]Maio!$F$20</f>
        <v>*</v>
      </c>
      <c r="R19" s="11" t="str">
        <f>[15]Maio!$F$21</f>
        <v>*</v>
      </c>
      <c r="S19" s="11" t="str">
        <f>[15]Maio!$F$22</f>
        <v>*</v>
      </c>
      <c r="T19" s="11" t="str">
        <f>[15]Maio!$F$23</f>
        <v>*</v>
      </c>
      <c r="U19" s="11" t="str">
        <f>[15]Maio!$F$24</f>
        <v>*</v>
      </c>
      <c r="V19" s="11" t="str">
        <f>[15]Maio!$F$25</f>
        <v>*</v>
      </c>
      <c r="W19" s="11" t="str">
        <f>[15]Maio!$F$26</f>
        <v>*</v>
      </c>
      <c r="X19" s="11" t="str">
        <f>[15]Maio!$F$27</f>
        <v>*</v>
      </c>
      <c r="Y19" s="11" t="str">
        <f>[15]Maio!$F$28</f>
        <v>*</v>
      </c>
      <c r="Z19" s="11" t="str">
        <f>[15]Maio!$F$29</f>
        <v>*</v>
      </c>
      <c r="AA19" s="11" t="str">
        <f>[15]Maio!$F$30</f>
        <v>*</v>
      </c>
      <c r="AB19" s="11" t="str">
        <f>[15]Maio!$F$31</f>
        <v>*</v>
      </c>
      <c r="AC19" s="11" t="str">
        <f>[15]Maio!$F$32</f>
        <v>*</v>
      </c>
      <c r="AD19" s="11" t="str">
        <f>[15]Maio!$F$33</f>
        <v>*</v>
      </c>
      <c r="AE19" s="11" t="str">
        <f>[15]Maio!$F$34</f>
        <v>*</v>
      </c>
      <c r="AF19" s="11" t="str">
        <f>[15]Maio!$F$35</f>
        <v>*</v>
      </c>
      <c r="AG19" s="15" t="s">
        <v>226</v>
      </c>
      <c r="AH19" s="94" t="s">
        <v>226</v>
      </c>
      <c r="AJ19" t="s">
        <v>47</v>
      </c>
    </row>
    <row r="20" spans="1:37" x14ac:dyDescent="0.2">
      <c r="A20" s="58" t="s">
        <v>5</v>
      </c>
      <c r="B20" s="11">
        <f>[16]Maio!$F$5</f>
        <v>78</v>
      </c>
      <c r="C20" s="11">
        <f>[16]Maio!$F$6</f>
        <v>86</v>
      </c>
      <c r="D20" s="11">
        <f>[16]Maio!$F$7</f>
        <v>88</v>
      </c>
      <c r="E20" s="11">
        <f>[16]Maio!$F$8</f>
        <v>84</v>
      </c>
      <c r="F20" s="11">
        <f>[16]Maio!$F$9</f>
        <v>78</v>
      </c>
      <c r="G20" s="11">
        <f>[16]Maio!$F$10</f>
        <v>92</v>
      </c>
      <c r="H20" s="11">
        <f>[16]Maio!$F$11</f>
        <v>75</v>
      </c>
      <c r="I20" s="11">
        <f>[16]Maio!$F$12</f>
        <v>92</v>
      </c>
      <c r="J20" s="11">
        <f>[16]Maio!$F$13</f>
        <v>93</v>
      </c>
      <c r="K20" s="11">
        <f>[16]Maio!$F$14</f>
        <v>80</v>
      </c>
      <c r="L20" s="11">
        <f>[16]Maio!$F$15</f>
        <v>83</v>
      </c>
      <c r="M20" s="11">
        <f>[16]Maio!$F$16</f>
        <v>89</v>
      </c>
      <c r="N20" s="11">
        <f>[16]Maio!$F$17</f>
        <v>92</v>
      </c>
      <c r="O20" s="11">
        <f>[16]Maio!$F$18</f>
        <v>86</v>
      </c>
      <c r="P20" s="11">
        <f>[16]Maio!$F$19</f>
        <v>89</v>
      </c>
      <c r="Q20" s="11">
        <f>[16]Maio!$F$20</f>
        <v>93</v>
      </c>
      <c r="R20" s="11">
        <f>[16]Maio!$F$21</f>
        <v>94</v>
      </c>
      <c r="S20" s="11">
        <f>[16]Maio!$F$22</f>
        <v>93</v>
      </c>
      <c r="T20" s="11">
        <f>[16]Maio!$F$23</f>
        <v>88</v>
      </c>
      <c r="U20" s="11">
        <f>[16]Maio!$F$24</f>
        <v>81</v>
      </c>
      <c r="V20" s="11">
        <f>[16]Maio!$F$25</f>
        <v>83</v>
      </c>
      <c r="W20" s="11">
        <f>[16]Maio!$F$26</f>
        <v>92</v>
      </c>
      <c r="X20" s="11">
        <f>[16]Maio!$F$27</f>
        <v>83</v>
      </c>
      <c r="Y20" s="11">
        <f>[16]Maio!$F$28</f>
        <v>94</v>
      </c>
      <c r="Z20" s="11">
        <f>[16]Maio!$F$29</f>
        <v>94</v>
      </c>
      <c r="AA20" s="11">
        <f>[16]Maio!$F$30</f>
        <v>94</v>
      </c>
      <c r="AB20" s="11">
        <f>[16]Maio!$F$31</f>
        <v>93</v>
      </c>
      <c r="AC20" s="11">
        <f>[16]Maio!$F$32</f>
        <v>92</v>
      </c>
      <c r="AD20" s="11">
        <f>[16]Maio!$F$33</f>
        <v>74</v>
      </c>
      <c r="AE20" s="11">
        <f>[16]Maio!$F$34</f>
        <v>61</v>
      </c>
      <c r="AF20" s="11">
        <f>[16]Maio!$F$35</f>
        <v>73</v>
      </c>
      <c r="AG20" s="15">
        <f t="shared" si="6"/>
        <v>94</v>
      </c>
      <c r="AH20" s="94">
        <f t="shared" ref="AH20:AH26" si="7">AVERAGE(B20:AF20)</f>
        <v>86.032258064516128</v>
      </c>
      <c r="AI20" s="12" t="s">
        <v>47</v>
      </c>
      <c r="AJ20" t="s">
        <v>47</v>
      </c>
    </row>
    <row r="21" spans="1:37" x14ac:dyDescent="0.2">
      <c r="A21" s="58" t="s">
        <v>43</v>
      </c>
      <c r="B21" s="11">
        <f>[17]Maio!$F$5</f>
        <v>86</v>
      </c>
      <c r="C21" s="11">
        <f>[17]Maio!$F$6</f>
        <v>87</v>
      </c>
      <c r="D21" s="11">
        <f>[17]Maio!$F$7</f>
        <v>83</v>
      </c>
      <c r="E21" s="11">
        <f>[17]Maio!$F$8</f>
        <v>85</v>
      </c>
      <c r="F21" s="11">
        <f>[17]Maio!$F$9</f>
        <v>80</v>
      </c>
      <c r="G21" s="11">
        <f>[17]Maio!$F$10</f>
        <v>99</v>
      </c>
      <c r="H21" s="11">
        <f>[17]Maio!$F$11</f>
        <v>100</v>
      </c>
      <c r="I21" s="11">
        <f>[17]Maio!$F$12</f>
        <v>84</v>
      </c>
      <c r="J21" s="11">
        <f>[17]Maio!$F$13</f>
        <v>86</v>
      </c>
      <c r="K21" s="11">
        <f>[17]Maio!$F$14</f>
        <v>90</v>
      </c>
      <c r="L21" s="11">
        <f>[17]Maio!$F$15</f>
        <v>90</v>
      </c>
      <c r="M21" s="11">
        <f>[17]Maio!$F$16</f>
        <v>85</v>
      </c>
      <c r="N21" s="11">
        <f>[17]Maio!$F$17</f>
        <v>100</v>
      </c>
      <c r="O21" s="11">
        <f>[17]Maio!$F$18</f>
        <v>100</v>
      </c>
      <c r="P21" s="11">
        <f>[17]Maio!$F$19</f>
        <v>99</v>
      </c>
      <c r="Q21" s="11">
        <f>[17]Maio!$F$20</f>
        <v>100</v>
      </c>
      <c r="R21" s="11">
        <f>[17]Maio!$F$21</f>
        <v>92</v>
      </c>
      <c r="S21" s="11">
        <f>[17]Maio!$F$22</f>
        <v>85</v>
      </c>
      <c r="T21" s="11">
        <f>[17]Maio!$F$23</f>
        <v>88</v>
      </c>
      <c r="U21" s="11">
        <f>[17]Maio!$F$24</f>
        <v>86</v>
      </c>
      <c r="V21" s="11">
        <f>[17]Maio!$F$25</f>
        <v>92</v>
      </c>
      <c r="W21" s="11">
        <f>[17]Maio!$F$26</f>
        <v>88</v>
      </c>
      <c r="X21" s="11">
        <f>[17]Maio!$F$27</f>
        <v>100</v>
      </c>
      <c r="Y21" s="11">
        <f>[17]Maio!$F$28</f>
        <v>100</v>
      </c>
      <c r="Z21" s="11">
        <f>[17]Maio!$F$29</f>
        <v>100</v>
      </c>
      <c r="AA21" s="11">
        <f>[17]Maio!$F$30</f>
        <v>95</v>
      </c>
      <c r="AB21" s="11">
        <f>[17]Maio!$F$31</f>
        <v>92</v>
      </c>
      <c r="AC21" s="11">
        <f>[17]Maio!$F$32</f>
        <v>90</v>
      </c>
      <c r="AD21" s="11">
        <f>[17]Maio!$F$33</f>
        <v>82</v>
      </c>
      <c r="AE21" s="11">
        <f>[17]Maio!$F$34</f>
        <v>82</v>
      </c>
      <c r="AF21" s="11">
        <f>[17]Maio!$F$35</f>
        <v>78</v>
      </c>
      <c r="AG21" s="15">
        <f t="shared" si="6"/>
        <v>100</v>
      </c>
      <c r="AH21" s="94">
        <f t="shared" si="7"/>
        <v>90.451612903225808</v>
      </c>
    </row>
    <row r="22" spans="1:37" x14ac:dyDescent="0.2">
      <c r="A22" s="58" t="s">
        <v>6</v>
      </c>
      <c r="B22" s="11">
        <f>[18]Maio!$F$5</f>
        <v>96</v>
      </c>
      <c r="C22" s="11">
        <f>[18]Maio!$F$6</f>
        <v>96</v>
      </c>
      <c r="D22" s="11">
        <f>[18]Maio!$F$7</f>
        <v>96</v>
      </c>
      <c r="E22" s="11">
        <f>[18]Maio!$F$8</f>
        <v>95</v>
      </c>
      <c r="F22" s="11">
        <f>[18]Maio!$F$9</f>
        <v>95</v>
      </c>
      <c r="G22" s="11">
        <f>[18]Maio!$F$10</f>
        <v>95</v>
      </c>
      <c r="H22" s="11">
        <f>[18]Maio!$F$11</f>
        <v>97</v>
      </c>
      <c r="I22" s="11">
        <f>[18]Maio!$F$12</f>
        <v>96</v>
      </c>
      <c r="J22" s="11">
        <f>[18]Maio!$F$13</f>
        <v>95</v>
      </c>
      <c r="K22" s="11">
        <f>[18]Maio!$F$14</f>
        <v>96</v>
      </c>
      <c r="L22" s="11">
        <f>[18]Maio!$F$15</f>
        <v>96</v>
      </c>
      <c r="M22" s="11">
        <f>[18]Maio!$F$16</f>
        <v>95</v>
      </c>
      <c r="N22" s="11">
        <f>[18]Maio!$F$17</f>
        <v>97</v>
      </c>
      <c r="O22" s="11">
        <f>[18]Maio!$F$18</f>
        <v>97</v>
      </c>
      <c r="P22" s="11">
        <f>[18]Maio!$F$19</f>
        <v>96</v>
      </c>
      <c r="Q22" s="11">
        <f>[18]Maio!$F$20</f>
        <v>97</v>
      </c>
      <c r="R22" s="11">
        <f>[18]Maio!$F$21</f>
        <v>97</v>
      </c>
      <c r="S22" s="11">
        <f>[18]Maio!$F$22</f>
        <v>97</v>
      </c>
      <c r="T22" s="11">
        <f>[18]Maio!$F$23</f>
        <v>97</v>
      </c>
      <c r="U22" s="11">
        <f>[18]Maio!$F$24</f>
        <v>96</v>
      </c>
      <c r="V22" s="11">
        <f>[18]Maio!$F$25</f>
        <v>96</v>
      </c>
      <c r="W22" s="11">
        <f>[18]Maio!$F$26</f>
        <v>96</v>
      </c>
      <c r="X22" s="11">
        <f>[18]Maio!$F$27</f>
        <v>94</v>
      </c>
      <c r="Y22" s="11">
        <f>[18]Maio!$F$28</f>
        <v>97</v>
      </c>
      <c r="Z22" s="11">
        <f>[18]Maio!$F$29</f>
        <v>98</v>
      </c>
      <c r="AA22" s="11">
        <f>[18]Maio!$F$30</f>
        <v>98</v>
      </c>
      <c r="AB22" s="11">
        <f>[18]Maio!$F$31</f>
        <v>97</v>
      </c>
      <c r="AC22" s="11">
        <f>[18]Maio!$F$32</f>
        <v>97</v>
      </c>
      <c r="AD22" s="11">
        <f>[18]Maio!$F$33</f>
        <v>97</v>
      </c>
      <c r="AE22" s="11">
        <f>[18]Maio!$F$34</f>
        <v>97</v>
      </c>
      <c r="AF22" s="11">
        <f>[18]Maio!$F$35</f>
        <v>97</v>
      </c>
      <c r="AG22" s="15">
        <f t="shared" si="6"/>
        <v>98</v>
      </c>
      <c r="AH22" s="94">
        <f t="shared" si="7"/>
        <v>96.322580645161295</v>
      </c>
    </row>
    <row r="23" spans="1:37" x14ac:dyDescent="0.2">
      <c r="A23" s="58" t="s">
        <v>7</v>
      </c>
      <c r="B23" s="11">
        <f>[19]Maio!$F$5</f>
        <v>79</v>
      </c>
      <c r="C23" s="11">
        <f>[19]Maio!$F$6</f>
        <v>92</v>
      </c>
      <c r="D23" s="11">
        <f>[19]Maio!$F$7</f>
        <v>76</v>
      </c>
      <c r="E23" s="11">
        <f>[19]Maio!$F$8</f>
        <v>75</v>
      </c>
      <c r="F23" s="11">
        <f>[19]Maio!$F$9</f>
        <v>66</v>
      </c>
      <c r="G23" s="11">
        <f>[19]Maio!$F$10</f>
        <v>98</v>
      </c>
      <c r="H23" s="11">
        <f>[19]Maio!$F$11</f>
        <v>94</v>
      </c>
      <c r="I23" s="11">
        <f>[19]Maio!$F$12</f>
        <v>81</v>
      </c>
      <c r="J23" s="11">
        <f>[19]Maio!$F$13</f>
        <v>66</v>
      </c>
      <c r="K23" s="11">
        <f>[19]Maio!$F$14</f>
        <v>77</v>
      </c>
      <c r="L23" s="11">
        <f>[19]Maio!$F$15</f>
        <v>73</v>
      </c>
      <c r="M23" s="11" t="str">
        <f>[19]Maio!$F$16</f>
        <v>*</v>
      </c>
      <c r="N23" s="11" t="str">
        <f>[19]Maio!$F$17</f>
        <v>*</v>
      </c>
      <c r="O23" s="11" t="str">
        <f>[19]Maio!$F$18</f>
        <v>*</v>
      </c>
      <c r="P23" s="11" t="str">
        <f>[19]Maio!$F$19</f>
        <v>*</v>
      </c>
      <c r="Q23" s="11" t="str">
        <f>[19]Maio!$F$20</f>
        <v>*</v>
      </c>
      <c r="R23" s="11" t="str">
        <f>[19]Maio!$F$21</f>
        <v>*</v>
      </c>
      <c r="S23" s="11" t="str">
        <f>[19]Maio!$F$22</f>
        <v>*</v>
      </c>
      <c r="T23" s="11" t="str">
        <f>[19]Maio!$F$23</f>
        <v>*</v>
      </c>
      <c r="U23" s="11" t="str">
        <f>[19]Maio!$F$24</f>
        <v>*</v>
      </c>
      <c r="V23" s="11" t="str">
        <f>[19]Maio!$F$25</f>
        <v>*</v>
      </c>
      <c r="W23" s="11" t="str">
        <f>[19]Maio!$F$26</f>
        <v>*</v>
      </c>
      <c r="X23" s="11" t="str">
        <f>[19]Maio!$F$27</f>
        <v>*</v>
      </c>
      <c r="Y23" s="11" t="str">
        <f>[19]Maio!$F$28</f>
        <v>*</v>
      </c>
      <c r="Z23" s="11" t="str">
        <f>[19]Maio!$F$29</f>
        <v>*</v>
      </c>
      <c r="AA23" s="11" t="str">
        <f>[19]Maio!$F$30</f>
        <v>*</v>
      </c>
      <c r="AB23" s="11" t="str">
        <f>[19]Maio!$F$31</f>
        <v>*</v>
      </c>
      <c r="AC23" s="11" t="str">
        <f>[19]Maio!$F$32</f>
        <v>*</v>
      </c>
      <c r="AD23" s="11" t="str">
        <f>[19]Maio!$F$33</f>
        <v>*</v>
      </c>
      <c r="AE23" s="11" t="str">
        <f>[19]Maio!$F$34</f>
        <v>*</v>
      </c>
      <c r="AF23" s="11" t="str">
        <f>[19]Maio!$F$35</f>
        <v>*</v>
      </c>
      <c r="AG23" s="15">
        <f t="shared" si="6"/>
        <v>98</v>
      </c>
      <c r="AH23" s="94">
        <f t="shared" si="7"/>
        <v>79.727272727272734</v>
      </c>
      <c r="AJ23" t="s">
        <v>47</v>
      </c>
    </row>
    <row r="24" spans="1:37" x14ac:dyDescent="0.2">
      <c r="A24" s="58" t="s">
        <v>169</v>
      </c>
      <c r="B24" s="11" t="str">
        <f>[20]Maio!$F$5</f>
        <v>*</v>
      </c>
      <c r="C24" s="11" t="str">
        <f>[20]Maio!$F$6</f>
        <v>*</v>
      </c>
      <c r="D24" s="11" t="str">
        <f>[20]Maio!$F$7</f>
        <v>*</v>
      </c>
      <c r="E24" s="11" t="str">
        <f>[20]Maio!$F$8</f>
        <v>*</v>
      </c>
      <c r="F24" s="11" t="str">
        <f>[20]Maio!$F$9</f>
        <v>*</v>
      </c>
      <c r="G24" s="11" t="str">
        <f>[20]Maio!$F$10</f>
        <v>*</v>
      </c>
      <c r="H24" s="11" t="str">
        <f>[20]Maio!$F$11</f>
        <v>*</v>
      </c>
      <c r="I24" s="11" t="str">
        <f>[20]Maio!$F$12</f>
        <v>*</v>
      </c>
      <c r="J24" s="11" t="str">
        <f>[20]Maio!$F$13</f>
        <v>*</v>
      </c>
      <c r="K24" s="11" t="str">
        <f>[20]Maio!$F$14</f>
        <v>*</v>
      </c>
      <c r="L24" s="11" t="str">
        <f>[20]Maio!$F$15</f>
        <v>*</v>
      </c>
      <c r="M24" s="11" t="str">
        <f>[20]Maio!$F$16</f>
        <v>*</v>
      </c>
      <c r="N24" s="11" t="str">
        <f>[20]Maio!$F$17</f>
        <v>*</v>
      </c>
      <c r="O24" s="11" t="str">
        <f>[20]Maio!$F$18</f>
        <v>*</v>
      </c>
      <c r="P24" s="11" t="str">
        <f>[20]Maio!$F$19</f>
        <v>*</v>
      </c>
      <c r="Q24" s="11" t="str">
        <f>[20]Maio!$F$20</f>
        <v>*</v>
      </c>
      <c r="R24" s="11" t="str">
        <f>[20]Maio!$F$21</f>
        <v>*</v>
      </c>
      <c r="S24" s="11" t="str">
        <f>[20]Maio!$F$22</f>
        <v>*</v>
      </c>
      <c r="T24" s="11" t="str">
        <f>[20]Maio!$F$23</f>
        <v>*</v>
      </c>
      <c r="U24" s="11" t="str">
        <f>[20]Maio!$F$24</f>
        <v>*</v>
      </c>
      <c r="V24" s="11" t="str">
        <f>[20]Maio!$F$25</f>
        <v>*</v>
      </c>
      <c r="W24" s="11" t="str">
        <f>[20]Maio!$F$26</f>
        <v>*</v>
      </c>
      <c r="X24" s="11" t="str">
        <f>[20]Maio!$F$27</f>
        <v>*</v>
      </c>
      <c r="Y24" s="11" t="str">
        <f>[20]Maio!$F$28</f>
        <v>*</v>
      </c>
      <c r="Z24" s="11" t="str">
        <f>[20]Maio!$F$29</f>
        <v>*</v>
      </c>
      <c r="AA24" s="11" t="str">
        <f>[20]Maio!$F$30</f>
        <v>*</v>
      </c>
      <c r="AB24" s="11" t="str">
        <f>[20]Maio!$F$31</f>
        <v>*</v>
      </c>
      <c r="AC24" s="11" t="str">
        <f>[20]Maio!$F$32</f>
        <v>*</v>
      </c>
      <c r="AD24" s="11" t="str">
        <f>[20]Maio!$F$33</f>
        <v>*</v>
      </c>
      <c r="AE24" s="11" t="str">
        <f>[20]Maio!$F$34</f>
        <v>*</v>
      </c>
      <c r="AF24" s="11" t="str">
        <f>[20]Maio!$F$35</f>
        <v>*</v>
      </c>
      <c r="AG24" s="15" t="s">
        <v>226</v>
      </c>
      <c r="AH24" s="94" t="s">
        <v>226</v>
      </c>
    </row>
    <row r="25" spans="1:37" x14ac:dyDescent="0.2">
      <c r="A25" s="58" t="s">
        <v>170</v>
      </c>
      <c r="B25" s="11">
        <f>[21]Maio!$F$5</f>
        <v>97</v>
      </c>
      <c r="C25" s="11">
        <f>[21]Maio!$F$6</f>
        <v>98</v>
      </c>
      <c r="D25" s="11">
        <f>[21]Maio!$F$7</f>
        <v>98</v>
      </c>
      <c r="E25" s="11">
        <f>[21]Maio!$F$8</f>
        <v>95</v>
      </c>
      <c r="F25" s="11">
        <f>[21]Maio!$F$9</f>
        <v>93</v>
      </c>
      <c r="G25" s="11">
        <f>[21]Maio!$F$10</f>
        <v>96</v>
      </c>
      <c r="H25" s="11">
        <f>[21]Maio!$F$11</f>
        <v>98</v>
      </c>
      <c r="I25" s="11">
        <f>[21]Maio!$F$12</f>
        <v>98</v>
      </c>
      <c r="J25" s="11">
        <f>[21]Maio!$F$13</f>
        <v>95</v>
      </c>
      <c r="K25" s="11">
        <f>[21]Maio!$F$14</f>
        <v>96</v>
      </c>
      <c r="L25" s="11">
        <f>[21]Maio!$F$15</f>
        <v>90</v>
      </c>
      <c r="M25" s="11">
        <f>[21]Maio!$F$16</f>
        <v>96</v>
      </c>
      <c r="N25" s="11">
        <f>[21]Maio!$F$17</f>
        <v>97</v>
      </c>
      <c r="O25" s="11">
        <f>[21]Maio!$F$18</f>
        <v>95</v>
      </c>
      <c r="P25" s="11">
        <f>[21]Maio!$F$19</f>
        <v>98</v>
      </c>
      <c r="Q25" s="11">
        <f>[21]Maio!$F$20</f>
        <v>99</v>
      </c>
      <c r="R25" s="11">
        <f>[21]Maio!$F$21</f>
        <v>97</v>
      </c>
      <c r="S25" s="11">
        <f>[21]Maio!$F$22</f>
        <v>99</v>
      </c>
      <c r="T25" s="11">
        <f>[21]Maio!$F$23</f>
        <v>95</v>
      </c>
      <c r="U25" s="11">
        <f>[21]Maio!$F$24</f>
        <v>92</v>
      </c>
      <c r="V25" s="11">
        <f>[21]Maio!$F$25</f>
        <v>79</v>
      </c>
      <c r="W25" s="11">
        <f>[21]Maio!$F$26</f>
        <v>98</v>
      </c>
      <c r="X25" s="11">
        <f>[21]Maio!$F$27</f>
        <v>95</v>
      </c>
      <c r="Y25" s="11">
        <f>[21]Maio!$F$28</f>
        <v>93</v>
      </c>
      <c r="Z25" s="11">
        <f>[21]Maio!$F$29</f>
        <v>98</v>
      </c>
      <c r="AA25" s="11">
        <f>[21]Maio!$F$30</f>
        <v>98</v>
      </c>
      <c r="AB25" s="11">
        <f>[21]Maio!$F$31</f>
        <v>99</v>
      </c>
      <c r="AC25" s="11">
        <f>[21]Maio!$F$32</f>
        <v>98</v>
      </c>
      <c r="AD25" s="11">
        <f>[21]Maio!$F$33</f>
        <v>93</v>
      </c>
      <c r="AE25" s="11">
        <f>[21]Maio!$F$34</f>
        <v>97</v>
      </c>
      <c r="AF25" s="11">
        <f>[21]Maio!$F$35</f>
        <v>94</v>
      </c>
      <c r="AG25" s="15">
        <f t="shared" si="6"/>
        <v>99</v>
      </c>
      <c r="AH25" s="94">
        <f t="shared" si="7"/>
        <v>95.612903225806448</v>
      </c>
      <c r="AI25" s="12" t="s">
        <v>47</v>
      </c>
    </row>
    <row r="26" spans="1:37" x14ac:dyDescent="0.2">
      <c r="A26" s="58" t="s">
        <v>171</v>
      </c>
      <c r="B26" s="11">
        <f>[22]Maio!$F$5</f>
        <v>88</v>
      </c>
      <c r="C26" s="11">
        <f>[22]Maio!$F$6</f>
        <v>93</v>
      </c>
      <c r="D26" s="11">
        <f>[22]Maio!$F$7</f>
        <v>84</v>
      </c>
      <c r="E26" s="11">
        <f>[22]Maio!$F$8</f>
        <v>87</v>
      </c>
      <c r="F26" s="11">
        <f>[22]Maio!$F$9</f>
        <v>80</v>
      </c>
      <c r="G26" s="11">
        <f>[22]Maio!$F$10</f>
        <v>97</v>
      </c>
      <c r="H26" s="11">
        <f>[22]Maio!$F$11</f>
        <v>85</v>
      </c>
      <c r="I26" s="11">
        <f>[22]Maio!$F$12</f>
        <v>91</v>
      </c>
      <c r="J26" s="11">
        <f>[22]Maio!$F$13</f>
        <v>88</v>
      </c>
      <c r="K26" s="11">
        <f>[22]Maio!$F$14</f>
        <v>89</v>
      </c>
      <c r="L26" s="11">
        <f>[22]Maio!$F$15</f>
        <v>81</v>
      </c>
      <c r="M26" s="11">
        <f>[22]Maio!$F$16</f>
        <v>97</v>
      </c>
      <c r="N26" s="11">
        <f>[22]Maio!$F$17</f>
        <v>98</v>
      </c>
      <c r="O26" s="11">
        <f>[22]Maio!$F$18</f>
        <v>96</v>
      </c>
      <c r="P26" s="11">
        <f>[22]Maio!$F$19</f>
        <v>91</v>
      </c>
      <c r="Q26" s="11">
        <f>[22]Maio!$F$20</f>
        <v>94</v>
      </c>
      <c r="R26" s="11">
        <f>[22]Maio!$F$21</f>
        <v>94</v>
      </c>
      <c r="S26" s="11">
        <f>[22]Maio!$F$22</f>
        <v>91</v>
      </c>
      <c r="T26" s="11">
        <f>[22]Maio!$F$23</f>
        <v>85</v>
      </c>
      <c r="U26" s="11">
        <f>[22]Maio!$F$24</f>
        <v>91</v>
      </c>
      <c r="V26" s="11">
        <f>[22]Maio!$F$25</f>
        <v>85</v>
      </c>
      <c r="W26" s="11">
        <f>[22]Maio!$F$26</f>
        <v>97</v>
      </c>
      <c r="X26" s="11">
        <f>[22]Maio!$F$27</f>
        <v>92</v>
      </c>
      <c r="Y26" s="11">
        <f>[22]Maio!$F$28</f>
        <v>97</v>
      </c>
      <c r="Z26" s="11">
        <f>[22]Maio!$F$29</f>
        <v>99</v>
      </c>
      <c r="AA26" s="11">
        <f>[22]Maio!$F$30</f>
        <v>96</v>
      </c>
      <c r="AB26" s="11">
        <f>[22]Maio!$F$31</f>
        <v>97</v>
      </c>
      <c r="AC26" s="11">
        <f>[22]Maio!$F$32</f>
        <v>92</v>
      </c>
      <c r="AD26" s="11">
        <f>[22]Maio!$F$33</f>
        <v>85</v>
      </c>
      <c r="AE26" s="11">
        <f>[22]Maio!$F$34</f>
        <v>90</v>
      </c>
      <c r="AF26" s="11">
        <f>[22]Maio!$F$35</f>
        <v>91</v>
      </c>
      <c r="AG26" s="15">
        <f t="shared" si="6"/>
        <v>99</v>
      </c>
      <c r="AH26" s="94">
        <f t="shared" si="7"/>
        <v>91</v>
      </c>
      <c r="AJ26" t="s">
        <v>47</v>
      </c>
    </row>
    <row r="27" spans="1:37" x14ac:dyDescent="0.2">
      <c r="A27" s="58" t="s">
        <v>8</v>
      </c>
      <c r="B27" s="11">
        <f>[23]Maio!$F$5</f>
        <v>94</v>
      </c>
      <c r="C27" s="11">
        <f>[23]Maio!$F$6</f>
        <v>99</v>
      </c>
      <c r="D27" s="11">
        <f>[23]Maio!$F$7</f>
        <v>88</v>
      </c>
      <c r="E27" s="11">
        <f>[23]Maio!$F$8</f>
        <v>89</v>
      </c>
      <c r="F27" s="11">
        <f>[23]Maio!$F$9</f>
        <v>87</v>
      </c>
      <c r="G27" s="11">
        <f>[23]Maio!$F$10</f>
        <v>94</v>
      </c>
      <c r="H27" s="11">
        <f>[23]Maio!$F$11</f>
        <v>91</v>
      </c>
      <c r="I27" s="11">
        <f>[23]Maio!$F$12</f>
        <v>97</v>
      </c>
      <c r="J27" s="11">
        <f>[23]Maio!$F$13</f>
        <v>89</v>
      </c>
      <c r="K27" s="11">
        <f>[23]Maio!$F$14</f>
        <v>89</v>
      </c>
      <c r="L27" s="11">
        <f>[23]Maio!$F$15</f>
        <v>88</v>
      </c>
      <c r="M27" s="11">
        <f>[23]Maio!$F$16</f>
        <v>100</v>
      </c>
      <c r="N27" s="11">
        <f>[23]Maio!$F$17</f>
        <v>100</v>
      </c>
      <c r="O27" s="11">
        <f>[23]Maio!$F$18</f>
        <v>97</v>
      </c>
      <c r="P27" s="11">
        <f>[23]Maio!$F$19</f>
        <v>91</v>
      </c>
      <c r="Q27" s="11">
        <f>[23]Maio!$F$20</f>
        <v>97</v>
      </c>
      <c r="R27" s="11">
        <f>[23]Maio!$F$21</f>
        <v>96</v>
      </c>
      <c r="S27" s="11">
        <f>[23]Maio!$F$22</f>
        <v>100</v>
      </c>
      <c r="T27" s="11">
        <f>[23]Maio!$F$23</f>
        <v>92</v>
      </c>
      <c r="U27" s="11">
        <f>[23]Maio!$F$24</f>
        <v>84</v>
      </c>
      <c r="V27" s="11">
        <f>[23]Maio!$F$25</f>
        <v>82</v>
      </c>
      <c r="W27" s="11">
        <f>[23]Maio!$F$26</f>
        <v>100</v>
      </c>
      <c r="X27" s="11">
        <f>[23]Maio!$F$27</f>
        <v>100</v>
      </c>
      <c r="Y27" s="11">
        <f>[23]Maio!$F$28</f>
        <v>91</v>
      </c>
      <c r="Z27" s="11">
        <f>[23]Maio!$F$29</f>
        <v>100</v>
      </c>
      <c r="AA27" s="11">
        <f>[23]Maio!$F$30</f>
        <v>89</v>
      </c>
      <c r="AB27" s="11">
        <f>[23]Maio!$F$31</f>
        <v>100</v>
      </c>
      <c r="AC27" s="11">
        <f>[23]Maio!$F$32</f>
        <v>97</v>
      </c>
      <c r="AD27" s="11">
        <f>[23]Maio!$F$33</f>
        <v>85</v>
      </c>
      <c r="AE27" s="11">
        <f>[23]Maio!$F$34</f>
        <v>90</v>
      </c>
      <c r="AF27" s="11">
        <f>[23]Maio!$F$35</f>
        <v>84</v>
      </c>
      <c r="AG27" s="15">
        <f>MAX(B27:AF27)</f>
        <v>100</v>
      </c>
      <c r="AH27" s="94">
        <f>AVERAGE(B27:AF27)</f>
        <v>92.903225806451616</v>
      </c>
      <c r="AJ27" t="s">
        <v>47</v>
      </c>
    </row>
    <row r="28" spans="1:37" x14ac:dyDescent="0.2">
      <c r="A28" s="58" t="s">
        <v>9</v>
      </c>
      <c r="B28" s="11">
        <f>[24]Maio!$F$5</f>
        <v>58</v>
      </c>
      <c r="C28" s="11">
        <f>[24]Maio!$F$6</f>
        <v>70</v>
      </c>
      <c r="D28" s="11">
        <f>[24]Maio!$F$7</f>
        <v>61</v>
      </c>
      <c r="E28" s="11">
        <f>[24]Maio!$F$8</f>
        <v>65</v>
      </c>
      <c r="F28" s="11">
        <f>[24]Maio!$F$9</f>
        <v>76</v>
      </c>
      <c r="G28" s="11">
        <f>[24]Maio!$F$10</f>
        <v>83</v>
      </c>
      <c r="H28" s="11">
        <f>[24]Maio!$F$11</f>
        <v>85</v>
      </c>
      <c r="I28" s="11">
        <f>[24]Maio!$F$12</f>
        <v>76</v>
      </c>
      <c r="J28" s="11">
        <f>[24]Maio!$F$13</f>
        <v>82</v>
      </c>
      <c r="K28" s="11">
        <f>[24]Maio!$F$14</f>
        <v>71</v>
      </c>
      <c r="L28" s="11">
        <f>[24]Maio!$F$15</f>
        <v>75</v>
      </c>
      <c r="M28" s="11" t="str">
        <f>[24]Maio!$F$16</f>
        <v>*</v>
      </c>
      <c r="N28" s="11">
        <f>[24]Maio!$F$17</f>
        <v>100</v>
      </c>
      <c r="O28" s="11">
        <f>[24]Maio!$F$18</f>
        <v>91</v>
      </c>
      <c r="P28" s="11">
        <f>[24]Maio!$F$19</f>
        <v>81</v>
      </c>
      <c r="Q28" s="11">
        <f>[24]Maio!$F$20</f>
        <v>74</v>
      </c>
      <c r="R28" s="11">
        <f>[24]Maio!$F$21</f>
        <v>76</v>
      </c>
      <c r="S28" s="11">
        <f>[24]Maio!$F$22</f>
        <v>81</v>
      </c>
      <c r="T28" s="11">
        <f>[24]Maio!$F$23</f>
        <v>76</v>
      </c>
      <c r="U28" s="11">
        <f>[24]Maio!$F$24</f>
        <v>78</v>
      </c>
      <c r="V28" s="11">
        <f>[24]Maio!$F$25</f>
        <v>74</v>
      </c>
      <c r="W28" s="11">
        <f>[24]Maio!$F$26</f>
        <v>89</v>
      </c>
      <c r="X28" s="11">
        <f>[24]Maio!$F$27</f>
        <v>80</v>
      </c>
      <c r="Y28" s="11">
        <f>[24]Maio!$F$28</f>
        <v>78</v>
      </c>
      <c r="Z28" s="11">
        <f>[24]Maio!$F$29</f>
        <v>96</v>
      </c>
      <c r="AA28" s="11">
        <f>[24]Maio!$F$30</f>
        <v>68</v>
      </c>
      <c r="AB28" s="11">
        <f>[24]Maio!$F$31</f>
        <v>88</v>
      </c>
      <c r="AC28" s="11">
        <f>[24]Maio!$F$32</f>
        <v>91</v>
      </c>
      <c r="AD28" s="11">
        <f>[24]Maio!$F$33</f>
        <v>79</v>
      </c>
      <c r="AE28" s="11">
        <f>[24]Maio!$F$34</f>
        <v>74</v>
      </c>
      <c r="AF28" s="11">
        <f>[24]Maio!$F$35</f>
        <v>69</v>
      </c>
      <c r="AG28" s="15">
        <f>MAX(B28:AF28)</f>
        <v>100</v>
      </c>
      <c r="AH28" s="94">
        <f>AVERAGE(B28:AF28)</f>
        <v>78.166666666666671</v>
      </c>
      <c r="AJ28" t="s">
        <v>47</v>
      </c>
    </row>
    <row r="29" spans="1:37" x14ac:dyDescent="0.2">
      <c r="A29" s="58" t="s">
        <v>42</v>
      </c>
      <c r="B29" s="11">
        <f>[25]Maio!$F$5</f>
        <v>82</v>
      </c>
      <c r="C29" s="11">
        <f>[25]Maio!$F$6</f>
        <v>81</v>
      </c>
      <c r="D29" s="11">
        <f>[25]Maio!$F$7</f>
        <v>73</v>
      </c>
      <c r="E29" s="11">
        <f>[25]Maio!$F$8</f>
        <v>80</v>
      </c>
      <c r="F29" s="11">
        <f>[25]Maio!$F$9</f>
        <v>78</v>
      </c>
      <c r="G29" s="11">
        <f>[25]Maio!$F$10</f>
        <v>86</v>
      </c>
      <c r="H29" s="11">
        <f>[25]Maio!$F$11</f>
        <v>82</v>
      </c>
      <c r="I29" s="11">
        <f>[25]Maio!$F$12</f>
        <v>80</v>
      </c>
      <c r="J29" s="11">
        <f>[25]Maio!$F$13</f>
        <v>77</v>
      </c>
      <c r="K29" s="11">
        <f>[25]Maio!$F$14</f>
        <v>80</v>
      </c>
      <c r="L29" s="11">
        <f>[25]Maio!$F$15</f>
        <v>75</v>
      </c>
      <c r="M29" s="11">
        <f>[25]Maio!$F$16</f>
        <v>89</v>
      </c>
      <c r="N29" s="11">
        <f>[25]Maio!$F$17</f>
        <v>95</v>
      </c>
      <c r="O29" s="11">
        <f>[25]Maio!$F$18</f>
        <v>90</v>
      </c>
      <c r="P29" s="11">
        <f>[25]Maio!$F$19</f>
        <v>87</v>
      </c>
      <c r="Q29" s="11">
        <f>[25]Maio!$F$20</f>
        <v>82</v>
      </c>
      <c r="R29" s="11">
        <f>[25]Maio!$F$21</f>
        <v>83</v>
      </c>
      <c r="S29" s="11">
        <f>[25]Maio!$F$22</f>
        <v>84</v>
      </c>
      <c r="T29" s="11">
        <f>[25]Maio!$F$23</f>
        <v>83</v>
      </c>
      <c r="U29" s="11">
        <f>[25]Maio!$F$24</f>
        <v>78</v>
      </c>
      <c r="V29" s="11">
        <f>[25]Maio!$F$25</f>
        <v>77</v>
      </c>
      <c r="W29" s="11">
        <f>[25]Maio!$F$26</f>
        <v>84</v>
      </c>
      <c r="X29" s="11">
        <f>[25]Maio!$F$27</f>
        <v>84</v>
      </c>
      <c r="Y29" s="11">
        <f>[25]Maio!$F$28</f>
        <v>86</v>
      </c>
      <c r="Z29" s="11">
        <f>[25]Maio!$F$29</f>
        <v>83</v>
      </c>
      <c r="AA29" s="11">
        <f>[25]Maio!$F$30</f>
        <v>81</v>
      </c>
      <c r="AB29" s="11">
        <f>[25]Maio!$F$31</f>
        <v>80</v>
      </c>
      <c r="AC29" s="11">
        <f>[25]Maio!$F$32</f>
        <v>80</v>
      </c>
      <c r="AD29" s="11">
        <f>[25]Maio!$F$33</f>
        <v>80</v>
      </c>
      <c r="AE29" s="11">
        <f>[25]Maio!$F$34</f>
        <v>81</v>
      </c>
      <c r="AF29" s="11">
        <f>[25]Maio!$F$35</f>
        <v>80</v>
      </c>
      <c r="AG29" s="15">
        <f t="shared" ref="AG29:AG31" si="8">MAX(B29:AF29)</f>
        <v>95</v>
      </c>
      <c r="AH29" s="94">
        <f t="shared" ref="AH29:AH31" si="9">AVERAGE(B29:AF29)</f>
        <v>81.967741935483872</v>
      </c>
      <c r="AJ29" t="s">
        <v>47</v>
      </c>
    </row>
    <row r="30" spans="1:37" x14ac:dyDescent="0.2">
      <c r="A30" s="58" t="s">
        <v>10</v>
      </c>
      <c r="B30" s="11">
        <f>[26]Maio!$F$5</f>
        <v>92</v>
      </c>
      <c r="C30" s="11">
        <f>[26]Maio!$F$6</f>
        <v>97</v>
      </c>
      <c r="D30" s="11">
        <f>[26]Maio!$F$7</f>
        <v>87</v>
      </c>
      <c r="E30" s="11">
        <f>[26]Maio!$F$8</f>
        <v>90</v>
      </c>
      <c r="F30" s="11">
        <f>[26]Maio!$F$9</f>
        <v>83</v>
      </c>
      <c r="G30" s="11">
        <f>[26]Maio!$F$10</f>
        <v>98</v>
      </c>
      <c r="H30" s="11">
        <f>[26]Maio!$F$11</f>
        <v>94</v>
      </c>
      <c r="I30" s="11">
        <f>[26]Maio!$F$12</f>
        <v>93</v>
      </c>
      <c r="J30" s="11">
        <f>[26]Maio!$F$13</f>
        <v>89</v>
      </c>
      <c r="K30" s="11">
        <f>[26]Maio!$F$14</f>
        <v>80</v>
      </c>
      <c r="L30" s="11">
        <f>[26]Maio!$F$15</f>
        <v>82</v>
      </c>
      <c r="M30" s="11">
        <f>[26]Maio!$F$16</f>
        <v>98</v>
      </c>
      <c r="N30" s="11">
        <f>[26]Maio!$F$17</f>
        <v>98</v>
      </c>
      <c r="O30" s="11">
        <f>[26]Maio!$F$18</f>
        <v>94</v>
      </c>
      <c r="P30" s="11">
        <f>[26]Maio!$F$19</f>
        <v>93</v>
      </c>
      <c r="Q30" s="11">
        <f>[26]Maio!$F$20</f>
        <v>95</v>
      </c>
      <c r="R30" s="11">
        <f>[26]Maio!$F$21</f>
        <v>96</v>
      </c>
      <c r="S30" s="11">
        <f>[26]Maio!$F$22</f>
        <v>99</v>
      </c>
      <c r="T30" s="11">
        <f>[26]Maio!$F$23</f>
        <v>91</v>
      </c>
      <c r="U30" s="11">
        <f>[26]Maio!$F$24</f>
        <v>80</v>
      </c>
      <c r="V30" s="11">
        <f>[26]Maio!$F$25</f>
        <v>76</v>
      </c>
      <c r="W30" s="11">
        <f>[26]Maio!$F$26</f>
        <v>99</v>
      </c>
      <c r="X30" s="11">
        <f>[26]Maio!$F$27</f>
        <v>95</v>
      </c>
      <c r="Y30" s="11">
        <f>[26]Maio!$F$28</f>
        <v>89</v>
      </c>
      <c r="Z30" s="11">
        <f>[26]Maio!$F$29</f>
        <v>99</v>
      </c>
      <c r="AA30" s="11">
        <f>[26]Maio!$F$30</f>
        <v>93</v>
      </c>
      <c r="AB30" s="11">
        <f>[26]Maio!$F$31</f>
        <v>97</v>
      </c>
      <c r="AC30" s="11">
        <f>[26]Maio!$F$32</f>
        <v>93</v>
      </c>
      <c r="AD30" s="11">
        <f>[26]Maio!$F$33</f>
        <v>75</v>
      </c>
      <c r="AE30" s="11">
        <f>[26]Maio!$F$34</f>
        <v>91</v>
      </c>
      <c r="AF30" s="11">
        <f>[26]Maio!$F$35</f>
        <v>88</v>
      </c>
      <c r="AG30" s="15">
        <f t="shared" si="8"/>
        <v>99</v>
      </c>
      <c r="AH30" s="94">
        <f t="shared" si="9"/>
        <v>91.096774193548384</v>
      </c>
      <c r="AJ30" t="s">
        <v>47</v>
      </c>
    </row>
    <row r="31" spans="1:37" x14ac:dyDescent="0.2">
      <c r="A31" s="58" t="s">
        <v>172</v>
      </c>
      <c r="B31" s="11">
        <f>[27]Maio!$F$5</f>
        <v>85</v>
      </c>
      <c r="C31" s="11">
        <f>[27]Maio!$F$6</f>
        <v>95</v>
      </c>
      <c r="D31" s="11">
        <f>[27]Maio!$F$7</f>
        <v>84</v>
      </c>
      <c r="E31" s="11">
        <f>[27]Maio!$F$8</f>
        <v>87</v>
      </c>
      <c r="F31" s="11">
        <f>[27]Maio!$F$9</f>
        <v>88</v>
      </c>
      <c r="G31" s="11">
        <f>[27]Maio!$F$10</f>
        <v>97</v>
      </c>
      <c r="H31" s="11">
        <f>[27]Maio!$F$11</f>
        <v>91</v>
      </c>
      <c r="I31" s="11">
        <f>[27]Maio!$F$12</f>
        <v>84</v>
      </c>
      <c r="J31" s="11">
        <f>[27]Maio!$F$13</f>
        <v>85</v>
      </c>
      <c r="K31" s="11">
        <f>[27]Maio!$F$14</f>
        <v>82</v>
      </c>
      <c r="L31" s="11">
        <f>[27]Maio!$F$15</f>
        <v>86</v>
      </c>
      <c r="M31" s="11">
        <f>[27]Maio!$F$16</f>
        <v>98</v>
      </c>
      <c r="N31" s="11">
        <f>[27]Maio!$F$17</f>
        <v>99</v>
      </c>
      <c r="O31" s="11">
        <f>[27]Maio!$F$18</f>
        <v>93</v>
      </c>
      <c r="P31" s="11">
        <f>[27]Maio!$F$19</f>
        <v>94</v>
      </c>
      <c r="Q31" s="11">
        <f>[27]Maio!$F$20</f>
        <v>88</v>
      </c>
      <c r="R31" s="11">
        <f>[27]Maio!$F$21</f>
        <v>86</v>
      </c>
      <c r="S31" s="11">
        <f>[27]Maio!$F$22</f>
        <v>89</v>
      </c>
      <c r="T31" s="11">
        <f>[27]Maio!$F$23</f>
        <v>86</v>
      </c>
      <c r="U31" s="11">
        <f>[27]Maio!$F$24</f>
        <v>89</v>
      </c>
      <c r="V31" s="11">
        <f>[27]Maio!$F$25</f>
        <v>85</v>
      </c>
      <c r="W31" s="11">
        <f>[27]Maio!$F$26</f>
        <v>97</v>
      </c>
      <c r="X31" s="11">
        <f>[27]Maio!$F$27</f>
        <v>87</v>
      </c>
      <c r="Y31" s="11">
        <f>[27]Maio!$F$28</f>
        <v>93</v>
      </c>
      <c r="Z31" s="11">
        <f>[27]Maio!$F$29</f>
        <v>96</v>
      </c>
      <c r="AA31" s="11">
        <f>[27]Maio!$F$30</f>
        <v>86</v>
      </c>
      <c r="AB31" s="11">
        <f>[27]Maio!$F$31</f>
        <v>96</v>
      </c>
      <c r="AC31" s="11">
        <f>[27]Maio!$F$32</f>
        <v>87</v>
      </c>
      <c r="AD31" s="11">
        <f>[27]Maio!$F$33</f>
        <v>82</v>
      </c>
      <c r="AE31" s="11">
        <f>[27]Maio!$F$34</f>
        <v>88</v>
      </c>
      <c r="AF31" s="11">
        <f>[27]Maio!$F$35</f>
        <v>87</v>
      </c>
      <c r="AG31" s="15">
        <f t="shared" si="8"/>
        <v>99</v>
      </c>
      <c r="AH31" s="94">
        <f t="shared" si="9"/>
        <v>89.354838709677423</v>
      </c>
      <c r="AI31" s="12" t="s">
        <v>47</v>
      </c>
    </row>
    <row r="32" spans="1:37" x14ac:dyDescent="0.2">
      <c r="A32" s="58" t="s">
        <v>11</v>
      </c>
      <c r="B32" s="11" t="str">
        <f>[28]Maio!$F$5</f>
        <v>*</v>
      </c>
      <c r="C32" s="11" t="str">
        <f>[28]Maio!$F$6</f>
        <v>*</v>
      </c>
      <c r="D32" s="11" t="str">
        <f>[28]Maio!$F$7</f>
        <v>*</v>
      </c>
      <c r="E32" s="11" t="str">
        <f>[28]Maio!$F$8</f>
        <v>*</v>
      </c>
      <c r="F32" s="11" t="str">
        <f>[28]Maio!$F$9</f>
        <v>*</v>
      </c>
      <c r="G32" s="11" t="str">
        <f>[28]Maio!$F$10</f>
        <v>*</v>
      </c>
      <c r="H32" s="11" t="str">
        <f>[28]Maio!$F$11</f>
        <v>*</v>
      </c>
      <c r="I32" s="11" t="str">
        <f>[28]Maio!$F$12</f>
        <v>*</v>
      </c>
      <c r="J32" s="11" t="str">
        <f>[28]Maio!$F$13</f>
        <v>*</v>
      </c>
      <c r="K32" s="11" t="str">
        <f>[28]Maio!$F$14</f>
        <v>*</v>
      </c>
      <c r="L32" s="11" t="str">
        <f>[28]Maio!$F$15</f>
        <v>*</v>
      </c>
      <c r="M32" s="11" t="str">
        <f>[28]Maio!$F$16</f>
        <v>*</v>
      </c>
      <c r="N32" s="11" t="str">
        <f>[28]Maio!$F$17</f>
        <v>*</v>
      </c>
      <c r="O32" s="11" t="str">
        <f>[28]Maio!$F$18</f>
        <v>*</v>
      </c>
      <c r="P32" s="11" t="str">
        <f>[28]Maio!$F$19</f>
        <v>*</v>
      </c>
      <c r="Q32" s="11" t="str">
        <f>[28]Maio!$F$20</f>
        <v>*</v>
      </c>
      <c r="R32" s="11" t="str">
        <f>[28]Maio!$F$21</f>
        <v>*</v>
      </c>
      <c r="S32" s="11" t="str">
        <f>[28]Maio!$F$22</f>
        <v>*</v>
      </c>
      <c r="T32" s="11" t="str">
        <f>[28]Maio!$F$23</f>
        <v>*</v>
      </c>
      <c r="U32" s="11" t="str">
        <f>[28]Maio!$F$24</f>
        <v>*</v>
      </c>
      <c r="V32" s="11" t="str">
        <f>[28]Maio!$F$25</f>
        <v>*</v>
      </c>
      <c r="W32" s="11" t="str">
        <f>[28]Maio!$F$26</f>
        <v>*</v>
      </c>
      <c r="X32" s="11" t="str">
        <f>[28]Maio!$F$27</f>
        <v>*</v>
      </c>
      <c r="Y32" s="11" t="str">
        <f>[28]Maio!$F$28</f>
        <v>*</v>
      </c>
      <c r="Z32" s="11" t="str">
        <f>[28]Maio!$F$29</f>
        <v>*</v>
      </c>
      <c r="AA32" s="11" t="str">
        <f>[28]Maio!$F$30</f>
        <v>*</v>
      </c>
      <c r="AB32" s="11" t="str">
        <f>[28]Maio!$F$31</f>
        <v>*</v>
      </c>
      <c r="AC32" s="11" t="str">
        <f>[28]Maio!$F$32</f>
        <v>*</v>
      </c>
      <c r="AD32" s="11" t="str">
        <f>[28]Maio!$F$33</f>
        <v>*</v>
      </c>
      <c r="AE32" s="11" t="str">
        <f>[28]Maio!$F$34</f>
        <v>*</v>
      </c>
      <c r="AF32" s="11" t="str">
        <f>[28]Maio!$F$35</f>
        <v>*</v>
      </c>
      <c r="AG32" s="15" t="s">
        <v>226</v>
      </c>
      <c r="AH32" s="94" t="s">
        <v>226</v>
      </c>
      <c r="AJ32" t="s">
        <v>47</v>
      </c>
      <c r="AK32" t="s">
        <v>47</v>
      </c>
    </row>
    <row r="33" spans="1:36" s="5" customFormat="1" x14ac:dyDescent="0.2">
      <c r="A33" s="58" t="s">
        <v>12</v>
      </c>
      <c r="B33" s="11">
        <f>[29]Maio!$F$5</f>
        <v>89</v>
      </c>
      <c r="C33" s="11">
        <f>[29]Maio!$F$6</f>
        <v>92</v>
      </c>
      <c r="D33" s="11">
        <f>[29]Maio!$F$7</f>
        <v>81</v>
      </c>
      <c r="E33" s="11" t="str">
        <f>[29]Maio!$F$8</f>
        <v>*</v>
      </c>
      <c r="F33" s="11" t="str">
        <f>[29]Maio!$F$9</f>
        <v>*</v>
      </c>
      <c r="G33" s="11" t="str">
        <f>[29]Maio!$F$10</f>
        <v>*</v>
      </c>
      <c r="H33" s="11">
        <f>[29]Maio!$F$11</f>
        <v>74</v>
      </c>
      <c r="I33" s="11">
        <f>[29]Maio!$F$12</f>
        <v>92</v>
      </c>
      <c r="J33" s="11">
        <f>[29]Maio!$F$13</f>
        <v>92</v>
      </c>
      <c r="K33" s="11">
        <f>[29]Maio!$F$14</f>
        <v>93</v>
      </c>
      <c r="L33" s="11">
        <f>[29]Maio!$F$15</f>
        <v>93</v>
      </c>
      <c r="M33" s="11">
        <f>[29]Maio!$F$16</f>
        <v>93</v>
      </c>
      <c r="N33" s="11" t="str">
        <f>[29]Maio!$F$17</f>
        <v>*</v>
      </c>
      <c r="O33" s="11" t="str">
        <f>[29]Maio!$F$18</f>
        <v>*</v>
      </c>
      <c r="P33" s="11">
        <f>[29]Maio!$F$19</f>
        <v>89</v>
      </c>
      <c r="Q33" s="11">
        <f>[29]Maio!$F$20</f>
        <v>92</v>
      </c>
      <c r="R33" s="11">
        <f>[29]Maio!$F$21</f>
        <v>93</v>
      </c>
      <c r="S33" s="11">
        <f>[29]Maio!$F$22</f>
        <v>93</v>
      </c>
      <c r="T33" s="11">
        <f>[29]Maio!$F$23</f>
        <v>92</v>
      </c>
      <c r="U33" s="11">
        <f>[29]Maio!$F$24</f>
        <v>90</v>
      </c>
      <c r="V33" s="11">
        <f>[29]Maio!$F$25</f>
        <v>92</v>
      </c>
      <c r="W33" s="11">
        <f>[29]Maio!$F$26</f>
        <v>91</v>
      </c>
      <c r="X33" s="11">
        <f>[29]Maio!$F$27</f>
        <v>91</v>
      </c>
      <c r="Y33" s="11">
        <f>[29]Maio!$F$28</f>
        <v>95</v>
      </c>
      <c r="Z33" s="11">
        <f>[29]Maio!$F$29</f>
        <v>95</v>
      </c>
      <c r="AA33" s="11">
        <f>[29]Maio!$F$30</f>
        <v>94</v>
      </c>
      <c r="AB33" s="11">
        <f>[29]Maio!$F$31</f>
        <v>92</v>
      </c>
      <c r="AC33" s="11">
        <f>[29]Maio!$F$32</f>
        <v>93</v>
      </c>
      <c r="AD33" s="11" t="str">
        <f>[29]Maio!$F$33</f>
        <v>*</v>
      </c>
      <c r="AE33" s="11" t="str">
        <f>[29]Maio!$F$34</f>
        <v>*</v>
      </c>
      <c r="AF33" s="11" t="str">
        <f>[29]Maio!$F$35</f>
        <v>*</v>
      </c>
      <c r="AG33" s="15">
        <f t="shared" ref="AG33:AG35" si="10">MAX(B33:AF33)</f>
        <v>95</v>
      </c>
      <c r="AH33" s="94">
        <f t="shared" ref="AH33:AH35" si="11">AVERAGE(B33:AF33)</f>
        <v>90.913043478260875</v>
      </c>
    </row>
    <row r="34" spans="1:36" x14ac:dyDescent="0.2">
      <c r="A34" s="58" t="s">
        <v>13</v>
      </c>
      <c r="B34" s="11">
        <f>[30]Maio!$F$5</f>
        <v>91</v>
      </c>
      <c r="C34" s="11">
        <f>[30]Maio!$F$6</f>
        <v>92</v>
      </c>
      <c r="D34" s="11">
        <f>[30]Maio!$F$7</f>
        <v>77</v>
      </c>
      <c r="E34" s="11">
        <f>[30]Maio!$F$8</f>
        <v>90</v>
      </c>
      <c r="F34" s="11">
        <f>[30]Maio!$F$9</f>
        <v>91</v>
      </c>
      <c r="G34" s="11">
        <f>[30]Maio!$F$10</f>
        <v>95</v>
      </c>
      <c r="H34" s="11">
        <f>[30]Maio!$F$11</f>
        <v>78</v>
      </c>
      <c r="I34" s="11">
        <f>[30]Maio!$F$12</f>
        <v>95</v>
      </c>
      <c r="J34" s="11">
        <f>[30]Maio!$F$13</f>
        <v>97</v>
      </c>
      <c r="K34" s="11">
        <f>[30]Maio!$F$14</f>
        <v>95</v>
      </c>
      <c r="L34" s="11" t="str">
        <f>[30]Maio!$F$15</f>
        <v>*</v>
      </c>
      <c r="M34" s="11" t="str">
        <f>[30]Maio!$F$16</f>
        <v>*</v>
      </c>
      <c r="N34" s="11" t="str">
        <f>[30]Maio!$F$17</f>
        <v>*</v>
      </c>
      <c r="O34" s="11" t="str">
        <f>[30]Maio!$F$18</f>
        <v>*</v>
      </c>
      <c r="P34" s="11" t="str">
        <f>[30]Maio!$F$19</f>
        <v>*</v>
      </c>
      <c r="Q34" s="11" t="str">
        <f>[30]Maio!$F$20</f>
        <v>*</v>
      </c>
      <c r="R34" s="11" t="str">
        <f>[30]Maio!$F$21</f>
        <v>*</v>
      </c>
      <c r="S34" s="11" t="str">
        <f>[30]Maio!$F$22</f>
        <v>*</v>
      </c>
      <c r="T34" s="11" t="str">
        <f>[30]Maio!$F$23</f>
        <v>*</v>
      </c>
      <c r="U34" s="11" t="str">
        <f>[30]Maio!$F$24</f>
        <v>*</v>
      </c>
      <c r="V34" s="11" t="str">
        <f>[30]Maio!$F$25</f>
        <v>*</v>
      </c>
      <c r="W34" s="11" t="str">
        <f>[30]Maio!$F$26</f>
        <v>*</v>
      </c>
      <c r="X34" s="11" t="str">
        <f>[30]Maio!$F$27</f>
        <v>*</v>
      </c>
      <c r="Y34" s="11" t="str">
        <f>[30]Maio!$F$28</f>
        <v>*</v>
      </c>
      <c r="Z34" s="11" t="str">
        <f>[30]Maio!$F$29</f>
        <v>*</v>
      </c>
      <c r="AA34" s="11" t="str">
        <f>[30]Maio!$F$30</f>
        <v>*</v>
      </c>
      <c r="AB34" s="11" t="str">
        <f>[30]Maio!$F$31</f>
        <v>*</v>
      </c>
      <c r="AC34" s="11" t="str">
        <f>[30]Maio!$F$32</f>
        <v>*</v>
      </c>
      <c r="AD34" s="11" t="str">
        <f>[30]Maio!$F$33</f>
        <v>*</v>
      </c>
      <c r="AE34" s="11" t="str">
        <f>[30]Maio!$F$34</f>
        <v>*</v>
      </c>
      <c r="AF34" s="11" t="str">
        <f>[30]Maio!$F$35</f>
        <v>*</v>
      </c>
      <c r="AG34" s="15">
        <f t="shared" si="10"/>
        <v>97</v>
      </c>
      <c r="AH34" s="94">
        <f t="shared" si="11"/>
        <v>90.1</v>
      </c>
      <c r="AJ34" t="s">
        <v>47</v>
      </c>
    </row>
    <row r="35" spans="1:36" x14ac:dyDescent="0.2">
      <c r="A35" s="58" t="s">
        <v>173</v>
      </c>
      <c r="B35" s="11">
        <f>[31]Maio!$F$5</f>
        <v>74</v>
      </c>
      <c r="C35" s="11">
        <f>[31]Maio!$F$6</f>
        <v>82</v>
      </c>
      <c r="D35" s="11">
        <f>[31]Maio!$F$7</f>
        <v>84</v>
      </c>
      <c r="E35" s="11">
        <f>[31]Maio!$F$8</f>
        <v>78</v>
      </c>
      <c r="F35" s="11">
        <f>[31]Maio!$F$9</f>
        <v>68</v>
      </c>
      <c r="G35" s="11">
        <f>[31]Maio!$F$10</f>
        <v>83</v>
      </c>
      <c r="H35" s="11">
        <f>[31]Maio!$F$11</f>
        <v>83</v>
      </c>
      <c r="I35" s="11">
        <f>[31]Maio!$F$12</f>
        <v>85</v>
      </c>
      <c r="J35" s="11">
        <f>[31]Maio!$F$13</f>
        <v>70</v>
      </c>
      <c r="K35" s="11">
        <f>[31]Maio!$F$14</f>
        <v>76</v>
      </c>
      <c r="L35" s="11">
        <f>[31]Maio!$F$15</f>
        <v>69</v>
      </c>
      <c r="M35" s="11">
        <f>[31]Maio!$F$16</f>
        <v>84</v>
      </c>
      <c r="N35" s="11">
        <f>[31]Maio!$F$17</f>
        <v>88</v>
      </c>
      <c r="O35" s="11">
        <f>[31]Maio!$F$18</f>
        <v>89</v>
      </c>
      <c r="P35" s="11">
        <f>[31]Maio!$F$19</f>
        <v>87</v>
      </c>
      <c r="Q35" s="11">
        <f>[31]Maio!$F$20</f>
        <v>88</v>
      </c>
      <c r="R35" s="11">
        <f>[31]Maio!$F$21</f>
        <v>87</v>
      </c>
      <c r="S35" s="11">
        <f>[31]Maio!$F$22</f>
        <v>84</v>
      </c>
      <c r="T35" s="11">
        <f>[31]Maio!$F$23</f>
        <v>75</v>
      </c>
      <c r="U35" s="11">
        <f>[31]Maio!$F$24</f>
        <v>70</v>
      </c>
      <c r="V35" s="11">
        <f>[31]Maio!$F$25</f>
        <v>73</v>
      </c>
      <c r="W35" s="11">
        <f>[31]Maio!$F$26</f>
        <v>79</v>
      </c>
      <c r="X35" s="11">
        <f>[31]Maio!$F$27</f>
        <v>83</v>
      </c>
      <c r="Y35" s="11">
        <f>[31]Maio!$F$28</f>
        <v>82</v>
      </c>
      <c r="Z35" s="11">
        <f>[31]Maio!$F$29</f>
        <v>86</v>
      </c>
      <c r="AA35" s="11">
        <f>[31]Maio!$F$30</f>
        <v>85</v>
      </c>
      <c r="AB35" s="11">
        <f>[31]Maio!$F$31</f>
        <v>84</v>
      </c>
      <c r="AC35" s="11">
        <f>[31]Maio!$F$32</f>
        <v>78</v>
      </c>
      <c r="AD35" s="11">
        <f>[31]Maio!$F$33</f>
        <v>74</v>
      </c>
      <c r="AE35" s="11">
        <f>[31]Maio!$F$34</f>
        <v>74</v>
      </c>
      <c r="AF35" s="11">
        <f>[31]Maio!$F$35</f>
        <v>62</v>
      </c>
      <c r="AG35" s="15">
        <f t="shared" si="10"/>
        <v>89</v>
      </c>
      <c r="AH35" s="94">
        <f t="shared" si="11"/>
        <v>79.483870967741936</v>
      </c>
      <c r="AJ35" t="s">
        <v>47</v>
      </c>
    </row>
    <row r="36" spans="1:36" x14ac:dyDescent="0.2">
      <c r="A36" s="58" t="s">
        <v>144</v>
      </c>
      <c r="B36" s="11" t="str">
        <f>[32]Maio!$F$5</f>
        <v>*</v>
      </c>
      <c r="C36" s="11" t="str">
        <f>[32]Maio!$F$6</f>
        <v>*</v>
      </c>
      <c r="D36" s="11" t="str">
        <f>[32]Maio!$F$7</f>
        <v>*</v>
      </c>
      <c r="E36" s="11" t="str">
        <f>[32]Maio!$F$8</f>
        <v>*</v>
      </c>
      <c r="F36" s="11" t="str">
        <f>[32]Maio!$F$9</f>
        <v>*</v>
      </c>
      <c r="G36" s="11" t="str">
        <f>[32]Maio!$F$10</f>
        <v>*</v>
      </c>
      <c r="H36" s="11" t="str">
        <f>[32]Maio!$F$11</f>
        <v>*</v>
      </c>
      <c r="I36" s="11" t="str">
        <f>[32]Maio!$F$12</f>
        <v>*</v>
      </c>
      <c r="J36" s="11" t="str">
        <f>[32]Maio!$F$13</f>
        <v>*</v>
      </c>
      <c r="K36" s="11" t="str">
        <f>[32]Maio!$F$14</f>
        <v>*</v>
      </c>
      <c r="L36" s="11" t="str">
        <f>[32]Maio!$F$15</f>
        <v>*</v>
      </c>
      <c r="M36" s="11" t="str">
        <f>[32]Maio!$F$16</f>
        <v>*</v>
      </c>
      <c r="N36" s="11" t="str">
        <f>[32]Maio!$F$17</f>
        <v>*</v>
      </c>
      <c r="O36" s="11" t="str">
        <f>[32]Maio!$F$18</f>
        <v>*</v>
      </c>
      <c r="P36" s="11" t="str">
        <f>[32]Maio!$F$19</f>
        <v>*</v>
      </c>
      <c r="Q36" s="11" t="str">
        <f>[32]Maio!$F$20</f>
        <v>*</v>
      </c>
      <c r="R36" s="11" t="str">
        <f>[32]Maio!$F$21</f>
        <v>*</v>
      </c>
      <c r="S36" s="11" t="str">
        <f>[32]Maio!$F$22</f>
        <v>*</v>
      </c>
      <c r="T36" s="11" t="str">
        <f>[32]Maio!$F$23</f>
        <v>*</v>
      </c>
      <c r="U36" s="11" t="str">
        <f>[32]Maio!$F$24</f>
        <v>*</v>
      </c>
      <c r="V36" s="11" t="str">
        <f>[32]Maio!$F$25</f>
        <v>*</v>
      </c>
      <c r="W36" s="11" t="str">
        <f>[32]Maio!$F$26</f>
        <v>*</v>
      </c>
      <c r="X36" s="11" t="str">
        <f>[32]Maio!$F$27</f>
        <v>*</v>
      </c>
      <c r="Y36" s="11" t="str">
        <f>[32]Maio!$F$28</f>
        <v>*</v>
      </c>
      <c r="Z36" s="11" t="str">
        <f>[32]Maio!$F$29</f>
        <v>*</v>
      </c>
      <c r="AA36" s="11" t="str">
        <f>[32]Maio!$F$30</f>
        <v>*</v>
      </c>
      <c r="AB36" s="11" t="str">
        <f>[32]Maio!$F$31</f>
        <v>*</v>
      </c>
      <c r="AC36" s="11" t="str">
        <f>[32]Maio!$F$32</f>
        <v>*</v>
      </c>
      <c r="AD36" s="11" t="str">
        <f>[32]Maio!$F$33</f>
        <v>*</v>
      </c>
      <c r="AE36" s="11" t="str">
        <f>[32]Maio!$F$34</f>
        <v>*</v>
      </c>
      <c r="AF36" s="11" t="str">
        <f>[32]Maio!$F$35</f>
        <v>*</v>
      </c>
      <c r="AG36" s="15" t="s">
        <v>226</v>
      </c>
      <c r="AH36" s="94" t="s">
        <v>226</v>
      </c>
    </row>
    <row r="37" spans="1:36" x14ac:dyDescent="0.2">
      <c r="A37" s="58" t="s">
        <v>14</v>
      </c>
      <c r="B37" s="11" t="str">
        <f>[33]Maio!$F$5</f>
        <v>*</v>
      </c>
      <c r="C37" s="11" t="str">
        <f>[33]Maio!$F$6</f>
        <v>*</v>
      </c>
      <c r="D37" s="11" t="str">
        <f>[33]Maio!$F$7</f>
        <v>*</v>
      </c>
      <c r="E37" s="11" t="str">
        <f>[33]Maio!$F$8</f>
        <v>*</v>
      </c>
      <c r="F37" s="11" t="str">
        <f>[33]Maio!$F$9</f>
        <v>*</v>
      </c>
      <c r="G37" s="11" t="str">
        <f>[33]Maio!$F$10</f>
        <v>*</v>
      </c>
      <c r="H37" s="11" t="str">
        <f>[33]Maio!$F$11</f>
        <v>*</v>
      </c>
      <c r="I37" s="11" t="str">
        <f>[33]Maio!$F$12</f>
        <v>*</v>
      </c>
      <c r="J37" s="11" t="str">
        <f>[33]Maio!$F$13</f>
        <v>*</v>
      </c>
      <c r="K37" s="11" t="str">
        <f>[33]Maio!$F$14</f>
        <v>*</v>
      </c>
      <c r="L37" s="11" t="str">
        <f>[33]Maio!$F$15</f>
        <v>*</v>
      </c>
      <c r="M37" s="11" t="str">
        <f>[33]Maio!$F$16</f>
        <v>*</v>
      </c>
      <c r="N37" s="11" t="str">
        <f>[33]Maio!$F$17</f>
        <v>*</v>
      </c>
      <c r="O37" s="11" t="str">
        <f>[33]Maio!$F$18</f>
        <v>*</v>
      </c>
      <c r="P37" s="11" t="str">
        <f>[33]Maio!$F$19</f>
        <v>*</v>
      </c>
      <c r="Q37" s="11" t="str">
        <f>[33]Maio!$F$20</f>
        <v>*</v>
      </c>
      <c r="R37" s="11" t="str">
        <f>[33]Maio!$F$21</f>
        <v>*</v>
      </c>
      <c r="S37" s="11" t="str">
        <f>[33]Maio!$F$22</f>
        <v>*</v>
      </c>
      <c r="T37" s="11" t="str">
        <f>[33]Maio!$F$23</f>
        <v>*</v>
      </c>
      <c r="U37" s="11" t="str">
        <f>[33]Maio!$F$24</f>
        <v>*</v>
      </c>
      <c r="V37" s="11" t="str">
        <f>[33]Maio!$F$25</f>
        <v>*</v>
      </c>
      <c r="W37" s="11" t="str">
        <f>[33]Maio!$F$26</f>
        <v>*</v>
      </c>
      <c r="X37" s="11" t="str">
        <f>[33]Maio!$F$27</f>
        <v>*</v>
      </c>
      <c r="Y37" s="11" t="str">
        <f>[33]Maio!$F$28</f>
        <v>*</v>
      </c>
      <c r="Z37" s="11" t="str">
        <f>[33]Maio!$F$29</f>
        <v>*</v>
      </c>
      <c r="AA37" s="11" t="str">
        <f>[33]Maio!$F$30</f>
        <v>*</v>
      </c>
      <c r="AB37" s="11" t="str">
        <f>[33]Maio!$F$31</f>
        <v>*</v>
      </c>
      <c r="AC37" s="11" t="str">
        <f>[33]Maio!$F$32</f>
        <v>*</v>
      </c>
      <c r="AD37" s="11" t="str">
        <f>[33]Maio!$F$33</f>
        <v>*</v>
      </c>
      <c r="AE37" s="11" t="str">
        <f>[33]Maio!$F$34</f>
        <v>*</v>
      </c>
      <c r="AF37" s="11" t="str">
        <f>[33]Maio!$F$35</f>
        <v>*</v>
      </c>
      <c r="AG37" s="15" t="s">
        <v>226</v>
      </c>
      <c r="AH37" s="94" t="s">
        <v>226</v>
      </c>
    </row>
    <row r="38" spans="1:36" x14ac:dyDescent="0.2">
      <c r="A38" s="58" t="s">
        <v>174</v>
      </c>
      <c r="B38" s="11">
        <f>[34]Maio!$F$5</f>
        <v>92</v>
      </c>
      <c r="C38" s="11">
        <f>[34]Maio!$F$6</f>
        <v>92</v>
      </c>
      <c r="D38" s="11">
        <f>[34]Maio!$F$7</f>
        <v>91</v>
      </c>
      <c r="E38" s="11">
        <f>[34]Maio!$F$8</f>
        <v>91</v>
      </c>
      <c r="F38" s="11">
        <f>[34]Maio!$F$9</f>
        <v>91</v>
      </c>
      <c r="G38" s="11">
        <f>[34]Maio!$F$10</f>
        <v>92</v>
      </c>
      <c r="H38" s="11">
        <f>[34]Maio!$F$11</f>
        <v>93</v>
      </c>
      <c r="I38" s="11">
        <f>[34]Maio!$F$12</f>
        <v>87</v>
      </c>
      <c r="J38" s="11">
        <f>[34]Maio!$F$13</f>
        <v>92</v>
      </c>
      <c r="K38" s="11">
        <f>[34]Maio!$F$14</f>
        <v>93</v>
      </c>
      <c r="L38" s="11">
        <f>[34]Maio!$F$15</f>
        <v>92</v>
      </c>
      <c r="M38" s="11">
        <f>[34]Maio!$F$16</f>
        <v>90</v>
      </c>
      <c r="N38" s="11">
        <f>[34]Maio!$F$17</f>
        <v>94</v>
      </c>
      <c r="O38" s="11">
        <f>[34]Maio!$F$18</f>
        <v>95</v>
      </c>
      <c r="P38" s="11">
        <f>[34]Maio!$F$19</f>
        <v>94</v>
      </c>
      <c r="Q38" s="11">
        <f>[34]Maio!$F$20</f>
        <v>94</v>
      </c>
      <c r="R38" s="11">
        <f>[34]Maio!$F$21</f>
        <v>93</v>
      </c>
      <c r="S38" s="11">
        <f>[34]Maio!$F$22</f>
        <v>93</v>
      </c>
      <c r="T38" s="11">
        <f>[34]Maio!$F$23</f>
        <v>93</v>
      </c>
      <c r="U38" s="11">
        <f>[34]Maio!$F$24</f>
        <v>92</v>
      </c>
      <c r="V38" s="11">
        <f>[34]Maio!$F$25</f>
        <v>94</v>
      </c>
      <c r="W38" s="11">
        <f>[34]Maio!$F$26</f>
        <v>93</v>
      </c>
      <c r="X38" s="11">
        <f>[34]Maio!$F$27</f>
        <v>89</v>
      </c>
      <c r="Y38" s="11">
        <f>[34]Maio!$F$28</f>
        <v>92</v>
      </c>
      <c r="Z38" s="11">
        <f>[34]Maio!$F$29</f>
        <v>93</v>
      </c>
      <c r="AA38" s="11">
        <f>[34]Maio!$F$30</f>
        <v>92</v>
      </c>
      <c r="AB38" s="11">
        <f>[34]Maio!$F$31</f>
        <v>92</v>
      </c>
      <c r="AC38" s="11">
        <f>[34]Maio!$F$32</f>
        <v>92</v>
      </c>
      <c r="AD38" s="11">
        <f>[34]Maio!$F$33</f>
        <v>92</v>
      </c>
      <c r="AE38" s="11">
        <f>[34]Maio!$F$34</f>
        <v>93</v>
      </c>
      <c r="AF38" s="11">
        <f>[34]Maio!$F$35</f>
        <v>92</v>
      </c>
      <c r="AG38" s="15">
        <f t="shared" ref="AG38" si="12">MAX(B38:AF38)</f>
        <v>95</v>
      </c>
      <c r="AH38" s="94">
        <f t="shared" ref="AH38" si="13">AVERAGE(B38:AF38)</f>
        <v>92.193548387096769</v>
      </c>
    </row>
    <row r="39" spans="1:36" x14ac:dyDescent="0.2">
      <c r="A39" s="58" t="s">
        <v>15</v>
      </c>
      <c r="B39" s="11">
        <f>[35]Maio!$F$5</f>
        <v>72</v>
      </c>
      <c r="C39" s="11">
        <f>[35]Maio!$F$6</f>
        <v>89</v>
      </c>
      <c r="D39" s="11">
        <f>[35]Maio!$F$7</f>
        <v>77</v>
      </c>
      <c r="E39" s="11">
        <f>[35]Maio!$F$8</f>
        <v>87</v>
      </c>
      <c r="F39" s="11">
        <f>[35]Maio!$F$9</f>
        <v>84</v>
      </c>
      <c r="G39" s="11">
        <f>[35]Maio!$F$10</f>
        <v>97</v>
      </c>
      <c r="H39" s="11">
        <f>[35]Maio!$F$11</f>
        <v>91</v>
      </c>
      <c r="I39" s="11">
        <f>[35]Maio!$F$12</f>
        <v>82</v>
      </c>
      <c r="J39" s="11">
        <f>[35]Maio!$F$13</f>
        <v>81</v>
      </c>
      <c r="K39" s="11">
        <f>[35]Maio!$F$14</f>
        <v>78</v>
      </c>
      <c r="L39" s="11">
        <f>[35]Maio!$F$15</f>
        <v>85</v>
      </c>
      <c r="M39" s="11">
        <f>[35]Maio!$F$16</f>
        <v>96</v>
      </c>
      <c r="N39" s="11">
        <f>[35]Maio!$F$17</f>
        <v>97</v>
      </c>
      <c r="O39" s="11">
        <f>[35]Maio!$F$18</f>
        <v>95</v>
      </c>
      <c r="P39" s="11">
        <f>[35]Maio!$F$19</f>
        <v>96</v>
      </c>
      <c r="Q39" s="11">
        <f>[35]Maio!$F$20</f>
        <v>85</v>
      </c>
      <c r="R39" s="11">
        <f>[35]Maio!$F$21</f>
        <v>80</v>
      </c>
      <c r="S39" s="11">
        <f>[35]Maio!$F$22</f>
        <v>92</v>
      </c>
      <c r="T39" s="11">
        <f>[35]Maio!$F$23</f>
        <v>86</v>
      </c>
      <c r="U39" s="11">
        <f>[35]Maio!$F$24</f>
        <v>83</v>
      </c>
      <c r="V39" s="11">
        <f>[35]Maio!$F$25</f>
        <v>88</v>
      </c>
      <c r="W39" s="11">
        <f>[35]Maio!$F$26</f>
        <v>96</v>
      </c>
      <c r="X39" s="11">
        <f>[35]Maio!$F$27</f>
        <v>97</v>
      </c>
      <c r="Y39" s="11">
        <f>[35]Maio!$F$28</f>
        <v>94</v>
      </c>
      <c r="Z39" s="11">
        <f>[35]Maio!$F$29</f>
        <v>81</v>
      </c>
      <c r="AA39" s="11">
        <f>[35]Maio!$F$30</f>
        <v>70</v>
      </c>
      <c r="AB39" s="11">
        <f>[35]Maio!$F$31</f>
        <v>93</v>
      </c>
      <c r="AC39" s="11">
        <f>[35]Maio!$F$32</f>
        <v>80</v>
      </c>
      <c r="AD39" s="11">
        <f>[35]Maio!$F$33</f>
        <v>87</v>
      </c>
      <c r="AE39" s="11">
        <f>[35]Maio!$F$34</f>
        <v>82</v>
      </c>
      <c r="AF39" s="11">
        <f>[35]Maio!$F$35</f>
        <v>79</v>
      </c>
      <c r="AG39" s="15">
        <f t="shared" ref="AG39:AG41" si="14">MAX(B39:AF39)</f>
        <v>97</v>
      </c>
      <c r="AH39" s="94">
        <f t="shared" ref="AH39:AH41" si="15">AVERAGE(B39:AF39)</f>
        <v>86.451612903225808</v>
      </c>
      <c r="AI39" s="12" t="s">
        <v>47</v>
      </c>
      <c r="AJ39" t="s">
        <v>47</v>
      </c>
    </row>
    <row r="40" spans="1:36" x14ac:dyDescent="0.2">
      <c r="A40" s="58" t="s">
        <v>16</v>
      </c>
      <c r="B40" s="11">
        <f>[36]Maio!$F$5</f>
        <v>85</v>
      </c>
      <c r="C40" s="11">
        <f>[36]Maio!$F$6</f>
        <v>85</v>
      </c>
      <c r="D40" s="11" t="str">
        <f>[36]Maio!$F$7</f>
        <v>*</v>
      </c>
      <c r="E40" s="11" t="str">
        <f>[36]Maio!$F$8</f>
        <v>*</v>
      </c>
      <c r="F40" s="11" t="str">
        <f>[36]Maio!$F$9</f>
        <v>*</v>
      </c>
      <c r="G40" s="11" t="str">
        <f>[36]Maio!$F$10</f>
        <v>*</v>
      </c>
      <c r="H40" s="11" t="str">
        <f>[36]Maio!$F$11</f>
        <v>*</v>
      </c>
      <c r="I40" s="11">
        <f>[36]Maio!$F$12</f>
        <v>78</v>
      </c>
      <c r="J40" s="11">
        <f>[36]Maio!$F$13</f>
        <v>91</v>
      </c>
      <c r="K40" s="11" t="str">
        <f>[36]Maio!$F$14</f>
        <v>*</v>
      </c>
      <c r="L40" s="11" t="str">
        <f>[36]Maio!$F$15</f>
        <v>*</v>
      </c>
      <c r="M40" s="11" t="str">
        <f>[36]Maio!$F$16</f>
        <v>*</v>
      </c>
      <c r="N40" s="11" t="str">
        <f>[36]Maio!$F$17</f>
        <v>*</v>
      </c>
      <c r="O40" s="11">
        <f>[36]Maio!$F$18</f>
        <v>84</v>
      </c>
      <c r="P40" s="11">
        <f>[36]Maio!$F$19</f>
        <v>90</v>
      </c>
      <c r="Q40" s="11">
        <f>[36]Maio!$F$20</f>
        <v>91</v>
      </c>
      <c r="R40" s="11">
        <f>[36]Maio!$F$21</f>
        <v>85</v>
      </c>
      <c r="S40" s="11" t="str">
        <f>[36]Maio!$F$22</f>
        <v>*</v>
      </c>
      <c r="T40" s="11" t="str">
        <f>[36]Maio!$F$23</f>
        <v>*</v>
      </c>
      <c r="U40" s="11" t="str">
        <f>[36]Maio!$F$24</f>
        <v>*</v>
      </c>
      <c r="V40" s="11" t="str">
        <f>[36]Maio!$F$25</f>
        <v>*</v>
      </c>
      <c r="W40" s="11">
        <f>[36]Maio!$F$26</f>
        <v>94</v>
      </c>
      <c r="X40" s="11">
        <f>[36]Maio!$F$27</f>
        <v>91</v>
      </c>
      <c r="Y40" s="11">
        <f>[36]Maio!$F$28</f>
        <v>94</v>
      </c>
      <c r="Z40" s="11">
        <f>[36]Maio!$F$29</f>
        <v>91</v>
      </c>
      <c r="AA40" s="11" t="str">
        <f>[36]Maio!$F$30</f>
        <v>*</v>
      </c>
      <c r="AB40" s="11" t="str">
        <f>[36]Maio!$F$31</f>
        <v>*</v>
      </c>
      <c r="AC40" s="11">
        <f>[36]Maio!$F$32</f>
        <v>74</v>
      </c>
      <c r="AD40" s="11">
        <f>[36]Maio!$F$33</f>
        <v>91</v>
      </c>
      <c r="AE40" s="11">
        <f>[36]Maio!$F$34</f>
        <v>86</v>
      </c>
      <c r="AF40" s="11" t="str">
        <f>[36]Maio!$F$35</f>
        <v>*</v>
      </c>
      <c r="AG40" s="15">
        <f t="shared" si="14"/>
        <v>94</v>
      </c>
      <c r="AH40" s="94">
        <f t="shared" si="15"/>
        <v>87.333333333333329</v>
      </c>
    </row>
    <row r="41" spans="1:36" x14ac:dyDescent="0.2">
      <c r="A41" s="58" t="s">
        <v>175</v>
      </c>
      <c r="B41" s="11">
        <f>[37]Maio!$F$5</f>
        <v>95</v>
      </c>
      <c r="C41" s="11">
        <f>[37]Maio!$F$6</f>
        <v>95</v>
      </c>
      <c r="D41" s="11">
        <f>[37]Maio!$F$7</f>
        <v>94</v>
      </c>
      <c r="E41" s="11">
        <f>[37]Maio!$F$8</f>
        <v>96</v>
      </c>
      <c r="F41" s="11">
        <f>[37]Maio!$F$9</f>
        <v>95</v>
      </c>
      <c r="G41" s="11">
        <f>[37]Maio!$F$10</f>
        <v>96</v>
      </c>
      <c r="H41" s="11">
        <f>[37]Maio!$F$11</f>
        <v>89</v>
      </c>
      <c r="I41" s="11">
        <f>[37]Maio!$F$12</f>
        <v>93</v>
      </c>
      <c r="J41" s="11">
        <f>[37]Maio!$F$13</f>
        <v>95</v>
      </c>
      <c r="K41" s="11">
        <f>[37]Maio!$F$14</f>
        <v>95</v>
      </c>
      <c r="L41" s="11">
        <f>[37]Maio!$F$15</f>
        <v>94</v>
      </c>
      <c r="M41" s="11">
        <f>[37]Maio!$F$16</f>
        <v>98</v>
      </c>
      <c r="N41" s="11">
        <f>[37]Maio!$F$17</f>
        <v>98</v>
      </c>
      <c r="O41" s="11">
        <f>[37]Maio!$F$18</f>
        <v>97</v>
      </c>
      <c r="P41" s="11">
        <f>[37]Maio!$F$19</f>
        <v>98</v>
      </c>
      <c r="Q41" s="11">
        <f>[37]Maio!$F$20</f>
        <v>98</v>
      </c>
      <c r="R41" s="11">
        <f>[37]Maio!$F$21</f>
        <v>98</v>
      </c>
      <c r="S41" s="11">
        <f>[37]Maio!$F$22</f>
        <v>98</v>
      </c>
      <c r="T41" s="11">
        <f>[37]Maio!$F$23</f>
        <v>97</v>
      </c>
      <c r="U41" s="11">
        <f>[37]Maio!$F$24</f>
        <v>93</v>
      </c>
      <c r="V41" s="11">
        <f>[37]Maio!$F$25</f>
        <v>83</v>
      </c>
      <c r="W41" s="11">
        <f>[37]Maio!$F$26</f>
        <v>97</v>
      </c>
      <c r="X41" s="11">
        <f>[37]Maio!$F$27</f>
        <v>96</v>
      </c>
      <c r="Y41" s="11">
        <f>[37]Maio!$F$28</f>
        <v>96</v>
      </c>
      <c r="Z41" s="11">
        <f>[37]Maio!$F$29</f>
        <v>99</v>
      </c>
      <c r="AA41" s="11">
        <f>[37]Maio!$F$30</f>
        <v>98</v>
      </c>
      <c r="AB41" s="11">
        <f>[37]Maio!$F$31</f>
        <v>97</v>
      </c>
      <c r="AC41" s="11">
        <f>[37]Maio!$F$32</f>
        <v>95</v>
      </c>
      <c r="AD41" s="11">
        <f>[37]Maio!$F$33</f>
        <v>97</v>
      </c>
      <c r="AE41" s="11">
        <f>[37]Maio!$F$34</f>
        <v>97</v>
      </c>
      <c r="AF41" s="11">
        <f>[37]Maio!$F$35</f>
        <v>94</v>
      </c>
      <c r="AG41" s="15">
        <f t="shared" si="14"/>
        <v>99</v>
      </c>
      <c r="AH41" s="94">
        <f t="shared" si="15"/>
        <v>95.516129032258064</v>
      </c>
    </row>
    <row r="42" spans="1:36" x14ac:dyDescent="0.2">
      <c r="A42" s="58" t="s">
        <v>17</v>
      </c>
      <c r="B42" s="11">
        <f>[38]Maio!$F$5</f>
        <v>99</v>
      </c>
      <c r="C42" s="11">
        <f>[38]Maio!$F$6</f>
        <v>99</v>
      </c>
      <c r="D42" s="11">
        <f>[38]Maio!$F$7</f>
        <v>99</v>
      </c>
      <c r="E42" s="11">
        <f>[38]Maio!$F$8</f>
        <v>96</v>
      </c>
      <c r="F42" s="11">
        <f>[38]Maio!$F$9</f>
        <v>86</v>
      </c>
      <c r="G42" s="11">
        <f>[38]Maio!$F$10</f>
        <v>99</v>
      </c>
      <c r="H42" s="11">
        <f>[38]Maio!$F$11</f>
        <v>90</v>
      </c>
      <c r="I42" s="11">
        <f>[38]Maio!$F$12</f>
        <v>100</v>
      </c>
      <c r="J42" s="11">
        <f>[38]Maio!$F$13</f>
        <v>97</v>
      </c>
      <c r="K42" s="11">
        <f>[38]Maio!$F$14</f>
        <v>96</v>
      </c>
      <c r="L42" s="11">
        <f>[38]Maio!$F$15</f>
        <v>90</v>
      </c>
      <c r="M42" s="11">
        <f>[38]Maio!$F$16</f>
        <v>99</v>
      </c>
      <c r="N42" s="11">
        <f>[38]Maio!$F$17</f>
        <v>100</v>
      </c>
      <c r="O42" s="11">
        <f>[38]Maio!$F$18</f>
        <v>97</v>
      </c>
      <c r="P42" s="11">
        <f>[38]Maio!$F$19</f>
        <v>93</v>
      </c>
      <c r="Q42" s="11">
        <f>[38]Maio!$F$20</f>
        <v>100</v>
      </c>
      <c r="R42" s="11">
        <f>[38]Maio!$F$21</f>
        <v>100</v>
      </c>
      <c r="S42" s="11">
        <f>[38]Maio!$F$22</f>
        <v>100</v>
      </c>
      <c r="T42" s="11">
        <f>[38]Maio!$F$23</f>
        <v>98</v>
      </c>
      <c r="U42" s="11">
        <f>[38]Maio!$F$24</f>
        <v>93</v>
      </c>
      <c r="V42" s="11">
        <f>[38]Maio!$F$25</f>
        <v>88</v>
      </c>
      <c r="W42" s="11">
        <f>[38]Maio!$F$26</f>
        <v>100</v>
      </c>
      <c r="X42" s="11">
        <f>[38]Maio!$F$27</f>
        <v>94</v>
      </c>
      <c r="Y42" s="11">
        <f>[38]Maio!$F$28</f>
        <v>95</v>
      </c>
      <c r="Z42" s="11">
        <f>[38]Maio!$F$29</f>
        <v>100</v>
      </c>
      <c r="AA42" s="11">
        <f>[38]Maio!$F$30</f>
        <v>100</v>
      </c>
      <c r="AB42" s="11">
        <f>[38]Maio!$F$31</f>
        <v>100</v>
      </c>
      <c r="AC42" s="11">
        <f>[38]Maio!$F$32</f>
        <v>100</v>
      </c>
      <c r="AD42" s="11">
        <f>[38]Maio!$F$33</f>
        <v>95</v>
      </c>
      <c r="AE42" s="11">
        <f>[38]Maio!$F$34</f>
        <v>100</v>
      </c>
      <c r="AF42" s="11">
        <f>[38]Maio!$F$35</f>
        <v>98</v>
      </c>
      <c r="AG42" s="15">
        <f t="shared" ref="AG42:AG43" si="16">MAX(B42:AF42)</f>
        <v>100</v>
      </c>
      <c r="AH42" s="94">
        <f t="shared" ref="AH42:AH43" si="17">AVERAGE(B42:AF42)</f>
        <v>96.806451612903231</v>
      </c>
    </row>
    <row r="43" spans="1:36" x14ac:dyDescent="0.2">
      <c r="A43" s="58" t="s">
        <v>157</v>
      </c>
      <c r="B43" s="11">
        <f>[39]Maio!$F$5</f>
        <v>100</v>
      </c>
      <c r="C43" s="11">
        <f>[39]Maio!$F$6</f>
        <v>100</v>
      </c>
      <c r="D43" s="11">
        <f>[39]Maio!$F$7</f>
        <v>100</v>
      </c>
      <c r="E43" s="11">
        <f>[39]Maio!$F$8</f>
        <v>90</v>
      </c>
      <c r="F43" s="11">
        <f>[39]Maio!$F$9</f>
        <v>92</v>
      </c>
      <c r="G43" s="11">
        <f>[39]Maio!$F$10</f>
        <v>96</v>
      </c>
      <c r="H43" s="11">
        <f>[39]Maio!$F$11</f>
        <v>92</v>
      </c>
      <c r="I43" s="11">
        <f>[39]Maio!$F$12</f>
        <v>100</v>
      </c>
      <c r="J43" s="11">
        <f>[39]Maio!$F$13</f>
        <v>100</v>
      </c>
      <c r="K43" s="11">
        <f>[39]Maio!$F$14</f>
        <v>96</v>
      </c>
      <c r="L43" s="11">
        <f>[39]Maio!$F$15</f>
        <v>80</v>
      </c>
      <c r="M43" s="11">
        <f>[39]Maio!$F$16</f>
        <v>100</v>
      </c>
      <c r="N43" s="11">
        <f>[39]Maio!$F$17</f>
        <v>100</v>
      </c>
      <c r="O43" s="11">
        <f>[39]Maio!$F$18</f>
        <v>100</v>
      </c>
      <c r="P43" s="11">
        <f>[39]Maio!$F$19</f>
        <v>100</v>
      </c>
      <c r="Q43" s="11">
        <f>[39]Maio!$F$20</f>
        <v>100</v>
      </c>
      <c r="R43" s="11">
        <f>[39]Maio!$F$21</f>
        <v>100</v>
      </c>
      <c r="S43" s="11">
        <f>[39]Maio!$F$22</f>
        <v>100</v>
      </c>
      <c r="T43" s="11">
        <f>[39]Maio!$F$23</f>
        <v>100</v>
      </c>
      <c r="U43" s="11">
        <f>[39]Maio!$F$24</f>
        <v>84</v>
      </c>
      <c r="V43" s="11">
        <f>[39]Maio!$F$25</f>
        <v>85</v>
      </c>
      <c r="W43" s="11">
        <f>[39]Maio!$F$26</f>
        <v>100</v>
      </c>
      <c r="X43" s="11">
        <f>[39]Maio!$F$27</f>
        <v>100</v>
      </c>
      <c r="Y43" s="11">
        <f>[39]Maio!$F$28</f>
        <v>100</v>
      </c>
      <c r="Z43" s="11">
        <f>[39]Maio!$F$29</f>
        <v>100</v>
      </c>
      <c r="AA43" s="11">
        <f>[39]Maio!$F$30</f>
        <v>100</v>
      </c>
      <c r="AB43" s="11">
        <f>[39]Maio!$F$31</f>
        <v>100</v>
      </c>
      <c r="AC43" s="11">
        <f>[39]Maio!$F$32</f>
        <v>100</v>
      </c>
      <c r="AD43" s="11">
        <f>[39]Maio!$F$33</f>
        <v>98</v>
      </c>
      <c r="AE43" s="11">
        <f>[39]Maio!$F$34</f>
        <v>100</v>
      </c>
      <c r="AF43" s="11">
        <f>[39]Maio!$F$35</f>
        <v>99</v>
      </c>
      <c r="AG43" s="15">
        <f t="shared" si="16"/>
        <v>100</v>
      </c>
      <c r="AH43" s="94">
        <f t="shared" si="17"/>
        <v>97.161290322580641</v>
      </c>
    </row>
    <row r="44" spans="1:36" x14ac:dyDescent="0.2">
      <c r="A44" s="58" t="s">
        <v>18</v>
      </c>
      <c r="B44" s="11">
        <f>[40]Maio!$F$5</f>
        <v>89</v>
      </c>
      <c r="C44" s="11">
        <f>[40]Maio!$F$6</f>
        <v>89</v>
      </c>
      <c r="D44" s="11">
        <f>[40]Maio!$F$7</f>
        <v>84</v>
      </c>
      <c r="E44" s="11">
        <f>[40]Maio!$F$8</f>
        <v>83</v>
      </c>
      <c r="F44" s="11">
        <f>[40]Maio!$F$9</f>
        <v>89</v>
      </c>
      <c r="G44" s="11">
        <f>[40]Maio!$F$10</f>
        <v>96</v>
      </c>
      <c r="H44" s="11">
        <f>[40]Maio!$F$11</f>
        <v>96</v>
      </c>
      <c r="I44" s="11">
        <f>[40]Maio!$F$12</f>
        <v>89</v>
      </c>
      <c r="J44" s="11">
        <f>[40]Maio!$F$13</f>
        <v>85</v>
      </c>
      <c r="K44" s="11">
        <f>[40]Maio!$F$14</f>
        <v>90</v>
      </c>
      <c r="L44" s="11">
        <f>[40]Maio!$F$15</f>
        <v>86</v>
      </c>
      <c r="M44" s="11">
        <f>[40]Maio!$F$16</f>
        <v>95</v>
      </c>
      <c r="N44" s="11">
        <f>[40]Maio!$F$17</f>
        <v>100</v>
      </c>
      <c r="O44" s="11">
        <f>[40]Maio!$F$18</f>
        <v>100</v>
      </c>
      <c r="P44" s="11">
        <f>[40]Maio!$F$19</f>
        <v>97</v>
      </c>
      <c r="Q44" s="11">
        <f>[40]Maio!$F$20</f>
        <v>97</v>
      </c>
      <c r="R44" s="11">
        <f>[40]Maio!$F$21</f>
        <v>92</v>
      </c>
      <c r="S44" s="11">
        <f>[40]Maio!$F$22</f>
        <v>91</v>
      </c>
      <c r="T44" s="11">
        <f>[40]Maio!$F$23</f>
        <v>86</v>
      </c>
      <c r="U44" s="11">
        <f>[40]Maio!$F$24</f>
        <v>89</v>
      </c>
      <c r="V44" s="11">
        <f>[40]Maio!$F$25</f>
        <v>89</v>
      </c>
      <c r="W44" s="11">
        <f>[40]Maio!$F$26</f>
        <v>97</v>
      </c>
      <c r="X44" s="11">
        <f>[40]Maio!$F$27</f>
        <v>100</v>
      </c>
      <c r="Y44" s="11">
        <f>[40]Maio!$F$28</f>
        <v>98</v>
      </c>
      <c r="Z44" s="11">
        <f>[40]Maio!$F$29</f>
        <v>98</v>
      </c>
      <c r="AA44" s="11">
        <f>[40]Maio!$F$30</f>
        <v>96</v>
      </c>
      <c r="AB44" s="11">
        <f>[40]Maio!$F$31</f>
        <v>88</v>
      </c>
      <c r="AC44" s="11">
        <f>[40]Maio!$F$32</f>
        <v>84</v>
      </c>
      <c r="AD44" s="11">
        <f>[40]Maio!$F$33</f>
        <v>86</v>
      </c>
      <c r="AE44" s="11">
        <f>[40]Maio!$F$34</f>
        <v>83</v>
      </c>
      <c r="AF44" s="11">
        <f>[40]Maio!$F$35</f>
        <v>88</v>
      </c>
      <c r="AG44" s="15">
        <f t="shared" ref="AG44" si="18">MAX(B44:AF44)</f>
        <v>100</v>
      </c>
      <c r="AH44" s="94">
        <f t="shared" ref="AH44" si="19">AVERAGE(B44:AF44)</f>
        <v>91.290322580645167</v>
      </c>
      <c r="AJ44" t="s">
        <v>47</v>
      </c>
    </row>
    <row r="45" spans="1:36" x14ac:dyDescent="0.2">
      <c r="A45" s="58" t="s">
        <v>162</v>
      </c>
      <c r="B45" s="11" t="str">
        <f>[41]Maio!$F$5</f>
        <v>*</v>
      </c>
      <c r="C45" s="11" t="str">
        <f>[41]Maio!$F$6</f>
        <v>*</v>
      </c>
      <c r="D45" s="11" t="str">
        <f>[41]Maio!$F$7</f>
        <v>*</v>
      </c>
      <c r="E45" s="11" t="str">
        <f>[41]Maio!$F$8</f>
        <v>*</v>
      </c>
      <c r="F45" s="11" t="str">
        <f>[41]Maio!$F$9</f>
        <v>*</v>
      </c>
      <c r="G45" s="11" t="str">
        <f>[41]Maio!$F$10</f>
        <v>*</v>
      </c>
      <c r="H45" s="11" t="str">
        <f>[41]Maio!$F$11</f>
        <v>*</v>
      </c>
      <c r="I45" s="11" t="str">
        <f>[41]Maio!$F$12</f>
        <v>*</v>
      </c>
      <c r="J45" s="11" t="str">
        <f>[41]Maio!$F$13</f>
        <v>*</v>
      </c>
      <c r="K45" s="11" t="str">
        <f>[41]Maio!$F$14</f>
        <v>*</v>
      </c>
      <c r="L45" s="11" t="str">
        <f>[41]Maio!$F$15</f>
        <v>*</v>
      </c>
      <c r="M45" s="11" t="str">
        <f>[41]Maio!$F$16</f>
        <v>*</v>
      </c>
      <c r="N45" s="11" t="str">
        <f>[41]Maio!$F$17</f>
        <v>*</v>
      </c>
      <c r="O45" s="11" t="str">
        <f>[41]Maio!$F$18</f>
        <v>*</v>
      </c>
      <c r="P45" s="11" t="str">
        <f>[41]Maio!$F$19</f>
        <v>*</v>
      </c>
      <c r="Q45" s="11" t="str">
        <f>[41]Maio!$F$20</f>
        <v>*</v>
      </c>
      <c r="R45" s="11" t="str">
        <f>[41]Maio!$F$21</f>
        <v>*</v>
      </c>
      <c r="S45" s="11" t="str">
        <f>[41]Maio!$F$22</f>
        <v>*</v>
      </c>
      <c r="T45" s="11" t="str">
        <f>[41]Maio!$F$23</f>
        <v>*</v>
      </c>
      <c r="U45" s="11" t="str">
        <f>[41]Maio!$F$24</f>
        <v>*</v>
      </c>
      <c r="V45" s="11" t="str">
        <f>[41]Maio!$F$25</f>
        <v>*</v>
      </c>
      <c r="W45" s="11" t="str">
        <f>[41]Maio!$F$26</f>
        <v>*</v>
      </c>
      <c r="X45" s="11" t="str">
        <f>[41]Maio!$F$27</f>
        <v>*</v>
      </c>
      <c r="Y45" s="11" t="str">
        <f>[41]Maio!$F$28</f>
        <v>*</v>
      </c>
      <c r="Z45" s="11" t="str">
        <f>[41]Maio!$F$29</f>
        <v>*</v>
      </c>
      <c r="AA45" s="11" t="str">
        <f>[41]Maio!$F$30</f>
        <v>*</v>
      </c>
      <c r="AB45" s="11" t="str">
        <f>[41]Maio!$F$31</f>
        <v>*</v>
      </c>
      <c r="AC45" s="11" t="str">
        <f>[41]Maio!$F$32</f>
        <v>*</v>
      </c>
      <c r="AD45" s="11" t="str">
        <f>[41]Maio!$F$33</f>
        <v>*</v>
      </c>
      <c r="AE45" s="11" t="str">
        <f>[41]Maio!$F$34</f>
        <v>*</v>
      </c>
      <c r="AF45" s="11" t="str">
        <f>[41]Maio!$F$35</f>
        <v>*</v>
      </c>
      <c r="AG45" s="15" t="s">
        <v>226</v>
      </c>
      <c r="AH45" s="94" t="s">
        <v>226</v>
      </c>
      <c r="AJ45" t="s">
        <v>47</v>
      </c>
    </row>
    <row r="46" spans="1:36" x14ac:dyDescent="0.2">
      <c r="A46" s="58" t="s">
        <v>19</v>
      </c>
      <c r="B46" s="11">
        <f>[42]Maio!$F$5</f>
        <v>81</v>
      </c>
      <c r="C46" s="11">
        <f>[42]Maio!$F$6</f>
        <v>93</v>
      </c>
      <c r="D46" s="11">
        <f>[42]Maio!$F$7</f>
        <v>70</v>
      </c>
      <c r="E46" s="11">
        <f>[42]Maio!$F$8</f>
        <v>86</v>
      </c>
      <c r="F46" s="11">
        <f>[42]Maio!$F$9</f>
        <v>86</v>
      </c>
      <c r="G46" s="11">
        <f>[42]Maio!$F$10</f>
        <v>95</v>
      </c>
      <c r="H46" s="11">
        <f>[42]Maio!$F$11</f>
        <v>91</v>
      </c>
      <c r="I46" s="11">
        <f>[42]Maio!$F$12</f>
        <v>92</v>
      </c>
      <c r="J46" s="11">
        <f>[42]Maio!$F$13</f>
        <v>84</v>
      </c>
      <c r="K46" s="11">
        <f>[42]Maio!$F$14</f>
        <v>77</v>
      </c>
      <c r="L46" s="11">
        <f>[42]Maio!$F$15</f>
        <v>75</v>
      </c>
      <c r="M46" s="11">
        <f>[42]Maio!$F$16</f>
        <v>95</v>
      </c>
      <c r="N46" s="11">
        <f>[42]Maio!$F$17</f>
        <v>97</v>
      </c>
      <c r="O46" s="11">
        <f>[42]Maio!$F$18</f>
        <v>95</v>
      </c>
      <c r="P46" s="11">
        <f>[42]Maio!$F$19</f>
        <v>89</v>
      </c>
      <c r="Q46" s="11">
        <f>[42]Maio!$F$20</f>
        <v>94</v>
      </c>
      <c r="R46" s="11">
        <f>[42]Maio!$F$21</f>
        <v>91</v>
      </c>
      <c r="S46" s="11">
        <f>[42]Maio!$F$22</f>
        <v>83</v>
      </c>
      <c r="T46" s="11">
        <f>[42]Maio!$F$23</f>
        <v>91</v>
      </c>
      <c r="U46" s="11">
        <f>[42]Maio!$F$24</f>
        <v>81</v>
      </c>
      <c r="V46" s="11">
        <f>[42]Maio!$F$25</f>
        <v>71</v>
      </c>
      <c r="W46" s="11">
        <f>[42]Maio!$F$26</f>
        <v>97</v>
      </c>
      <c r="X46" s="11">
        <f>[42]Maio!$F$27</f>
        <v>96</v>
      </c>
      <c r="Y46" s="11">
        <f>[42]Maio!$F$28</f>
        <v>94</v>
      </c>
      <c r="Z46" s="11">
        <f>[42]Maio!$F$29</f>
        <v>97</v>
      </c>
      <c r="AA46" s="11">
        <f>[42]Maio!$F$30</f>
        <v>85</v>
      </c>
      <c r="AB46" s="11">
        <f>[42]Maio!$F$31</f>
        <v>95</v>
      </c>
      <c r="AC46" s="11">
        <f>[42]Maio!$F$32</f>
        <v>89</v>
      </c>
      <c r="AD46" s="11">
        <f>[42]Maio!$F$33</f>
        <v>74</v>
      </c>
      <c r="AE46" s="11">
        <f>[42]Maio!$F$34</f>
        <v>90</v>
      </c>
      <c r="AF46" s="11">
        <f>[42]Maio!$F$35</f>
        <v>80</v>
      </c>
      <c r="AG46" s="15">
        <f t="shared" ref="AG46" si="20">MAX(B46:AF46)</f>
        <v>97</v>
      </c>
      <c r="AH46" s="94">
        <f>AVERAGE(B46:AF46)</f>
        <v>87.548387096774192</v>
      </c>
      <c r="AI46" s="12" t="s">
        <v>47</v>
      </c>
      <c r="AJ46" t="s">
        <v>47</v>
      </c>
    </row>
    <row r="47" spans="1:36" x14ac:dyDescent="0.2">
      <c r="A47" s="58" t="s">
        <v>31</v>
      </c>
      <c r="B47" s="11">
        <f>[43]Maio!$F$5</f>
        <v>80</v>
      </c>
      <c r="C47" s="11">
        <f>[43]Maio!$F$6</f>
        <v>86</v>
      </c>
      <c r="D47" s="11">
        <f>[43]Maio!$F$7</f>
        <v>92</v>
      </c>
      <c r="E47" s="11">
        <f>[43]Maio!$F$8</f>
        <v>85</v>
      </c>
      <c r="F47" s="11">
        <f>[43]Maio!$F$9</f>
        <v>64</v>
      </c>
      <c r="G47" s="11">
        <f>[43]Maio!$F$10</f>
        <v>94</v>
      </c>
      <c r="H47" s="11">
        <f>[43]Maio!$F$11</f>
        <v>87</v>
      </c>
      <c r="I47" s="11">
        <f>[43]Maio!$F$12</f>
        <v>92</v>
      </c>
      <c r="J47" s="11">
        <f>[43]Maio!$F$13</f>
        <v>76</v>
      </c>
      <c r="K47" s="11">
        <f>[43]Maio!$F$14</f>
        <v>71</v>
      </c>
      <c r="L47" s="11">
        <f>[43]Maio!$F$15</f>
        <v>75</v>
      </c>
      <c r="M47" s="11">
        <f>[43]Maio!$F$16</f>
        <v>95</v>
      </c>
      <c r="N47" s="11">
        <f>[43]Maio!$F$17</f>
        <v>95</v>
      </c>
      <c r="O47" s="11">
        <f>[43]Maio!$F$18</f>
        <v>96</v>
      </c>
      <c r="P47" s="11">
        <f>[43]Maio!$F$19</f>
        <v>94</v>
      </c>
      <c r="Q47" s="11">
        <f>[43]Maio!$F$20</f>
        <v>95</v>
      </c>
      <c r="R47" s="11">
        <f>[43]Maio!$F$21</f>
        <v>90</v>
      </c>
      <c r="S47" s="11">
        <f>[43]Maio!$F$22</f>
        <v>86</v>
      </c>
      <c r="T47" s="11">
        <f>[43]Maio!$F$23</f>
        <v>70</v>
      </c>
      <c r="U47" s="11">
        <f>[43]Maio!$F$24</f>
        <v>78</v>
      </c>
      <c r="V47" s="11">
        <f>[43]Maio!$F$25</f>
        <v>76</v>
      </c>
      <c r="W47" s="11">
        <f>[43]Maio!$F$26</f>
        <v>95</v>
      </c>
      <c r="X47" s="11">
        <f>[43]Maio!$F$27</f>
        <v>92</v>
      </c>
      <c r="Y47" s="11">
        <f>[43]Maio!$F$28</f>
        <v>94</v>
      </c>
      <c r="Z47" s="11">
        <f>[43]Maio!$F$29</f>
        <v>94</v>
      </c>
      <c r="AA47" s="11">
        <f>[43]Maio!$F$30</f>
        <v>80</v>
      </c>
      <c r="AB47" s="11">
        <f>[43]Maio!$F$31</f>
        <v>91</v>
      </c>
      <c r="AC47" s="11">
        <f>[43]Maio!$F$32</f>
        <v>80</v>
      </c>
      <c r="AD47" s="11">
        <f>[43]Maio!$F$33</f>
        <v>71</v>
      </c>
      <c r="AE47" s="11">
        <f>[43]Maio!$F$34</f>
        <v>78</v>
      </c>
      <c r="AF47" s="11">
        <f>[43]Maio!$F$35</f>
        <v>73</v>
      </c>
      <c r="AG47" s="15">
        <f>MAX(B47:AF47)</f>
        <v>96</v>
      </c>
      <c r="AH47" s="94">
        <f t="shared" ref="AH47" si="21">AVERAGE(B47:AF47)</f>
        <v>84.677419354838705</v>
      </c>
      <c r="AJ47" t="s">
        <v>47</v>
      </c>
    </row>
    <row r="48" spans="1:36" x14ac:dyDescent="0.2">
      <c r="A48" s="58" t="s">
        <v>44</v>
      </c>
      <c r="B48" s="11">
        <f>[44]Maio!$F$5</f>
        <v>81</v>
      </c>
      <c r="C48" s="11">
        <f>[44]Maio!$F$6</f>
        <v>82</v>
      </c>
      <c r="D48" s="11">
        <f>[44]Maio!$F$7</f>
        <v>78</v>
      </c>
      <c r="E48" s="11">
        <f>[44]Maio!$F$8</f>
        <v>77</v>
      </c>
      <c r="F48" s="11">
        <f>[44]Maio!$F$9</f>
        <v>75</v>
      </c>
      <c r="G48" s="11">
        <f>[44]Maio!$F$10</f>
        <v>96</v>
      </c>
      <c r="H48" s="11">
        <f>[44]Maio!$F$11</f>
        <v>96</v>
      </c>
      <c r="I48" s="11">
        <f>[44]Maio!$F$12</f>
        <v>91</v>
      </c>
      <c r="J48" s="11">
        <f>[44]Maio!$F$13</f>
        <v>83</v>
      </c>
      <c r="K48" s="11">
        <f>[44]Maio!$F$14</f>
        <v>86</v>
      </c>
      <c r="L48" s="11">
        <f>[44]Maio!$F$15</f>
        <v>88</v>
      </c>
      <c r="M48" s="11">
        <f>[44]Maio!$F$16</f>
        <v>80</v>
      </c>
      <c r="N48" s="11">
        <f>[44]Maio!$F$17</f>
        <v>98</v>
      </c>
      <c r="O48" s="11">
        <f>[44]Maio!$F$18</f>
        <v>98</v>
      </c>
      <c r="P48" s="11">
        <f>[44]Maio!$F$19</f>
        <v>96</v>
      </c>
      <c r="Q48" s="11">
        <f>[44]Maio!$F$20</f>
        <v>94</v>
      </c>
      <c r="R48" s="11">
        <f>[44]Maio!$F$21</f>
        <v>93</v>
      </c>
      <c r="S48" s="11">
        <f>[44]Maio!$F$22</f>
        <v>86</v>
      </c>
      <c r="T48" s="11">
        <f>[44]Maio!$F$23</f>
        <v>76</v>
      </c>
      <c r="U48" s="11">
        <f>[44]Maio!$F$24</f>
        <v>89</v>
      </c>
      <c r="V48" s="11">
        <f>[44]Maio!$F$25</f>
        <v>88</v>
      </c>
      <c r="W48" s="11">
        <f>[44]Maio!$F$26</f>
        <v>93</v>
      </c>
      <c r="X48" s="11">
        <f>[44]Maio!$F$27</f>
        <v>99</v>
      </c>
      <c r="Y48" s="11">
        <f>[44]Maio!$F$28</f>
        <v>95</v>
      </c>
      <c r="Z48" s="11">
        <f>[44]Maio!$F$29</f>
        <v>99</v>
      </c>
      <c r="AA48" s="11">
        <f>[44]Maio!$F$30</f>
        <v>90</v>
      </c>
      <c r="AB48" s="11">
        <f>[44]Maio!$F$31</f>
        <v>89</v>
      </c>
      <c r="AC48" s="11">
        <f>[44]Maio!$F$32</f>
        <v>83</v>
      </c>
      <c r="AD48" s="11">
        <f>[44]Maio!$F$33</f>
        <v>81</v>
      </c>
      <c r="AE48" s="11">
        <f>[44]Maio!$F$34</f>
        <v>79</v>
      </c>
      <c r="AF48" s="11">
        <f>[44]Maio!$F$35</f>
        <v>78</v>
      </c>
      <c r="AG48" s="15">
        <f>MAX(B48:AF48)</f>
        <v>99</v>
      </c>
      <c r="AH48" s="94">
        <f>AVERAGE(B48:AF48)</f>
        <v>87.645161290322577</v>
      </c>
      <c r="AI48" s="12" t="s">
        <v>47</v>
      </c>
      <c r="AJ48" t="s">
        <v>47</v>
      </c>
    </row>
    <row r="49" spans="1:36" x14ac:dyDescent="0.2">
      <c r="A49" s="58" t="s">
        <v>20</v>
      </c>
      <c r="B49" s="11" t="str">
        <f>[45]Maio!$F$5</f>
        <v>*</v>
      </c>
      <c r="C49" s="11" t="str">
        <f>[45]Maio!$F$6</f>
        <v>*</v>
      </c>
      <c r="D49" s="11" t="str">
        <f>[45]Maio!$F$7</f>
        <v>*</v>
      </c>
      <c r="E49" s="11" t="str">
        <f>[45]Maio!$F$8</f>
        <v>*</v>
      </c>
      <c r="F49" s="11" t="str">
        <f>[45]Maio!$F$9</f>
        <v>*</v>
      </c>
      <c r="G49" s="11" t="str">
        <f>[45]Maio!$F$10</f>
        <v>*</v>
      </c>
      <c r="H49" s="11" t="str">
        <f>[45]Maio!$F$11</f>
        <v>*</v>
      </c>
      <c r="I49" s="11" t="str">
        <f>[45]Maio!$F$12</f>
        <v>*</v>
      </c>
      <c r="J49" s="11" t="str">
        <f>[45]Maio!$F$13</f>
        <v>*</v>
      </c>
      <c r="K49" s="11" t="str">
        <f>[45]Maio!$F$14</f>
        <v>*</v>
      </c>
      <c r="L49" s="11" t="str">
        <f>[45]Maio!$F$15</f>
        <v>*</v>
      </c>
      <c r="M49" s="11" t="str">
        <f>[45]Maio!$F$16</f>
        <v>*</v>
      </c>
      <c r="N49" s="11" t="str">
        <f>[45]Maio!$F$17</f>
        <v>*</v>
      </c>
      <c r="O49" s="11" t="str">
        <f>[45]Maio!$F$18</f>
        <v>*</v>
      </c>
      <c r="P49" s="11" t="str">
        <f>[45]Maio!$F$19</f>
        <v>*</v>
      </c>
      <c r="Q49" s="11" t="str">
        <f>[45]Maio!$F$20</f>
        <v>*</v>
      </c>
      <c r="R49" s="11" t="str">
        <f>[45]Maio!$F$21</f>
        <v>*</v>
      </c>
      <c r="S49" s="11" t="str">
        <f>[45]Maio!$F$22</f>
        <v>*</v>
      </c>
      <c r="T49" s="11" t="str">
        <f>[45]Maio!$F$23</f>
        <v>*</v>
      </c>
      <c r="U49" s="11" t="str">
        <f>[45]Maio!$F$24</f>
        <v>*</v>
      </c>
      <c r="V49" s="11" t="str">
        <f>[45]Maio!$F$25</f>
        <v>*</v>
      </c>
      <c r="W49" s="11" t="str">
        <f>[45]Maio!$F$26</f>
        <v>*</v>
      </c>
      <c r="X49" s="11" t="str">
        <f>[45]Maio!$F$27</f>
        <v>*</v>
      </c>
      <c r="Y49" s="11" t="str">
        <f>[45]Maio!$F$28</f>
        <v>*</v>
      </c>
      <c r="Z49" s="11" t="str">
        <f>[45]Maio!$F$29</f>
        <v>*</v>
      </c>
      <c r="AA49" s="11" t="str">
        <f>[45]Maio!$F$30</f>
        <v>*</v>
      </c>
      <c r="AB49" s="11" t="str">
        <f>[45]Maio!$F$31</f>
        <v>*</v>
      </c>
      <c r="AC49" s="11" t="str">
        <f>[45]Maio!$F$32</f>
        <v>*</v>
      </c>
      <c r="AD49" s="11" t="str">
        <f>[45]Maio!$F$33</f>
        <v>*</v>
      </c>
      <c r="AE49" s="11" t="str">
        <f>[45]Maio!$F$34</f>
        <v>*</v>
      </c>
      <c r="AF49" s="11" t="str">
        <f>[45]Maio!$F$35</f>
        <v>*</v>
      </c>
      <c r="AG49" s="15" t="s">
        <v>226</v>
      </c>
      <c r="AH49" s="94" t="s">
        <v>226</v>
      </c>
    </row>
    <row r="50" spans="1:36" s="5" customFormat="1" ht="17.100000000000001" customHeight="1" x14ac:dyDescent="0.2">
      <c r="A50" s="59" t="s">
        <v>33</v>
      </c>
      <c r="B50" s="13">
        <f t="shared" ref="B50:AG50" si="22">MAX(B5:B49)</f>
        <v>100</v>
      </c>
      <c r="C50" s="13">
        <f t="shared" si="22"/>
        <v>100</v>
      </c>
      <c r="D50" s="13">
        <f t="shared" si="22"/>
        <v>100</v>
      </c>
      <c r="E50" s="13">
        <f t="shared" si="22"/>
        <v>99</v>
      </c>
      <c r="F50" s="13">
        <f t="shared" si="22"/>
        <v>99</v>
      </c>
      <c r="G50" s="13">
        <f t="shared" si="22"/>
        <v>100</v>
      </c>
      <c r="H50" s="13">
        <f t="shared" si="22"/>
        <v>100</v>
      </c>
      <c r="I50" s="13">
        <f t="shared" si="22"/>
        <v>100</v>
      </c>
      <c r="J50" s="13">
        <f t="shared" si="22"/>
        <v>100</v>
      </c>
      <c r="K50" s="13">
        <f t="shared" si="22"/>
        <v>100</v>
      </c>
      <c r="L50" s="13">
        <f t="shared" si="22"/>
        <v>97</v>
      </c>
      <c r="M50" s="13">
        <f t="shared" si="22"/>
        <v>100</v>
      </c>
      <c r="N50" s="13">
        <f t="shared" si="22"/>
        <v>100</v>
      </c>
      <c r="O50" s="13">
        <f t="shared" si="22"/>
        <v>100</v>
      </c>
      <c r="P50" s="13">
        <f t="shared" si="22"/>
        <v>100</v>
      </c>
      <c r="Q50" s="13">
        <f t="shared" si="22"/>
        <v>100</v>
      </c>
      <c r="R50" s="13">
        <f t="shared" si="22"/>
        <v>100</v>
      </c>
      <c r="S50" s="13">
        <f t="shared" si="22"/>
        <v>100</v>
      </c>
      <c r="T50" s="13">
        <f t="shared" si="22"/>
        <v>100</v>
      </c>
      <c r="U50" s="13">
        <f t="shared" si="22"/>
        <v>99</v>
      </c>
      <c r="V50" s="13">
        <f t="shared" si="22"/>
        <v>97</v>
      </c>
      <c r="W50" s="13">
        <f t="shared" si="22"/>
        <v>100</v>
      </c>
      <c r="X50" s="13">
        <f t="shared" si="22"/>
        <v>100</v>
      </c>
      <c r="Y50" s="13">
        <f t="shared" si="22"/>
        <v>100</v>
      </c>
      <c r="Z50" s="13">
        <f t="shared" si="22"/>
        <v>100</v>
      </c>
      <c r="AA50" s="13">
        <f t="shared" si="22"/>
        <v>100</v>
      </c>
      <c r="AB50" s="13">
        <f t="shared" si="22"/>
        <v>100</v>
      </c>
      <c r="AC50" s="13">
        <f t="shared" si="22"/>
        <v>100</v>
      </c>
      <c r="AD50" s="13">
        <f t="shared" si="22"/>
        <v>100</v>
      </c>
      <c r="AE50" s="13">
        <f t="shared" si="22"/>
        <v>100</v>
      </c>
      <c r="AF50" s="13">
        <f t="shared" ref="AF50" si="23">MAX(AF5:AF49)</f>
        <v>99</v>
      </c>
      <c r="AG50" s="15">
        <f t="shared" si="22"/>
        <v>100</v>
      </c>
      <c r="AH50" s="94">
        <f>AVERAGE(AH5:AH49)</f>
        <v>89.506661509433542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6" t="s">
        <v>97</v>
      </c>
      <c r="U52" s="156"/>
      <c r="V52" s="156"/>
      <c r="W52" s="156"/>
      <c r="X52" s="156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7" t="s">
        <v>98</v>
      </c>
      <c r="U53" s="157"/>
      <c r="V53" s="157"/>
      <c r="W53" s="157"/>
      <c r="X53" s="157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I53" s="12" t="s">
        <v>47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J55" t="s">
        <v>47</v>
      </c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  <c r="AJ63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3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3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3" x14ac:dyDescent="0.2">
      <c r="R67" s="2" t="s">
        <v>47</v>
      </c>
      <c r="U67" s="2" t="s">
        <v>47</v>
      </c>
    </row>
    <row r="68" spans="7:33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3" x14ac:dyDescent="0.2">
      <c r="N70" s="2" t="s">
        <v>47</v>
      </c>
    </row>
    <row r="71" spans="7:33" x14ac:dyDescent="0.2">
      <c r="U71" s="2" t="s">
        <v>47</v>
      </c>
    </row>
    <row r="76" spans="7:33" x14ac:dyDescent="0.2">
      <c r="W76" s="2" t="s">
        <v>47</v>
      </c>
    </row>
  </sheetData>
  <sheetProtection password="C6EC" sheet="1" objects="1" scenarios="1"/>
  <mergeCells count="36"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52:X52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B2" sqref="B2:AH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62" t="s">
        <v>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4"/>
    </row>
    <row r="2" spans="1:34" s="4" customFormat="1" ht="20.100000000000001" customHeight="1" x14ac:dyDescent="0.2">
      <c r="A2" s="152" t="s">
        <v>21</v>
      </c>
      <c r="B2" s="146" t="s">
        <v>231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70"/>
      <c r="AG2" s="147"/>
      <c r="AH2" s="148"/>
    </row>
    <row r="3" spans="1:34" s="5" customFormat="1" ht="20.100000000000001" customHeight="1" x14ac:dyDescent="0.2">
      <c r="A3" s="152"/>
      <c r="B3" s="153">
        <v>1</v>
      </c>
      <c r="C3" s="153">
        <f>SUM(B3+1)</f>
        <v>2</v>
      </c>
      <c r="D3" s="153">
        <f t="shared" ref="D3:AD3" si="0">SUM(C3+1)</f>
        <v>3</v>
      </c>
      <c r="E3" s="153">
        <f t="shared" si="0"/>
        <v>4</v>
      </c>
      <c r="F3" s="153">
        <f t="shared" si="0"/>
        <v>5</v>
      </c>
      <c r="G3" s="153">
        <f t="shared" si="0"/>
        <v>6</v>
      </c>
      <c r="H3" s="153">
        <f t="shared" si="0"/>
        <v>7</v>
      </c>
      <c r="I3" s="153">
        <f t="shared" si="0"/>
        <v>8</v>
      </c>
      <c r="J3" s="153">
        <f t="shared" si="0"/>
        <v>9</v>
      </c>
      <c r="K3" s="153">
        <f t="shared" si="0"/>
        <v>10</v>
      </c>
      <c r="L3" s="153">
        <f t="shared" si="0"/>
        <v>11</v>
      </c>
      <c r="M3" s="153">
        <f t="shared" si="0"/>
        <v>12</v>
      </c>
      <c r="N3" s="153">
        <f t="shared" si="0"/>
        <v>13</v>
      </c>
      <c r="O3" s="153">
        <f t="shared" si="0"/>
        <v>14</v>
      </c>
      <c r="P3" s="153">
        <f t="shared" si="0"/>
        <v>15</v>
      </c>
      <c r="Q3" s="153">
        <f t="shared" si="0"/>
        <v>16</v>
      </c>
      <c r="R3" s="153">
        <f t="shared" si="0"/>
        <v>17</v>
      </c>
      <c r="S3" s="153">
        <f t="shared" si="0"/>
        <v>18</v>
      </c>
      <c r="T3" s="153">
        <f t="shared" si="0"/>
        <v>19</v>
      </c>
      <c r="U3" s="153">
        <f t="shared" si="0"/>
        <v>20</v>
      </c>
      <c r="V3" s="153">
        <f t="shared" si="0"/>
        <v>21</v>
      </c>
      <c r="W3" s="153">
        <f t="shared" si="0"/>
        <v>22</v>
      </c>
      <c r="X3" s="153">
        <f t="shared" si="0"/>
        <v>23</v>
      </c>
      <c r="Y3" s="153">
        <f t="shared" si="0"/>
        <v>24</v>
      </c>
      <c r="Z3" s="153">
        <f t="shared" si="0"/>
        <v>25</v>
      </c>
      <c r="AA3" s="153">
        <f t="shared" si="0"/>
        <v>26</v>
      </c>
      <c r="AB3" s="153">
        <f t="shared" si="0"/>
        <v>27</v>
      </c>
      <c r="AC3" s="153">
        <f t="shared" si="0"/>
        <v>28</v>
      </c>
      <c r="AD3" s="153">
        <f t="shared" si="0"/>
        <v>29</v>
      </c>
      <c r="AE3" s="169">
        <v>30</v>
      </c>
      <c r="AF3" s="158">
        <v>31</v>
      </c>
      <c r="AG3" s="119" t="s">
        <v>38</v>
      </c>
      <c r="AH3" s="60" t="s">
        <v>36</v>
      </c>
    </row>
    <row r="4" spans="1:34" s="5" customFormat="1" ht="20.100000000000001" customHeight="1" x14ac:dyDescent="0.2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69"/>
      <c r="AF4" s="159"/>
      <c r="AG4" s="119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[1]Maio!$G$5</f>
        <v>27</v>
      </c>
      <c r="C5" s="129">
        <f>[1]Maio!$G$6</f>
        <v>27</v>
      </c>
      <c r="D5" s="129">
        <f>[1]Maio!$G$7</f>
        <v>34</v>
      </c>
      <c r="E5" s="129">
        <f>[1]Maio!$G$8</f>
        <v>27</v>
      </c>
      <c r="F5" s="129">
        <f>[1]Maio!$G$9</f>
        <v>25</v>
      </c>
      <c r="G5" s="129">
        <f>[1]Maio!$G$10</f>
        <v>70</v>
      </c>
      <c r="H5" s="129">
        <f>[1]Maio!$G$11</f>
        <v>35</v>
      </c>
      <c r="I5" s="129">
        <f>[1]Maio!$G$12</f>
        <v>30</v>
      </c>
      <c r="J5" s="129">
        <f>[1]Maio!$G$13</f>
        <v>30</v>
      </c>
      <c r="K5" s="129">
        <f>[1]Maio!$G$14</f>
        <v>27</v>
      </c>
      <c r="L5" s="129">
        <f>[1]Maio!$G$15</f>
        <v>27</v>
      </c>
      <c r="M5" s="129">
        <f>[1]Maio!$G$16</f>
        <v>47</v>
      </c>
      <c r="N5" s="129">
        <f>[1]Maio!$G$17</f>
        <v>75</v>
      </c>
      <c r="O5" s="129">
        <f>[1]Maio!$G$18</f>
        <v>75</v>
      </c>
      <c r="P5" s="129">
        <f>[1]Maio!$G$19</f>
        <v>65</v>
      </c>
      <c r="Q5" s="129">
        <f>[1]Maio!$G$20</f>
        <v>47</v>
      </c>
      <c r="R5" s="129">
        <f>[1]Maio!$G$21</f>
        <v>37</v>
      </c>
      <c r="S5" s="129">
        <f>[1]Maio!$G$22</f>
        <v>30</v>
      </c>
      <c r="T5" s="129">
        <f>[1]Maio!$G$23</f>
        <v>26</v>
      </c>
      <c r="U5" s="129">
        <f>[1]Maio!$G$24</f>
        <v>31</v>
      </c>
      <c r="V5" s="129">
        <f>[1]Maio!$G$25</f>
        <v>37</v>
      </c>
      <c r="W5" s="129">
        <f>[1]Maio!$G$26</f>
        <v>42</v>
      </c>
      <c r="X5" s="129">
        <f>[1]Maio!$G$27</f>
        <v>60</v>
      </c>
      <c r="Y5" s="129">
        <f>[1]Maio!$G$28</f>
        <v>58</v>
      </c>
      <c r="Z5" s="129">
        <f>[1]Maio!$G$29</f>
        <v>45</v>
      </c>
      <c r="AA5" s="129">
        <f>[1]Maio!$G$30</f>
        <v>28</v>
      </c>
      <c r="AB5" s="129">
        <f>[1]Maio!$G$31</f>
        <v>27</v>
      </c>
      <c r="AC5" s="129">
        <f>[1]Maio!$G$32</f>
        <v>26</v>
      </c>
      <c r="AD5" s="129">
        <f>[1]Maio!$G$33</f>
        <v>24</v>
      </c>
      <c r="AE5" s="129">
        <f>[1]Maio!$G$34</f>
        <v>22</v>
      </c>
      <c r="AF5" s="129">
        <f>[1]Maio!$G$35</f>
        <v>27</v>
      </c>
      <c r="AG5" s="15">
        <f t="shared" ref="AG5:AG6" si="1">MIN(B5:AF5)</f>
        <v>22</v>
      </c>
      <c r="AH5" s="94">
        <f t="shared" ref="AH5:AH6" si="2">AVERAGE(B5:AF5)</f>
        <v>38.322580645161288</v>
      </c>
    </row>
    <row r="6" spans="1:34" x14ac:dyDescent="0.2">
      <c r="A6" s="58" t="s">
        <v>0</v>
      </c>
      <c r="B6" s="11">
        <f>[2]Maio!$G$5</f>
        <v>27</v>
      </c>
      <c r="C6" s="11">
        <f>[2]Maio!$G$6</f>
        <v>36</v>
      </c>
      <c r="D6" s="11">
        <f>[2]Maio!$G$7</f>
        <v>35</v>
      </c>
      <c r="E6" s="11">
        <f>[2]Maio!$G$8</f>
        <v>31</v>
      </c>
      <c r="F6" s="11">
        <f>[2]Maio!$G$9</f>
        <v>50</v>
      </c>
      <c r="G6" s="11">
        <f>[2]Maio!$G$10</f>
        <v>50</v>
      </c>
      <c r="H6" s="11">
        <f>[2]Maio!$G$11</f>
        <v>30</v>
      </c>
      <c r="I6" s="11">
        <f>[2]Maio!$G$12</f>
        <v>32</v>
      </c>
      <c r="J6" s="11">
        <f>[2]Maio!$G$13</f>
        <v>28</v>
      </c>
      <c r="K6" s="11">
        <f>[2]Maio!$G$14</f>
        <v>30</v>
      </c>
      <c r="L6" s="11">
        <f>[2]Maio!$G$15</f>
        <v>38</v>
      </c>
      <c r="M6" s="11">
        <f>[2]Maio!$G$16</f>
        <v>70</v>
      </c>
      <c r="N6" s="11">
        <f>[2]Maio!$G$17</f>
        <v>58</v>
      </c>
      <c r="O6" s="11">
        <f>[2]Maio!$G$18</f>
        <v>54</v>
      </c>
      <c r="P6" s="11">
        <f>[2]Maio!$G$19</f>
        <v>24</v>
      </c>
      <c r="Q6" s="11">
        <f>[2]Maio!$G$20</f>
        <v>28</v>
      </c>
      <c r="R6" s="11">
        <f>[2]Maio!$G$21</f>
        <v>36</v>
      </c>
      <c r="S6" s="11">
        <f>[2]Maio!$G$22</f>
        <v>33</v>
      </c>
      <c r="T6" s="11">
        <f>[2]Maio!$G$23</f>
        <v>29</v>
      </c>
      <c r="U6" s="11">
        <f>[2]Maio!$G$24</f>
        <v>41</v>
      </c>
      <c r="V6" s="11">
        <f>[2]Maio!$G$25</f>
        <v>45</v>
      </c>
      <c r="W6" s="11">
        <f>[2]Maio!$G$26</f>
        <v>68</v>
      </c>
      <c r="X6" s="11">
        <f>[2]Maio!$G$27</f>
        <v>59</v>
      </c>
      <c r="Y6" s="11">
        <f>[2]Maio!$G$28</f>
        <v>32</v>
      </c>
      <c r="Z6" s="11">
        <f>[2]Maio!$G$29</f>
        <v>23</v>
      </c>
      <c r="AA6" s="11">
        <f>[2]Maio!$G$30</f>
        <v>23</v>
      </c>
      <c r="AB6" s="11">
        <f>[2]Maio!$G$31</f>
        <v>30</v>
      </c>
      <c r="AC6" s="11">
        <f>[2]Maio!$G$32</f>
        <v>25</v>
      </c>
      <c r="AD6" s="11">
        <f>[2]Maio!$G$33</f>
        <v>30</v>
      </c>
      <c r="AE6" s="11">
        <f>[2]Maio!$G$34</f>
        <v>29</v>
      </c>
      <c r="AF6" s="11">
        <f>[2]Maio!$G$35</f>
        <v>36</v>
      </c>
      <c r="AG6" s="15">
        <f t="shared" si="1"/>
        <v>23</v>
      </c>
      <c r="AH6" s="94">
        <f t="shared" si="2"/>
        <v>37.41935483870968</v>
      </c>
    </row>
    <row r="7" spans="1:34" x14ac:dyDescent="0.2">
      <c r="A7" s="58" t="s">
        <v>104</v>
      </c>
      <c r="B7" s="11">
        <f>[3]Maio!$G$5</f>
        <v>29</v>
      </c>
      <c r="C7" s="11">
        <f>[3]Maio!$G$6</f>
        <v>38</v>
      </c>
      <c r="D7" s="11">
        <f>[3]Maio!$G$7</f>
        <v>41</v>
      </c>
      <c r="E7" s="11">
        <f>[3]Maio!$G$8</f>
        <v>39</v>
      </c>
      <c r="F7" s="11">
        <f>[3]Maio!$G$9</f>
        <v>29</v>
      </c>
      <c r="G7" s="11">
        <f>[3]Maio!$G$10</f>
        <v>49</v>
      </c>
      <c r="H7" s="11">
        <f>[3]Maio!$G$11</f>
        <v>27</v>
      </c>
      <c r="I7" s="11">
        <f>[3]Maio!$G$12</f>
        <v>28</v>
      </c>
      <c r="J7" s="11">
        <f>[3]Maio!$G$13</f>
        <v>29</v>
      </c>
      <c r="K7" s="11">
        <f>[3]Maio!$G$14</f>
        <v>31</v>
      </c>
      <c r="L7" s="11">
        <f>[3]Maio!$G$15</f>
        <v>35</v>
      </c>
      <c r="M7" s="11">
        <f>[3]Maio!$G$16</f>
        <v>52</v>
      </c>
      <c r="N7" s="11">
        <f>[3]Maio!$G$17</f>
        <v>69</v>
      </c>
      <c r="O7" s="11">
        <f>[3]Maio!$G$18</f>
        <v>63</v>
      </c>
      <c r="P7" s="11">
        <f>[3]Maio!$G$19</f>
        <v>62</v>
      </c>
      <c r="Q7" s="11">
        <f>[3]Maio!$G$20</f>
        <v>38</v>
      </c>
      <c r="R7" s="11">
        <f>[3]Maio!$G$21</f>
        <v>37</v>
      </c>
      <c r="S7" s="11">
        <f>[3]Maio!$G$22</f>
        <v>31</v>
      </c>
      <c r="T7" s="11">
        <f>[3]Maio!$G$23</f>
        <v>37</v>
      </c>
      <c r="U7" s="11">
        <f>[3]Maio!$G$24</f>
        <v>39</v>
      </c>
      <c r="V7" s="11">
        <f>[3]Maio!$G$25</f>
        <v>45</v>
      </c>
      <c r="W7" s="11">
        <f>[3]Maio!$G$26</f>
        <v>54</v>
      </c>
      <c r="X7" s="11">
        <f>[3]Maio!$G$27</f>
        <v>55</v>
      </c>
      <c r="Y7" s="11">
        <f>[3]Maio!$G$28</f>
        <v>56</v>
      </c>
      <c r="Z7" s="11">
        <f>[3]Maio!$G$29</f>
        <v>30</v>
      </c>
      <c r="AA7" s="11">
        <f>[3]Maio!$G$30</f>
        <v>31</v>
      </c>
      <c r="AB7" s="11">
        <f>[3]Maio!$G$31</f>
        <v>26</v>
      </c>
      <c r="AC7" s="11">
        <f>[3]Maio!$G$32</f>
        <v>28</v>
      </c>
      <c r="AD7" s="11">
        <f>[3]Maio!$G$33</f>
        <v>27</v>
      </c>
      <c r="AE7" s="11">
        <f>[3]Maio!$G$34</f>
        <v>30</v>
      </c>
      <c r="AF7" s="11">
        <f>[3]Maio!$G$35</f>
        <v>34</v>
      </c>
      <c r="AG7" s="14">
        <f>MIN(B7:AF7)</f>
        <v>26</v>
      </c>
      <c r="AH7" s="116">
        <f>AVERAGE(B7:AF7)</f>
        <v>39.322580645161288</v>
      </c>
    </row>
    <row r="8" spans="1:34" x14ac:dyDescent="0.2">
      <c r="A8" s="58" t="s">
        <v>1</v>
      </c>
      <c r="B8" s="11">
        <f>[4]Maio!$G$5</f>
        <v>27</v>
      </c>
      <c r="C8" s="11">
        <f>[4]Maio!$G$6</f>
        <v>29</v>
      </c>
      <c r="D8" s="11">
        <f>[4]Maio!$G$7</f>
        <v>69</v>
      </c>
      <c r="E8" s="11" t="str">
        <f>[4]Maio!$G$8</f>
        <v>*</v>
      </c>
      <c r="F8" s="11" t="str">
        <f>[4]Maio!$G$9</f>
        <v>*</v>
      </c>
      <c r="G8" s="11" t="str">
        <f>[4]Maio!$G$10</f>
        <v>*</v>
      </c>
      <c r="H8" s="11" t="str">
        <f>[4]Maio!$G$11</f>
        <v>*</v>
      </c>
      <c r="I8" s="11" t="str">
        <f>[4]Maio!$G$12</f>
        <v>*</v>
      </c>
      <c r="J8" s="11" t="str">
        <f>[4]Maio!$G$13</f>
        <v>*</v>
      </c>
      <c r="K8" s="11" t="str">
        <f>[4]Maio!$G$14</f>
        <v>*</v>
      </c>
      <c r="L8" s="11" t="str">
        <f>[4]Maio!$G$15</f>
        <v>*</v>
      </c>
      <c r="M8" s="11" t="str">
        <f>[4]Maio!$G$16</f>
        <v>*</v>
      </c>
      <c r="N8" s="11" t="str">
        <f>[4]Maio!$G$17</f>
        <v>*</v>
      </c>
      <c r="O8" s="11" t="str">
        <f>[4]Maio!$G$18</f>
        <v>*</v>
      </c>
      <c r="P8" s="11" t="str">
        <f>[4]Maio!$G$19</f>
        <v>*</v>
      </c>
      <c r="Q8" s="11">
        <f>[4]Maio!$G$20</f>
        <v>37</v>
      </c>
      <c r="R8" s="11">
        <f>[4]Maio!$G$21</f>
        <v>37</v>
      </c>
      <c r="S8" s="11">
        <f>[4]Maio!$G$22</f>
        <v>28</v>
      </c>
      <c r="T8" s="11">
        <f>[4]Maio!$G$23</f>
        <v>30</v>
      </c>
      <c r="U8" s="11" t="str">
        <f>[4]Maio!$G$24</f>
        <v>*</v>
      </c>
      <c r="V8" s="11" t="str">
        <f>[4]Maio!$G$25</f>
        <v>*</v>
      </c>
      <c r="W8" s="11" t="str">
        <f>[4]Maio!$G$26</f>
        <v>*</v>
      </c>
      <c r="X8" s="11" t="str">
        <f>[4]Maio!$G$27</f>
        <v>*</v>
      </c>
      <c r="Y8" s="11" t="str">
        <f>[4]Maio!$G$28</f>
        <v>*</v>
      </c>
      <c r="Z8" s="11" t="str">
        <f>[4]Maio!$G$29</f>
        <v>*</v>
      </c>
      <c r="AA8" s="11" t="str">
        <f>[4]Maio!$G$30</f>
        <v>*</v>
      </c>
      <c r="AB8" s="11" t="str">
        <f>[4]Maio!$G$31</f>
        <v>*</v>
      </c>
      <c r="AC8" s="11" t="str">
        <f>[4]Maio!$G$32</f>
        <v>*</v>
      </c>
      <c r="AD8" s="11" t="str">
        <f>[4]Maio!$G$33</f>
        <v>*</v>
      </c>
      <c r="AE8" s="11" t="str">
        <f>[4]Maio!$G$34</f>
        <v>*</v>
      </c>
      <c r="AF8" s="11" t="str">
        <f>[4]Maio!$G$35</f>
        <v>*</v>
      </c>
      <c r="AG8" s="15">
        <f t="shared" ref="AG8" si="3">MIN(B8:AF8)</f>
        <v>27</v>
      </c>
      <c r="AH8" s="94">
        <f t="shared" ref="AH8" si="4">AVERAGE(B8:AF8)</f>
        <v>36.714285714285715</v>
      </c>
    </row>
    <row r="9" spans="1:34" x14ac:dyDescent="0.2">
      <c r="A9" s="58" t="s">
        <v>167</v>
      </c>
      <c r="B9" s="11">
        <f>[5]Maio!$G$5</f>
        <v>38</v>
      </c>
      <c r="C9" s="11">
        <f>[5]Maio!$G$6</f>
        <v>51</v>
      </c>
      <c r="D9" s="11">
        <f>[5]Maio!$G$7</f>
        <v>46</v>
      </c>
      <c r="E9" s="11">
        <f>[5]Maio!$G$8</f>
        <v>37</v>
      </c>
      <c r="F9" s="11">
        <f>[5]Maio!$G$9</f>
        <v>52</v>
      </c>
      <c r="G9" s="11">
        <f>[5]Maio!$G$10</f>
        <v>56</v>
      </c>
      <c r="H9" s="11">
        <f>[5]Maio!$G$11</f>
        <v>40</v>
      </c>
      <c r="I9" s="11">
        <f>[5]Maio!$G$12</f>
        <v>39</v>
      </c>
      <c r="J9" s="11">
        <f>[5]Maio!$G$13</f>
        <v>36</v>
      </c>
      <c r="K9" s="11">
        <f>[5]Maio!$G$14</f>
        <v>40</v>
      </c>
      <c r="L9" s="11">
        <f>[5]Maio!$G$15</f>
        <v>50</v>
      </c>
      <c r="M9" s="11">
        <f>[5]Maio!$G$16</f>
        <v>73</v>
      </c>
      <c r="N9" s="11">
        <f>[5]Maio!$G$17</f>
        <v>71</v>
      </c>
      <c r="O9" s="11">
        <f>[5]Maio!$G$18</f>
        <v>65</v>
      </c>
      <c r="P9" s="11">
        <f>[5]Maio!$G$19</f>
        <v>38</v>
      </c>
      <c r="Q9" s="11">
        <f>[5]Maio!$G$20</f>
        <v>39</v>
      </c>
      <c r="R9" s="11">
        <f>[5]Maio!$G$21</f>
        <v>48</v>
      </c>
      <c r="S9" s="11">
        <f>[5]Maio!$G$22</f>
        <v>43</v>
      </c>
      <c r="T9" s="11">
        <f>[5]Maio!$G$23</f>
        <v>35</v>
      </c>
      <c r="U9" s="11">
        <f>[5]Maio!$G$24</f>
        <v>49</v>
      </c>
      <c r="V9" s="11">
        <f>[5]Maio!$G$25</f>
        <v>53</v>
      </c>
      <c r="W9" s="11">
        <f>[5]Maio!$G$26</f>
        <v>73</v>
      </c>
      <c r="X9" s="11">
        <f>[5]Maio!$G$27</f>
        <v>70</v>
      </c>
      <c r="Y9" s="11">
        <f>[5]Maio!$G$28</f>
        <v>33</v>
      </c>
      <c r="Z9" s="11">
        <f>[5]Maio!$G$29</f>
        <v>37</v>
      </c>
      <c r="AA9" s="11">
        <f>[5]Maio!$G$30</f>
        <v>37</v>
      </c>
      <c r="AB9" s="11">
        <f>[5]Maio!$G$31</f>
        <v>34</v>
      </c>
      <c r="AC9" s="11">
        <f>[5]Maio!$G$32</f>
        <v>35</v>
      </c>
      <c r="AD9" s="11">
        <f>[5]Maio!$G$33</f>
        <v>37</v>
      </c>
      <c r="AE9" s="11">
        <f>[5]Maio!$G$34</f>
        <v>37</v>
      </c>
      <c r="AF9" s="11">
        <f>[5]Maio!$G$35</f>
        <v>43</v>
      </c>
      <c r="AG9" s="15">
        <f t="shared" ref="AG9" si="5">MIN(B9:AF9)</f>
        <v>33</v>
      </c>
      <c r="AH9" s="94">
        <f t="shared" ref="AH9" si="6">AVERAGE(B9:AF9)</f>
        <v>46.29032258064516</v>
      </c>
    </row>
    <row r="10" spans="1:34" x14ac:dyDescent="0.2">
      <c r="A10" s="58" t="s">
        <v>111</v>
      </c>
      <c r="B10" s="11" t="str">
        <f>[6]Maio!$G$5</f>
        <v>*</v>
      </c>
      <c r="C10" s="11" t="str">
        <f>[6]Maio!$G$6</f>
        <v>*</v>
      </c>
      <c r="D10" s="11" t="str">
        <f>[6]Maio!$G$7</f>
        <v>*</v>
      </c>
      <c r="E10" s="11" t="str">
        <f>[6]Maio!$G$8</f>
        <v>*</v>
      </c>
      <c r="F10" s="11" t="str">
        <f>[6]Maio!$G$9</f>
        <v>*</v>
      </c>
      <c r="G10" s="11" t="str">
        <f>[6]Maio!$G$10</f>
        <v>*</v>
      </c>
      <c r="H10" s="11" t="str">
        <f>[6]Maio!$G$11</f>
        <v>*</v>
      </c>
      <c r="I10" s="11" t="str">
        <f>[6]Maio!$G$12</f>
        <v>*</v>
      </c>
      <c r="J10" s="11" t="str">
        <f>[6]Maio!$G$13</f>
        <v>*</v>
      </c>
      <c r="K10" s="11" t="str">
        <f>[6]Maio!$G$14</f>
        <v>*</v>
      </c>
      <c r="L10" s="11" t="str">
        <f>[6]Maio!$G$15</f>
        <v>*</v>
      </c>
      <c r="M10" s="11" t="str">
        <f>[6]Maio!$G$16</f>
        <v>*</v>
      </c>
      <c r="N10" s="11" t="str">
        <f>[6]Maio!$G$17</f>
        <v>*</v>
      </c>
      <c r="O10" s="11" t="str">
        <f>[6]Maio!$G$18</f>
        <v>*</v>
      </c>
      <c r="P10" s="11" t="str">
        <f>[6]Maio!$G$19</f>
        <v>*</v>
      </c>
      <c r="Q10" s="11" t="str">
        <f>[6]Maio!$G$20</f>
        <v>*</v>
      </c>
      <c r="R10" s="11" t="str">
        <f>[6]Maio!$G$21</f>
        <v>*</v>
      </c>
      <c r="S10" s="11" t="str">
        <f>[6]Maio!$G$22</f>
        <v>*</v>
      </c>
      <c r="T10" s="11" t="str">
        <f>[6]Maio!$G$23</f>
        <v>*</v>
      </c>
      <c r="U10" s="11" t="str">
        <f>[6]Maio!$G$24</f>
        <v>*</v>
      </c>
      <c r="V10" s="11" t="str">
        <f>[6]Maio!$G$25</f>
        <v>*</v>
      </c>
      <c r="W10" s="11" t="str">
        <f>[6]Maio!$G$26</f>
        <v>*</v>
      </c>
      <c r="X10" s="11" t="str">
        <f>[6]Maio!$G$27</f>
        <v>*</v>
      </c>
      <c r="Y10" s="11" t="str">
        <f>[6]Maio!$G$28</f>
        <v>*</v>
      </c>
      <c r="Z10" s="11" t="str">
        <f>[6]Maio!$G$29</f>
        <v>*</v>
      </c>
      <c r="AA10" s="11" t="str">
        <f>[6]Maio!$G$30</f>
        <v>*</v>
      </c>
      <c r="AB10" s="11" t="str">
        <f>[6]Maio!$G$31</f>
        <v>*</v>
      </c>
      <c r="AC10" s="11" t="str">
        <f>[6]Maio!$G$32</f>
        <v>*</v>
      </c>
      <c r="AD10" s="11" t="str">
        <f>[6]Maio!$G$33</f>
        <v>*</v>
      </c>
      <c r="AE10" s="11" t="str">
        <f>[6]Maio!$G$34</f>
        <v>*</v>
      </c>
      <c r="AF10" s="11" t="str">
        <f>[6]Maio!$G$35</f>
        <v>*</v>
      </c>
      <c r="AG10" s="15" t="s">
        <v>226</v>
      </c>
      <c r="AH10" s="94" t="s">
        <v>226</v>
      </c>
    </row>
    <row r="11" spans="1:34" x14ac:dyDescent="0.2">
      <c r="A11" s="58" t="s">
        <v>64</v>
      </c>
      <c r="B11" s="11">
        <f>[7]Maio!$G$5</f>
        <v>24</v>
      </c>
      <c r="C11" s="11">
        <f>[7]Maio!$G$6</f>
        <v>30</v>
      </c>
      <c r="D11" s="11">
        <f>[7]Maio!$G$7</f>
        <v>43</v>
      </c>
      <c r="E11" s="11">
        <f>[7]Maio!$G$8</f>
        <v>39</v>
      </c>
      <c r="F11" s="11">
        <f>[7]Maio!$G$9</f>
        <v>35</v>
      </c>
      <c r="G11" s="11">
        <f>[7]Maio!$G$10</f>
        <v>51</v>
      </c>
      <c r="H11" s="11">
        <f>[7]Maio!$G$11</f>
        <v>27</v>
      </c>
      <c r="I11" s="11">
        <f>[7]Maio!$G$12</f>
        <v>22</v>
      </c>
      <c r="J11" s="11">
        <f>[7]Maio!$G$13</f>
        <v>28</v>
      </c>
      <c r="K11" s="11">
        <f>[7]Maio!$G$14</f>
        <v>29</v>
      </c>
      <c r="L11" s="11">
        <f>[7]Maio!$G$15</f>
        <v>30</v>
      </c>
      <c r="M11" s="11">
        <f>[7]Maio!$G$16</f>
        <v>40</v>
      </c>
      <c r="N11" s="11">
        <f>[7]Maio!$G$17</f>
        <v>64</v>
      </c>
      <c r="O11" s="11">
        <f>[7]Maio!$G$18</f>
        <v>72</v>
      </c>
      <c r="P11" s="11">
        <f>[7]Maio!$G$19</f>
        <v>65</v>
      </c>
      <c r="Q11" s="11">
        <f>[7]Maio!$G$20</f>
        <v>45</v>
      </c>
      <c r="R11" s="11">
        <f>[7]Maio!$G$21</f>
        <v>24</v>
      </c>
      <c r="S11" s="11">
        <f>[7]Maio!$G$22</f>
        <v>26</v>
      </c>
      <c r="T11" s="11">
        <f>[7]Maio!$G$23</f>
        <v>35</v>
      </c>
      <c r="U11" s="11">
        <f>[7]Maio!$G$24</f>
        <v>32</v>
      </c>
      <c r="V11" s="11">
        <f>[7]Maio!$G$25</f>
        <v>36</v>
      </c>
      <c r="W11" s="11">
        <f>[7]Maio!$G$26</f>
        <v>42</v>
      </c>
      <c r="X11" s="11">
        <f>[7]Maio!$G$27</f>
        <v>56</v>
      </c>
      <c r="Y11" s="11">
        <f>[7]Maio!$G$28</f>
        <v>66</v>
      </c>
      <c r="Z11" s="11">
        <f>[7]Maio!$G$29</f>
        <v>31</v>
      </c>
      <c r="AA11" s="11">
        <f>[7]Maio!$G$30</f>
        <v>27</v>
      </c>
      <c r="AB11" s="11">
        <f>[7]Maio!$G$31</f>
        <v>25</v>
      </c>
      <c r="AC11" s="11">
        <f>[7]Maio!$G$32</f>
        <v>23</v>
      </c>
      <c r="AD11" s="11">
        <f>[7]Maio!$G$33</f>
        <v>28</v>
      </c>
      <c r="AE11" s="11">
        <f>[7]Maio!$G$34</f>
        <v>25</v>
      </c>
      <c r="AF11" s="11">
        <f>[7]Maio!$G$35</f>
        <v>27</v>
      </c>
      <c r="AG11" s="15">
        <f t="shared" ref="AG11:AG12" si="7">MIN(B11:AF11)</f>
        <v>22</v>
      </c>
      <c r="AH11" s="94">
        <f t="shared" ref="AH11:AH12" si="8">AVERAGE(B11:AF11)</f>
        <v>37</v>
      </c>
    </row>
    <row r="12" spans="1:34" x14ac:dyDescent="0.2">
      <c r="A12" s="58" t="s">
        <v>41</v>
      </c>
      <c r="B12" s="11">
        <f>[8]Maio!$G$5</f>
        <v>28</v>
      </c>
      <c r="C12" s="11">
        <f>[8]Maio!$G$6</f>
        <v>35</v>
      </c>
      <c r="D12" s="11">
        <f>[8]Maio!$G$7</f>
        <v>35</v>
      </c>
      <c r="E12" s="11">
        <f>[8]Maio!$G$8</f>
        <v>31</v>
      </c>
      <c r="F12" s="11">
        <f>[8]Maio!$G$9</f>
        <v>40</v>
      </c>
      <c r="G12" s="11">
        <f>[8]Maio!$G$10</f>
        <v>47</v>
      </c>
      <c r="H12" s="11">
        <f>[8]Maio!$G$11</f>
        <v>34</v>
      </c>
      <c r="I12" s="11">
        <f>[8]Maio!$G$12</f>
        <v>30</v>
      </c>
      <c r="J12" s="11">
        <f>[8]Maio!$G$13</f>
        <v>28</v>
      </c>
      <c r="K12" s="11">
        <f>[8]Maio!$G$14</f>
        <v>28</v>
      </c>
      <c r="L12" s="11">
        <f>[8]Maio!$G$15</f>
        <v>46</v>
      </c>
      <c r="M12" s="11">
        <f>[8]Maio!$G$16</f>
        <v>66</v>
      </c>
      <c r="N12" s="11">
        <f>[8]Maio!$G$17</f>
        <v>69</v>
      </c>
      <c r="O12" s="11">
        <f>[8]Maio!$G$18</f>
        <v>55</v>
      </c>
      <c r="P12" s="11">
        <f>[8]Maio!$G$19</f>
        <v>27</v>
      </c>
      <c r="Q12" s="11">
        <f>[8]Maio!$G$20</f>
        <v>25</v>
      </c>
      <c r="R12" s="11">
        <f>[8]Maio!$G$21</f>
        <v>41</v>
      </c>
      <c r="S12" s="11">
        <f>[8]Maio!$G$22</f>
        <v>37</v>
      </c>
      <c r="T12" s="11">
        <f>[8]Maio!$G$23</f>
        <v>33</v>
      </c>
      <c r="U12" s="11">
        <f>[8]Maio!$G$24</f>
        <v>40</v>
      </c>
      <c r="V12" s="11">
        <f>[8]Maio!$G$25</f>
        <v>51</v>
      </c>
      <c r="W12" s="11">
        <f>[8]Maio!$G$26</f>
        <v>67</v>
      </c>
      <c r="X12" s="11">
        <f>[8]Maio!$G$27</f>
        <v>46</v>
      </c>
      <c r="Y12" s="11">
        <f>[8]Maio!$G$28</f>
        <v>43</v>
      </c>
      <c r="Z12" s="11">
        <f>[8]Maio!$G$29</f>
        <v>31</v>
      </c>
      <c r="AA12" s="11">
        <f>[8]Maio!$G$30</f>
        <v>30</v>
      </c>
      <c r="AB12" s="11">
        <f>[8]Maio!$G$31</f>
        <v>30</v>
      </c>
      <c r="AC12" s="11">
        <f>[8]Maio!$G$32</f>
        <v>30</v>
      </c>
      <c r="AD12" s="11">
        <f>[8]Maio!$G$33</f>
        <v>33</v>
      </c>
      <c r="AE12" s="11">
        <f>[8]Maio!$G$34</f>
        <v>31</v>
      </c>
      <c r="AF12" s="11">
        <f>[8]Maio!$G$35</f>
        <v>51</v>
      </c>
      <c r="AG12" s="15">
        <f t="shared" si="7"/>
        <v>25</v>
      </c>
      <c r="AH12" s="94">
        <f t="shared" si="8"/>
        <v>39.29032258064516</v>
      </c>
    </row>
    <row r="13" spans="1:34" x14ac:dyDescent="0.2">
      <c r="A13" s="58" t="s">
        <v>114</v>
      </c>
      <c r="B13" s="11" t="str">
        <f>[9]Maio!$G$5</f>
        <v>*</v>
      </c>
      <c r="C13" s="11" t="str">
        <f>[9]Maio!$G$6</f>
        <v>*</v>
      </c>
      <c r="D13" s="11" t="str">
        <f>[9]Maio!$G$7</f>
        <v>*</v>
      </c>
      <c r="E13" s="11" t="str">
        <f>[9]Maio!$G$8</f>
        <v>*</v>
      </c>
      <c r="F13" s="11" t="str">
        <f>[9]Maio!$G$9</f>
        <v>*</v>
      </c>
      <c r="G13" s="11" t="str">
        <f>[9]Maio!$G$10</f>
        <v>*</v>
      </c>
      <c r="H13" s="11" t="str">
        <f>[9]Maio!$G$11</f>
        <v>*</v>
      </c>
      <c r="I13" s="11" t="str">
        <f>[9]Maio!$G$12</f>
        <v>*</v>
      </c>
      <c r="J13" s="11" t="str">
        <f>[9]Maio!$G$13</f>
        <v>*</v>
      </c>
      <c r="K13" s="11" t="str">
        <f>[9]Maio!$G$14</f>
        <v>*</v>
      </c>
      <c r="L13" s="11" t="str">
        <f>[9]Maio!$G$15</f>
        <v>*</v>
      </c>
      <c r="M13" s="11" t="str">
        <f>[9]Maio!$G$16</f>
        <v>*</v>
      </c>
      <c r="N13" s="11" t="str">
        <f>[9]Maio!$G$17</f>
        <v>*</v>
      </c>
      <c r="O13" s="11" t="str">
        <f>[9]Maio!$G$18</f>
        <v>*</v>
      </c>
      <c r="P13" s="11" t="str">
        <f>[9]Maio!$G$19</f>
        <v>*</v>
      </c>
      <c r="Q13" s="11" t="str">
        <f>[9]Maio!$G$20</f>
        <v>*</v>
      </c>
      <c r="R13" s="11" t="str">
        <f>[9]Maio!$G$21</f>
        <v>*</v>
      </c>
      <c r="S13" s="11" t="str">
        <f>[9]Maio!$G$22</f>
        <v>*</v>
      </c>
      <c r="T13" s="11" t="str">
        <f>[9]Maio!$G$23</f>
        <v>*</v>
      </c>
      <c r="U13" s="11" t="str">
        <f>[9]Maio!$G$24</f>
        <v>*</v>
      </c>
      <c r="V13" s="11" t="str">
        <f>[9]Maio!$G$25</f>
        <v>*</v>
      </c>
      <c r="W13" s="11" t="str">
        <f>[9]Maio!$G$26</f>
        <v>*</v>
      </c>
      <c r="X13" s="11" t="str">
        <f>[9]Maio!$G$27</f>
        <v>*</v>
      </c>
      <c r="Y13" s="11" t="str">
        <f>[9]Maio!$G$28</f>
        <v>*</v>
      </c>
      <c r="Z13" s="11" t="str">
        <f>[9]Maio!$G$29</f>
        <v>*</v>
      </c>
      <c r="AA13" s="11" t="str">
        <f>[9]Maio!$G$30</f>
        <v>*</v>
      </c>
      <c r="AB13" s="11" t="str">
        <f>[9]Maio!$G$31</f>
        <v>*</v>
      </c>
      <c r="AC13" s="11" t="str">
        <f>[9]Maio!$G$32</f>
        <v>*</v>
      </c>
      <c r="AD13" s="11" t="str">
        <f>[9]Maio!$G$33</f>
        <v>*</v>
      </c>
      <c r="AE13" s="11" t="str">
        <f>[9]Maio!$G$34</f>
        <v>*</v>
      </c>
      <c r="AF13" s="11" t="str">
        <f>[9]Maio!$G$35</f>
        <v>*</v>
      </c>
      <c r="AG13" s="15" t="s">
        <v>226</v>
      </c>
      <c r="AH13" s="94" t="s">
        <v>226</v>
      </c>
    </row>
    <row r="14" spans="1:34" x14ac:dyDescent="0.2">
      <c r="A14" s="58" t="s">
        <v>118</v>
      </c>
      <c r="B14" s="11" t="str">
        <f>[10]Maio!$G$5</f>
        <v>*</v>
      </c>
      <c r="C14" s="11" t="str">
        <f>[10]Maio!$G$6</f>
        <v>*</v>
      </c>
      <c r="D14" s="11" t="str">
        <f>[10]Maio!$G$7</f>
        <v>*</v>
      </c>
      <c r="E14" s="11" t="str">
        <f>[10]Maio!$G$8</f>
        <v>*</v>
      </c>
      <c r="F14" s="11" t="str">
        <f>[10]Maio!$G$9</f>
        <v>*</v>
      </c>
      <c r="G14" s="11" t="str">
        <f>[10]Maio!$G$10</f>
        <v>*</v>
      </c>
      <c r="H14" s="11" t="str">
        <f>[10]Maio!$G$11</f>
        <v>*</v>
      </c>
      <c r="I14" s="11" t="str">
        <f>[10]Maio!$G$12</f>
        <v>*</v>
      </c>
      <c r="J14" s="11" t="str">
        <f>[10]Maio!$G$13</f>
        <v>*</v>
      </c>
      <c r="K14" s="11" t="str">
        <f>[10]Maio!$G$14</f>
        <v>*</v>
      </c>
      <c r="L14" s="11" t="str">
        <f>[10]Maio!$G$15</f>
        <v>*</v>
      </c>
      <c r="M14" s="11" t="str">
        <f>[10]Maio!$G$16</f>
        <v>*</v>
      </c>
      <c r="N14" s="11" t="str">
        <f>[10]Maio!$G$17</f>
        <v>*</v>
      </c>
      <c r="O14" s="11" t="str">
        <f>[10]Maio!$G$18</f>
        <v>*</v>
      </c>
      <c r="P14" s="11" t="str">
        <f>[10]Maio!$G$19</f>
        <v>*</v>
      </c>
      <c r="Q14" s="11" t="str">
        <f>[10]Maio!$G$20</f>
        <v>*</v>
      </c>
      <c r="R14" s="11" t="str">
        <f>[10]Maio!$G$21</f>
        <v>*</v>
      </c>
      <c r="S14" s="11" t="str">
        <f>[10]Maio!$G$22</f>
        <v>*</v>
      </c>
      <c r="T14" s="11" t="str">
        <f>[10]Maio!$G$23</f>
        <v>*</v>
      </c>
      <c r="U14" s="11" t="str">
        <f>[10]Maio!$G$24</f>
        <v>*</v>
      </c>
      <c r="V14" s="11" t="str">
        <f>[10]Maio!$G$25</f>
        <v>*</v>
      </c>
      <c r="W14" s="11" t="str">
        <f>[10]Maio!$G$26</f>
        <v>*</v>
      </c>
      <c r="X14" s="11" t="str">
        <f>[10]Maio!$G$27</f>
        <v>*</v>
      </c>
      <c r="Y14" s="11" t="str">
        <f>[10]Maio!$G$28</f>
        <v>*</v>
      </c>
      <c r="Z14" s="11" t="str">
        <f>[10]Maio!$G$29</f>
        <v>*</v>
      </c>
      <c r="AA14" s="11" t="str">
        <f>[10]Maio!$G$30</f>
        <v>*</v>
      </c>
      <c r="AB14" s="11" t="str">
        <f>[10]Maio!$G$31</f>
        <v>*</v>
      </c>
      <c r="AC14" s="11" t="str">
        <f>[10]Maio!$G$32</f>
        <v>*</v>
      </c>
      <c r="AD14" s="11" t="str">
        <f>[10]Maio!$G$33</f>
        <v>*</v>
      </c>
      <c r="AE14" s="11" t="str">
        <f>[10]Maio!$G$34</f>
        <v>*</v>
      </c>
      <c r="AF14" s="11" t="str">
        <f>[10]Maio!$G$35</f>
        <v>*</v>
      </c>
      <c r="AG14" s="15" t="s">
        <v>226</v>
      </c>
      <c r="AH14" s="94" t="s">
        <v>226</v>
      </c>
    </row>
    <row r="15" spans="1:34" x14ac:dyDescent="0.2">
      <c r="A15" s="58" t="s">
        <v>121</v>
      </c>
      <c r="B15" s="11">
        <f>[11]Maio!$G$5</f>
        <v>36</v>
      </c>
      <c r="C15" s="11">
        <f>[11]Maio!$G$6</f>
        <v>46</v>
      </c>
      <c r="D15" s="11">
        <f>[11]Maio!$G$7</f>
        <v>45</v>
      </c>
      <c r="E15" s="11">
        <f>[11]Maio!$G$8</f>
        <v>48</v>
      </c>
      <c r="F15" s="11">
        <f>[11]Maio!$G$9</f>
        <v>44</v>
      </c>
      <c r="G15" s="11">
        <f>[11]Maio!$G$10</f>
        <v>62</v>
      </c>
      <c r="H15" s="11">
        <f>[11]Maio!$G$11</f>
        <v>38</v>
      </c>
      <c r="I15" s="11">
        <f>[11]Maio!$G$12</f>
        <v>37</v>
      </c>
      <c r="J15" s="11">
        <f>[11]Maio!$G$13</f>
        <v>33</v>
      </c>
      <c r="K15" s="11">
        <f>[11]Maio!$G$14</f>
        <v>37</v>
      </c>
      <c r="L15" s="11">
        <f>[11]Maio!$G$15</f>
        <v>44</v>
      </c>
      <c r="M15" s="11">
        <f>[11]Maio!$G$16</f>
        <v>61</v>
      </c>
      <c r="N15" s="11">
        <f>[11]Maio!$G$17</f>
        <v>69</v>
      </c>
      <c r="O15" s="11">
        <f>[11]Maio!$G$18</f>
        <v>68</v>
      </c>
      <c r="P15" s="11">
        <f>[11]Maio!$G$19</f>
        <v>46</v>
      </c>
      <c r="Q15" s="11">
        <f>[11]Maio!$G$20</f>
        <v>39</v>
      </c>
      <c r="R15" s="11">
        <f>[11]Maio!$G$21</f>
        <v>45</v>
      </c>
      <c r="S15" s="11">
        <f>[11]Maio!$G$22</f>
        <v>35</v>
      </c>
      <c r="T15" s="11">
        <f>[11]Maio!$G$23</f>
        <v>40</v>
      </c>
      <c r="U15" s="11">
        <f>[11]Maio!$G$24</f>
        <v>49</v>
      </c>
      <c r="V15" s="11">
        <f>[11]Maio!$G$25</f>
        <v>55</v>
      </c>
      <c r="W15" s="11">
        <f>[11]Maio!$G$26</f>
        <v>69</v>
      </c>
      <c r="X15" s="11">
        <f>[11]Maio!$G$27</f>
        <v>62</v>
      </c>
      <c r="Y15" s="11">
        <f>[11]Maio!$G$28</f>
        <v>43</v>
      </c>
      <c r="Z15" s="11">
        <f>[11]Maio!$G$29</f>
        <v>30</v>
      </c>
      <c r="AA15" s="11">
        <f>[11]Maio!$G$30</f>
        <v>36</v>
      </c>
      <c r="AB15" s="11">
        <f>[11]Maio!$G$31</f>
        <v>24</v>
      </c>
      <c r="AC15" s="11">
        <f>[11]Maio!$G$32</f>
        <v>32</v>
      </c>
      <c r="AD15" s="11">
        <f>[11]Maio!$G$33</f>
        <v>37</v>
      </c>
      <c r="AE15" s="11">
        <f>[11]Maio!$G$34</f>
        <v>37</v>
      </c>
      <c r="AF15" s="11">
        <f>[11]Maio!$G$35</f>
        <v>38</v>
      </c>
      <c r="AG15" s="15">
        <f t="shared" ref="AG15" si="9">MIN(B15:AF15)</f>
        <v>24</v>
      </c>
      <c r="AH15" s="94">
        <f t="shared" ref="AH15" si="10">AVERAGE(B15:AF15)</f>
        <v>44.677419354838712</v>
      </c>
    </row>
    <row r="16" spans="1:34" x14ac:dyDescent="0.2">
      <c r="A16" s="58" t="s">
        <v>168</v>
      </c>
      <c r="B16" s="11" t="str">
        <f>[12]Maio!$G$5</f>
        <v>*</v>
      </c>
      <c r="C16" s="11" t="str">
        <f>[12]Maio!$G$6</f>
        <v>*</v>
      </c>
      <c r="D16" s="11" t="str">
        <f>[12]Maio!$G$7</f>
        <v>*</v>
      </c>
      <c r="E16" s="11" t="str">
        <f>[12]Maio!$G$8</f>
        <v>*</v>
      </c>
      <c r="F16" s="11" t="str">
        <f>[12]Maio!$G$9</f>
        <v>*</v>
      </c>
      <c r="G16" s="11" t="str">
        <f>[12]Maio!$G$10</f>
        <v>*</v>
      </c>
      <c r="H16" s="11" t="str">
        <f>[12]Maio!$G$11</f>
        <v>*</v>
      </c>
      <c r="I16" s="11" t="str">
        <f>[12]Maio!$G$12</f>
        <v>*</v>
      </c>
      <c r="J16" s="11" t="str">
        <f>[12]Maio!$G$13</f>
        <v>*</v>
      </c>
      <c r="K16" s="11" t="str">
        <f>[12]Maio!$G$14</f>
        <v>*</v>
      </c>
      <c r="L16" s="11" t="str">
        <f>[12]Maio!$G$15</f>
        <v>*</v>
      </c>
      <c r="M16" s="11" t="str">
        <f>[12]Maio!$G$16</f>
        <v>*</v>
      </c>
      <c r="N16" s="11" t="str">
        <f>[12]Maio!$G$17</f>
        <v>*</v>
      </c>
      <c r="O16" s="11" t="str">
        <f>[12]Maio!$G$18</f>
        <v>*</v>
      </c>
      <c r="P16" s="11" t="str">
        <f>[12]Maio!$G$19</f>
        <v>*</v>
      </c>
      <c r="Q16" s="11" t="str">
        <f>[12]Maio!$G$20</f>
        <v>*</v>
      </c>
      <c r="R16" s="11" t="str">
        <f>[12]Maio!$G$21</f>
        <v>*</v>
      </c>
      <c r="S16" s="11" t="str">
        <f>[12]Maio!$G$22</f>
        <v>*</v>
      </c>
      <c r="T16" s="11" t="str">
        <f>[12]Maio!$G$23</f>
        <v>*</v>
      </c>
      <c r="U16" s="11" t="str">
        <f>[12]Maio!$G$24</f>
        <v>*</v>
      </c>
      <c r="V16" s="11" t="str">
        <f>[12]Maio!$G$25</f>
        <v>*</v>
      </c>
      <c r="W16" s="11" t="str">
        <f>[12]Maio!$G$26</f>
        <v>*</v>
      </c>
      <c r="X16" s="11" t="str">
        <f>[12]Maio!$G$27</f>
        <v>*</v>
      </c>
      <c r="Y16" s="11" t="str">
        <f>[12]Maio!$G$28</f>
        <v>*</v>
      </c>
      <c r="Z16" s="11" t="str">
        <f>[12]Maio!$G$29</f>
        <v>*</v>
      </c>
      <c r="AA16" s="11" t="str">
        <f>[12]Maio!$G$30</f>
        <v>*</v>
      </c>
      <c r="AB16" s="11" t="str">
        <f>[12]Maio!$G$31</f>
        <v>*</v>
      </c>
      <c r="AC16" s="11" t="str">
        <f>[12]Maio!$G$32</f>
        <v>*</v>
      </c>
      <c r="AD16" s="11" t="str">
        <f>[12]Maio!$G$33</f>
        <v>*</v>
      </c>
      <c r="AE16" s="11" t="str">
        <f>[12]Maio!$G$34</f>
        <v>*</v>
      </c>
      <c r="AF16" s="11" t="str">
        <f>[12]Maio!$G$35</f>
        <v>*</v>
      </c>
      <c r="AG16" s="15" t="s">
        <v>226</v>
      </c>
      <c r="AH16" s="94" t="s">
        <v>226</v>
      </c>
    </row>
    <row r="17" spans="1:39" x14ac:dyDescent="0.2">
      <c r="A17" s="58" t="s">
        <v>2</v>
      </c>
      <c r="B17" s="11">
        <f>[13]Maio!$G$5</f>
        <v>31</v>
      </c>
      <c r="C17" s="11">
        <f>[13]Maio!$G$6</f>
        <v>31</v>
      </c>
      <c r="D17" s="11">
        <f>[13]Maio!$G$7</f>
        <v>35</v>
      </c>
      <c r="E17" s="11">
        <f>[13]Maio!$G$8</f>
        <v>30</v>
      </c>
      <c r="F17" s="11">
        <f>[13]Maio!$G$9</f>
        <v>27</v>
      </c>
      <c r="G17" s="11">
        <f>[13]Maio!$G$10</f>
        <v>56</v>
      </c>
      <c r="H17" s="11">
        <f>[13]Maio!$G$11</f>
        <v>36</v>
      </c>
      <c r="I17" s="11">
        <f>[13]Maio!$G$12</f>
        <v>30</v>
      </c>
      <c r="J17" s="11">
        <f>[13]Maio!$G$13</f>
        <v>28</v>
      </c>
      <c r="K17" s="11">
        <f>[13]Maio!$G$14</f>
        <v>31</v>
      </c>
      <c r="L17" s="11">
        <f>[13]Maio!$G$15</f>
        <v>47</v>
      </c>
      <c r="M17" s="11">
        <f>[13]Maio!$G$16</f>
        <v>52</v>
      </c>
      <c r="N17" s="11">
        <f>[13]Maio!$G$17</f>
        <v>83</v>
      </c>
      <c r="O17" s="11">
        <f>[13]Maio!$G$18</f>
        <v>66</v>
      </c>
      <c r="P17" s="11">
        <f>[13]Maio!$G$19</f>
        <v>52</v>
      </c>
      <c r="Q17" s="11">
        <f>[13]Maio!$G$20</f>
        <v>40</v>
      </c>
      <c r="R17" s="11">
        <f>[13]Maio!$G$21</f>
        <v>42</v>
      </c>
      <c r="S17" s="11">
        <f>[13]Maio!$G$22</f>
        <v>33</v>
      </c>
      <c r="T17" s="11">
        <f>[13]Maio!$G$23</f>
        <v>25</v>
      </c>
      <c r="U17" s="11">
        <f>[13]Maio!$G$24</f>
        <v>42</v>
      </c>
      <c r="V17" s="11">
        <f>[13]Maio!$G$25</f>
        <v>49</v>
      </c>
      <c r="W17" s="11">
        <f>[13]Maio!$G$26</f>
        <v>61</v>
      </c>
      <c r="X17" s="11">
        <f>[13]Maio!$G$27</f>
        <v>62</v>
      </c>
      <c r="Y17" s="11">
        <f>[13]Maio!$G$28</f>
        <v>49</v>
      </c>
      <c r="Z17" s="11">
        <f>[13]Maio!$G$29</f>
        <v>32</v>
      </c>
      <c r="AA17" s="11">
        <f>[13]Maio!$G$30</f>
        <v>30</v>
      </c>
      <c r="AB17" s="11">
        <f>[13]Maio!$G$31</f>
        <v>18</v>
      </c>
      <c r="AC17" s="11">
        <f>[13]Maio!$G$32</f>
        <v>23</v>
      </c>
      <c r="AD17" s="11">
        <f>[13]Maio!$G$33</f>
        <v>21</v>
      </c>
      <c r="AE17" s="11">
        <f>[13]Maio!$G$34</f>
        <v>26</v>
      </c>
      <c r="AF17" s="11">
        <f>[13]Maio!$G$35</f>
        <v>31</v>
      </c>
      <c r="AG17" s="15">
        <f t="shared" ref="AG17:AG25" si="11">MIN(B17:AF17)</f>
        <v>18</v>
      </c>
      <c r="AH17" s="94">
        <f t="shared" ref="AH17:AH25" si="12">AVERAGE(B17:AF17)</f>
        <v>39.322580645161288</v>
      </c>
      <c r="AJ17" s="12" t="s">
        <v>47</v>
      </c>
    </row>
    <row r="18" spans="1:39" x14ac:dyDescent="0.2">
      <c r="A18" s="58" t="s">
        <v>3</v>
      </c>
      <c r="B18" s="11">
        <f>[14]Maio!$G$5</f>
        <v>30</v>
      </c>
      <c r="C18" s="11">
        <f>[14]Maio!$G$6</f>
        <v>29</v>
      </c>
      <c r="D18" s="11">
        <f>[14]Maio!$G$7</f>
        <v>29</v>
      </c>
      <c r="E18" s="11">
        <f>[14]Maio!$G$8</f>
        <v>24</v>
      </c>
      <c r="F18" s="11">
        <f>[14]Maio!$G$9</f>
        <v>27</v>
      </c>
      <c r="G18" s="11">
        <f>[14]Maio!$G$10</f>
        <v>53</v>
      </c>
      <c r="H18" s="11">
        <f>[14]Maio!$G$11</f>
        <v>47</v>
      </c>
      <c r="I18" s="11">
        <f>[14]Maio!$G$12</f>
        <v>31</v>
      </c>
      <c r="J18" s="11">
        <f>[14]Maio!$G$13</f>
        <v>31</v>
      </c>
      <c r="K18" s="11">
        <f>[14]Maio!$G$14</f>
        <v>35</v>
      </c>
      <c r="L18" s="11">
        <f>[14]Maio!$G$15</f>
        <v>29</v>
      </c>
      <c r="M18" s="11">
        <f>[14]Maio!$G$16</f>
        <v>31</v>
      </c>
      <c r="N18" s="11">
        <f>[14]Maio!$G$17</f>
        <v>59</v>
      </c>
      <c r="O18" s="11">
        <f>[14]Maio!$G$18</f>
        <v>67</v>
      </c>
      <c r="P18" s="11">
        <f>[14]Maio!$G$19</f>
        <v>64</v>
      </c>
      <c r="Q18" s="11">
        <f>[14]Maio!$G$20</f>
        <v>39</v>
      </c>
      <c r="R18" s="11">
        <f>[14]Maio!$G$21</f>
        <v>34</v>
      </c>
      <c r="S18" s="11">
        <f>[14]Maio!$G$22</f>
        <v>30</v>
      </c>
      <c r="T18" s="11">
        <f>[14]Maio!$G$23</f>
        <v>28</v>
      </c>
      <c r="U18" s="11">
        <f>[14]Maio!$G$24</f>
        <v>31</v>
      </c>
      <c r="V18" s="11">
        <f>[14]Maio!$G$25</f>
        <v>37</v>
      </c>
      <c r="W18" s="11">
        <f>[14]Maio!$G$26</f>
        <v>32</v>
      </c>
      <c r="X18" s="11">
        <f>[14]Maio!$G$27</f>
        <v>56</v>
      </c>
      <c r="Y18" s="11">
        <f>[14]Maio!$G$28</f>
        <v>53</v>
      </c>
      <c r="Z18" s="11">
        <f>[14]Maio!$G$29</f>
        <v>34</v>
      </c>
      <c r="AA18" s="11">
        <f>[14]Maio!$G$30</f>
        <v>28</v>
      </c>
      <c r="AB18" s="11">
        <f>[14]Maio!$G$31</f>
        <v>25</v>
      </c>
      <c r="AC18" s="11">
        <f>[14]Maio!$G$32</f>
        <v>25</v>
      </c>
      <c r="AD18" s="11">
        <f>[14]Maio!$G$33</f>
        <v>24</v>
      </c>
      <c r="AE18" s="11">
        <f>[14]Maio!$G$34</f>
        <v>25</v>
      </c>
      <c r="AF18" s="11">
        <f>[14]Maio!$G$35</f>
        <v>25</v>
      </c>
      <c r="AG18" s="15">
        <f t="shared" si="11"/>
        <v>24</v>
      </c>
      <c r="AH18" s="94">
        <f>AVERAGE(B18:AF18)</f>
        <v>35.87096774193548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[15]Maio!$G$5</f>
        <v>*</v>
      </c>
      <c r="C19" s="11" t="str">
        <f>[15]Maio!$G$6</f>
        <v>*</v>
      </c>
      <c r="D19" s="11" t="str">
        <f>[15]Maio!$G$7</f>
        <v>*</v>
      </c>
      <c r="E19" s="11" t="str">
        <f>[15]Maio!$G$8</f>
        <v>*</v>
      </c>
      <c r="F19" s="11" t="str">
        <f>[15]Maio!$G$9</f>
        <v>*</v>
      </c>
      <c r="G19" s="11" t="str">
        <f>[15]Maio!$G$10</f>
        <v>*</v>
      </c>
      <c r="H19" s="11" t="str">
        <f>[15]Maio!$G$11</f>
        <v>*</v>
      </c>
      <c r="I19" s="11" t="str">
        <f>[15]Maio!$G$12</f>
        <v>*</v>
      </c>
      <c r="J19" s="11" t="str">
        <f>[15]Maio!$G$13</f>
        <v>*</v>
      </c>
      <c r="K19" s="11" t="str">
        <f>[15]Maio!$G$14</f>
        <v>*</v>
      </c>
      <c r="L19" s="11" t="str">
        <f>[15]Maio!$G$15</f>
        <v>*</v>
      </c>
      <c r="M19" s="11" t="str">
        <f>[15]Maio!$G$16</f>
        <v>*</v>
      </c>
      <c r="N19" s="11" t="str">
        <f>[15]Maio!$G$17</f>
        <v>*</v>
      </c>
      <c r="O19" s="11" t="str">
        <f>[15]Maio!$G$18</f>
        <v>*</v>
      </c>
      <c r="P19" s="11" t="str">
        <f>[15]Maio!$G$19</f>
        <v>*</v>
      </c>
      <c r="Q19" s="11" t="str">
        <f>[15]Maio!$G$20</f>
        <v>*</v>
      </c>
      <c r="R19" s="11" t="str">
        <f>[15]Maio!$G$21</f>
        <v>*</v>
      </c>
      <c r="S19" s="11" t="str">
        <f>[15]Maio!$G$22</f>
        <v>*</v>
      </c>
      <c r="T19" s="11" t="str">
        <f>[15]Maio!$G$23</f>
        <v>*</v>
      </c>
      <c r="U19" s="11" t="str">
        <f>[15]Maio!$G$24</f>
        <v>*</v>
      </c>
      <c r="V19" s="11" t="str">
        <f>[15]Maio!$G$25</f>
        <v>*</v>
      </c>
      <c r="W19" s="11" t="str">
        <f>[15]Maio!$G$26</f>
        <v>*</v>
      </c>
      <c r="X19" s="11" t="str">
        <f>[15]Maio!$G$27</f>
        <v>*</v>
      </c>
      <c r="Y19" s="11" t="str">
        <f>[15]Maio!$G$28</f>
        <v>*</v>
      </c>
      <c r="Z19" s="11" t="str">
        <f>[15]Maio!$G$29</f>
        <v>*</v>
      </c>
      <c r="AA19" s="11" t="str">
        <f>[15]Maio!$G$30</f>
        <v>*</v>
      </c>
      <c r="AB19" s="11" t="str">
        <f>[15]Maio!$G$31</f>
        <v>*</v>
      </c>
      <c r="AC19" s="11" t="str">
        <f>[15]Maio!$G$32</f>
        <v>*</v>
      </c>
      <c r="AD19" s="11" t="str">
        <f>[15]Maio!$G$33</f>
        <v>*</v>
      </c>
      <c r="AE19" s="11" t="str">
        <f>[15]Maio!$G$34</f>
        <v>*</v>
      </c>
      <c r="AF19" s="11" t="str">
        <f>[15]Maio!$G$35</f>
        <v>*</v>
      </c>
      <c r="AG19" s="15" t="s">
        <v>226</v>
      </c>
      <c r="AH19" s="94" t="s">
        <v>226</v>
      </c>
      <c r="AL19" t="s">
        <v>47</v>
      </c>
    </row>
    <row r="20" spans="1:39" x14ac:dyDescent="0.2">
      <c r="A20" s="58" t="s">
        <v>5</v>
      </c>
      <c r="B20" s="11">
        <f>[16]Maio!$G$5</f>
        <v>32</v>
      </c>
      <c r="C20" s="11">
        <f>[16]Maio!$G$6</f>
        <v>35</v>
      </c>
      <c r="D20" s="11">
        <f>[16]Maio!$G$7</f>
        <v>29</v>
      </c>
      <c r="E20" s="11">
        <f>[16]Maio!$G$8</f>
        <v>24</v>
      </c>
      <c r="F20" s="11">
        <f>[16]Maio!$G$9</f>
        <v>31</v>
      </c>
      <c r="G20" s="11">
        <f>[16]Maio!$G$10</f>
        <v>54</v>
      </c>
      <c r="H20" s="11">
        <f>[16]Maio!$G$11</f>
        <v>30</v>
      </c>
      <c r="I20" s="11">
        <f>[16]Maio!$G$12</f>
        <v>24</v>
      </c>
      <c r="J20" s="11">
        <f>[16]Maio!$G$13</f>
        <v>32</v>
      </c>
      <c r="K20" s="11">
        <f>[16]Maio!$G$14</f>
        <v>36</v>
      </c>
      <c r="L20" s="11">
        <f>[16]Maio!$G$15</f>
        <v>45</v>
      </c>
      <c r="M20" s="11">
        <f>[16]Maio!$G$16</f>
        <v>58</v>
      </c>
      <c r="N20" s="11">
        <f>[16]Maio!$G$17</f>
        <v>74</v>
      </c>
      <c r="O20" s="11">
        <f>[16]Maio!$G$18</f>
        <v>55</v>
      </c>
      <c r="P20" s="11">
        <f>[16]Maio!$G$19</f>
        <v>42</v>
      </c>
      <c r="Q20" s="11">
        <f>[16]Maio!$G$20</f>
        <v>27</v>
      </c>
      <c r="R20" s="11">
        <f>[16]Maio!$G$21</f>
        <v>36</v>
      </c>
      <c r="S20" s="11">
        <f>[16]Maio!$G$22</f>
        <v>32</v>
      </c>
      <c r="T20" s="11">
        <f>[16]Maio!$G$23</f>
        <v>32</v>
      </c>
      <c r="U20" s="11">
        <f>[16]Maio!$G$24</f>
        <v>44</v>
      </c>
      <c r="V20" s="11">
        <f>[16]Maio!$G$25</f>
        <v>42</v>
      </c>
      <c r="W20" s="11">
        <f>[16]Maio!$G$26</f>
        <v>55</v>
      </c>
      <c r="X20" s="11">
        <f>[16]Maio!$G$27</f>
        <v>45</v>
      </c>
      <c r="Y20" s="11">
        <f>[16]Maio!$G$28</f>
        <v>35</v>
      </c>
      <c r="Z20" s="11">
        <f>[16]Maio!$G$29</f>
        <v>32</v>
      </c>
      <c r="AA20" s="11">
        <f>[16]Maio!$G$30</f>
        <v>31</v>
      </c>
      <c r="AB20" s="11">
        <f>[16]Maio!$G$31</f>
        <v>29</v>
      </c>
      <c r="AC20" s="11">
        <f>[16]Maio!$G$32</f>
        <v>34</v>
      </c>
      <c r="AD20" s="11">
        <f>[16]Maio!$G$33</f>
        <v>31</v>
      </c>
      <c r="AE20" s="11">
        <f>[16]Maio!$G$34</f>
        <v>32</v>
      </c>
      <c r="AF20" s="11">
        <f>[16]Maio!$G$35</f>
        <v>33</v>
      </c>
      <c r="AG20" s="15">
        <f t="shared" si="11"/>
        <v>24</v>
      </c>
      <c r="AH20" s="94">
        <f t="shared" si="12"/>
        <v>37.774193548387096</v>
      </c>
      <c r="AI20" s="12" t="s">
        <v>47</v>
      </c>
    </row>
    <row r="21" spans="1:39" x14ac:dyDescent="0.2">
      <c r="A21" s="58" t="s">
        <v>43</v>
      </c>
      <c r="B21" s="11">
        <f>[17]Maio!$G$5</f>
        <v>31</v>
      </c>
      <c r="C21" s="11">
        <f>[17]Maio!$G$6</f>
        <v>27</v>
      </c>
      <c r="D21" s="11">
        <f>[17]Maio!$G$7</f>
        <v>32</v>
      </c>
      <c r="E21" s="11">
        <f>[17]Maio!$G$8</f>
        <v>24</v>
      </c>
      <c r="F21" s="11">
        <f>[17]Maio!$G$9</f>
        <v>32</v>
      </c>
      <c r="G21" s="11">
        <f>[17]Maio!$G$10</f>
        <v>64</v>
      </c>
      <c r="H21" s="11">
        <f>[17]Maio!$G$11</f>
        <v>46</v>
      </c>
      <c r="I21" s="11">
        <f>[17]Maio!$G$12</f>
        <v>34</v>
      </c>
      <c r="J21" s="11">
        <f>[17]Maio!$G$13</f>
        <v>31</v>
      </c>
      <c r="K21" s="11">
        <f>[17]Maio!$G$14</f>
        <v>31</v>
      </c>
      <c r="L21" s="11">
        <f>[17]Maio!$G$15</f>
        <v>31</v>
      </c>
      <c r="M21" s="11">
        <f>[17]Maio!$G$16</f>
        <v>38</v>
      </c>
      <c r="N21" s="11">
        <f>[17]Maio!$G$17</f>
        <v>71</v>
      </c>
      <c r="O21" s="11">
        <f>[17]Maio!$G$18</f>
        <v>74</v>
      </c>
      <c r="P21" s="11">
        <f>[17]Maio!$G$19</f>
        <v>63</v>
      </c>
      <c r="Q21" s="11">
        <f>[17]Maio!$G$20</f>
        <v>45</v>
      </c>
      <c r="R21" s="11">
        <f>[17]Maio!$G$21</f>
        <v>33</v>
      </c>
      <c r="S21" s="11">
        <f>[17]Maio!$G$22</f>
        <v>28</v>
      </c>
      <c r="T21" s="11">
        <f>[17]Maio!$G$23</f>
        <v>26</v>
      </c>
      <c r="U21" s="11">
        <f>[17]Maio!$G$24</f>
        <v>38</v>
      </c>
      <c r="V21" s="11">
        <f>[17]Maio!$G$25</f>
        <v>34</v>
      </c>
      <c r="W21" s="11">
        <f>[17]Maio!$G$26</f>
        <v>40</v>
      </c>
      <c r="X21" s="11">
        <f>[17]Maio!$G$27</f>
        <v>70</v>
      </c>
      <c r="Y21" s="11">
        <f>[17]Maio!$G$28</f>
        <v>55</v>
      </c>
      <c r="Z21" s="11">
        <f>[17]Maio!$G$29</f>
        <v>29</v>
      </c>
      <c r="AA21" s="11">
        <f>[17]Maio!$G$30</f>
        <v>30</v>
      </c>
      <c r="AB21" s="11">
        <f>[17]Maio!$G$31</f>
        <v>29</v>
      </c>
      <c r="AC21" s="11">
        <f>[17]Maio!$G$32</f>
        <v>24</v>
      </c>
      <c r="AD21" s="11">
        <f>[17]Maio!$G$33</f>
        <v>20</v>
      </c>
      <c r="AE21" s="11">
        <f>[17]Maio!$G$34</f>
        <v>24</v>
      </c>
      <c r="AF21" s="11">
        <f>[17]Maio!$G$35</f>
        <v>30</v>
      </c>
      <c r="AG21" s="15">
        <f>MIN(B21:AF21)</f>
        <v>20</v>
      </c>
      <c r="AH21" s="94">
        <f>AVERAGE(B21:AF21)</f>
        <v>38.193548387096776</v>
      </c>
      <c r="AJ21" t="s">
        <v>47</v>
      </c>
      <c r="AL21" t="s">
        <v>47</v>
      </c>
    </row>
    <row r="22" spans="1:39" x14ac:dyDescent="0.2">
      <c r="A22" s="58" t="s">
        <v>6</v>
      </c>
      <c r="B22" s="11">
        <f>[18]Maio!$G$5</f>
        <v>30</v>
      </c>
      <c r="C22" s="11">
        <f>[18]Maio!$G$6</f>
        <v>26</v>
      </c>
      <c r="D22" s="11">
        <f>[18]Maio!$G$7</f>
        <v>29</v>
      </c>
      <c r="E22" s="11">
        <f>[18]Maio!$G$8</f>
        <v>25</v>
      </c>
      <c r="F22" s="11">
        <f>[18]Maio!$G$9</f>
        <v>31</v>
      </c>
      <c r="G22" s="11">
        <f>[18]Maio!$G$10</f>
        <v>75</v>
      </c>
      <c r="H22" s="11">
        <f>[18]Maio!$G$11</f>
        <v>48</v>
      </c>
      <c r="I22" s="11">
        <f>[18]Maio!$G$12</f>
        <v>34</v>
      </c>
      <c r="J22" s="11">
        <f>[18]Maio!$G$13</f>
        <v>29</v>
      </c>
      <c r="K22" s="11">
        <f>[18]Maio!$G$14</f>
        <v>33</v>
      </c>
      <c r="L22" s="11">
        <f>[18]Maio!$G$15</f>
        <v>43</v>
      </c>
      <c r="M22" s="11">
        <f>[18]Maio!$G$16</f>
        <v>62</v>
      </c>
      <c r="N22" s="11">
        <f>[18]Maio!$G$17</f>
        <v>83</v>
      </c>
      <c r="O22" s="11">
        <f>[18]Maio!$G$18</f>
        <v>74</v>
      </c>
      <c r="P22" s="11">
        <f>[18]Maio!$G$19</f>
        <v>59</v>
      </c>
      <c r="Q22" s="11">
        <f>[18]Maio!$G$20</f>
        <v>43</v>
      </c>
      <c r="R22" s="11">
        <f>[18]Maio!$G$21</f>
        <v>36</v>
      </c>
      <c r="S22" s="11">
        <f>[18]Maio!$G$22</f>
        <v>31</v>
      </c>
      <c r="T22" s="11">
        <f>[18]Maio!$G$23</f>
        <v>32</v>
      </c>
      <c r="U22" s="11">
        <f>[18]Maio!$G$24</f>
        <v>49</v>
      </c>
      <c r="V22" s="11">
        <f>[18]Maio!$G$25</f>
        <v>46</v>
      </c>
      <c r="W22" s="11">
        <f>[18]Maio!$G$26</f>
        <v>44</v>
      </c>
      <c r="X22" s="11">
        <f>[18]Maio!$G$27</f>
        <v>78</v>
      </c>
      <c r="Y22" s="11">
        <f>[18]Maio!$G$28</f>
        <v>53</v>
      </c>
      <c r="Z22" s="11">
        <f>[18]Maio!$G$29</f>
        <v>45</v>
      </c>
      <c r="AA22" s="11">
        <f>[18]Maio!$G$30</f>
        <v>32</v>
      </c>
      <c r="AB22" s="11">
        <f>[18]Maio!$G$31</f>
        <v>33</v>
      </c>
      <c r="AC22" s="11">
        <f>[18]Maio!$G$32</f>
        <v>35</v>
      </c>
      <c r="AD22" s="11">
        <f>[18]Maio!$G$33</f>
        <v>30</v>
      </c>
      <c r="AE22" s="11">
        <f>[18]Maio!$G$34</f>
        <v>35</v>
      </c>
      <c r="AF22" s="11">
        <f>[18]Maio!$G$35</f>
        <v>34</v>
      </c>
      <c r="AG22" s="15">
        <f t="shared" si="11"/>
        <v>25</v>
      </c>
      <c r="AH22" s="94">
        <f t="shared" si="12"/>
        <v>43.12903225806452</v>
      </c>
      <c r="AK22" t="s">
        <v>47</v>
      </c>
      <c r="AL22" t="s">
        <v>47</v>
      </c>
    </row>
    <row r="23" spans="1:39" x14ac:dyDescent="0.2">
      <c r="A23" s="58" t="s">
        <v>7</v>
      </c>
      <c r="B23" s="11">
        <f>[19]Maio!$G$5</f>
        <v>33</v>
      </c>
      <c r="C23" s="11">
        <f>[19]Maio!$G$6</f>
        <v>45</v>
      </c>
      <c r="D23" s="11">
        <f>[19]Maio!$G$7</f>
        <v>44</v>
      </c>
      <c r="E23" s="11">
        <f>[19]Maio!$G$8</f>
        <v>38</v>
      </c>
      <c r="F23" s="11">
        <f>[19]Maio!$G$9</f>
        <v>33</v>
      </c>
      <c r="G23" s="11">
        <f>[19]Maio!$G$10</f>
        <v>74</v>
      </c>
      <c r="H23" s="11">
        <f>[19]Maio!$G$11</f>
        <v>38</v>
      </c>
      <c r="I23" s="11">
        <f>[19]Maio!$G$12</f>
        <v>34</v>
      </c>
      <c r="J23" s="11">
        <f>[19]Maio!$G$13</f>
        <v>31</v>
      </c>
      <c r="K23" s="11">
        <f>[19]Maio!$G$14</f>
        <v>27</v>
      </c>
      <c r="L23" s="11">
        <f>[19]Maio!$G$15</f>
        <v>44</v>
      </c>
      <c r="M23" s="11" t="str">
        <f>[19]Maio!$G$16</f>
        <v>*</v>
      </c>
      <c r="N23" s="11" t="str">
        <f>[19]Maio!$G$17</f>
        <v>*</v>
      </c>
      <c r="O23" s="11" t="str">
        <f>[19]Maio!$G$18</f>
        <v>*</v>
      </c>
      <c r="P23" s="11" t="str">
        <f>[19]Maio!$G$19</f>
        <v>*</v>
      </c>
      <c r="Q23" s="11" t="str">
        <f>[19]Maio!$G$20</f>
        <v>*</v>
      </c>
      <c r="R23" s="11" t="str">
        <f>[19]Maio!$G$21</f>
        <v>*</v>
      </c>
      <c r="S23" s="11" t="str">
        <f>[19]Maio!$G$22</f>
        <v>*</v>
      </c>
      <c r="T23" s="11" t="str">
        <f>[19]Maio!$G$23</f>
        <v>*</v>
      </c>
      <c r="U23" s="11" t="str">
        <f>[19]Maio!$G$24</f>
        <v>*</v>
      </c>
      <c r="V23" s="11" t="str">
        <f>[19]Maio!$G$25</f>
        <v>*</v>
      </c>
      <c r="W23" s="11" t="str">
        <f>[19]Maio!$G$26</f>
        <v>*</v>
      </c>
      <c r="X23" s="11" t="str">
        <f>[19]Maio!$G$27</f>
        <v>*</v>
      </c>
      <c r="Y23" s="11" t="str">
        <f>[19]Maio!$G$28</f>
        <v>*</v>
      </c>
      <c r="Z23" s="11" t="str">
        <f>[19]Maio!$G$29</f>
        <v>*</v>
      </c>
      <c r="AA23" s="11" t="str">
        <f>[19]Maio!$G$30</f>
        <v>*</v>
      </c>
      <c r="AB23" s="11" t="str">
        <f>[19]Maio!$G$31</f>
        <v>*</v>
      </c>
      <c r="AC23" s="11" t="str">
        <f>[19]Maio!$G$32</f>
        <v>*</v>
      </c>
      <c r="AD23" s="11" t="str">
        <f>[19]Maio!$G$33</f>
        <v>*</v>
      </c>
      <c r="AE23" s="11" t="str">
        <f>[19]Maio!$G$34</f>
        <v>*</v>
      </c>
      <c r="AF23" s="11" t="str">
        <f>[19]Maio!$G$35</f>
        <v>*</v>
      </c>
      <c r="AG23" s="15">
        <f t="shared" si="11"/>
        <v>27</v>
      </c>
      <c r="AH23" s="94">
        <f t="shared" si="12"/>
        <v>40.090909090909093</v>
      </c>
      <c r="AJ23" t="s">
        <v>47</v>
      </c>
      <c r="AK23" t="s">
        <v>47</v>
      </c>
    </row>
    <row r="24" spans="1:39" x14ac:dyDescent="0.2">
      <c r="A24" s="58" t="s">
        <v>169</v>
      </c>
      <c r="B24" s="11" t="str">
        <f>[20]Maio!$G$5</f>
        <v>*</v>
      </c>
      <c r="C24" s="11" t="str">
        <f>[20]Maio!$G$6</f>
        <v>*</v>
      </c>
      <c r="D24" s="11" t="str">
        <f>[20]Maio!$G$7</f>
        <v>*</v>
      </c>
      <c r="E24" s="11" t="str">
        <f>[20]Maio!$G$8</f>
        <v>*</v>
      </c>
      <c r="F24" s="11" t="str">
        <f>[20]Maio!$G$9</f>
        <v>*</v>
      </c>
      <c r="G24" s="11" t="str">
        <f>[20]Maio!$G$10</f>
        <v>*</v>
      </c>
      <c r="H24" s="11" t="str">
        <f>[20]Maio!$G$11</f>
        <v>*</v>
      </c>
      <c r="I24" s="11" t="str">
        <f>[20]Maio!$G$12</f>
        <v>*</v>
      </c>
      <c r="J24" s="11" t="str">
        <f>[20]Maio!$G$13</f>
        <v>*</v>
      </c>
      <c r="K24" s="11" t="str">
        <f>[20]Maio!$G$14</f>
        <v>*</v>
      </c>
      <c r="L24" s="11" t="str">
        <f>[20]Maio!$G$15</f>
        <v>*</v>
      </c>
      <c r="M24" s="11" t="str">
        <f>[20]Maio!$G$16</f>
        <v>*</v>
      </c>
      <c r="N24" s="11" t="str">
        <f>[20]Maio!$G$17</f>
        <v>*</v>
      </c>
      <c r="O24" s="11" t="str">
        <f>[20]Maio!$G$18</f>
        <v>*</v>
      </c>
      <c r="P24" s="11" t="str">
        <f>[20]Maio!$G$19</f>
        <v>*</v>
      </c>
      <c r="Q24" s="11" t="str">
        <f>[20]Maio!$G$20</f>
        <v>*</v>
      </c>
      <c r="R24" s="11" t="str">
        <f>[20]Maio!$G$21</f>
        <v>*</v>
      </c>
      <c r="S24" s="11" t="str">
        <f>[20]Maio!$G$22</f>
        <v>*</v>
      </c>
      <c r="T24" s="11" t="str">
        <f>[20]Maio!$G$23</f>
        <v>*</v>
      </c>
      <c r="U24" s="11" t="str">
        <f>[20]Maio!$G$24</f>
        <v>*</v>
      </c>
      <c r="V24" s="11" t="str">
        <f>[20]Maio!$G$25</f>
        <v>*</v>
      </c>
      <c r="W24" s="11" t="str">
        <f>[20]Maio!$G$26</f>
        <v>*</v>
      </c>
      <c r="X24" s="11" t="str">
        <f>[20]Maio!$G$27</f>
        <v>*</v>
      </c>
      <c r="Y24" s="11" t="str">
        <f>[20]Maio!$G$28</f>
        <v>*</v>
      </c>
      <c r="Z24" s="11" t="str">
        <f>[20]Maio!$G$29</f>
        <v>*</v>
      </c>
      <c r="AA24" s="11" t="str">
        <f>[20]Maio!$G$30</f>
        <v>*</v>
      </c>
      <c r="AB24" s="11" t="str">
        <f>[20]Maio!$G$31</f>
        <v>*</v>
      </c>
      <c r="AC24" s="11" t="str">
        <f>[20]Maio!$G$32</f>
        <v>*</v>
      </c>
      <c r="AD24" s="11" t="str">
        <f>[20]Maio!$G$33</f>
        <v>*</v>
      </c>
      <c r="AE24" s="11" t="str">
        <f>[20]Maio!$G$34</f>
        <v>*</v>
      </c>
      <c r="AF24" s="11" t="str">
        <f>[20]Maio!$G$35</f>
        <v>*</v>
      </c>
      <c r="AG24" s="15" t="s">
        <v>226</v>
      </c>
      <c r="AH24" s="94" t="s">
        <v>226</v>
      </c>
      <c r="AJ24" t="s">
        <v>47</v>
      </c>
    </row>
    <row r="25" spans="1:39" x14ac:dyDescent="0.2">
      <c r="A25" s="58" t="s">
        <v>170</v>
      </c>
      <c r="B25" s="11">
        <f>[21]Maio!$G$5</f>
        <v>31</v>
      </c>
      <c r="C25" s="11">
        <f>[21]Maio!$G$6</f>
        <v>52</v>
      </c>
      <c r="D25" s="11">
        <f>[21]Maio!$G$7</f>
        <v>35</v>
      </c>
      <c r="E25" s="11">
        <f>[21]Maio!$G$8</f>
        <v>44</v>
      </c>
      <c r="F25" s="11">
        <f>[21]Maio!$G$9</f>
        <v>48</v>
      </c>
      <c r="G25" s="11">
        <f>[21]Maio!$G$10</f>
        <v>47</v>
      </c>
      <c r="H25" s="11">
        <f>[21]Maio!$G$11</f>
        <v>34</v>
      </c>
      <c r="I25" s="11">
        <f>[21]Maio!$G$12</f>
        <v>34</v>
      </c>
      <c r="J25" s="11">
        <f>[21]Maio!$G$13</f>
        <v>30</v>
      </c>
      <c r="K25" s="11">
        <f>[21]Maio!$G$14</f>
        <v>32</v>
      </c>
      <c r="L25" s="11">
        <f>[21]Maio!$G$15</f>
        <v>37</v>
      </c>
      <c r="M25" s="11">
        <f>[21]Maio!$G$16</f>
        <v>51</v>
      </c>
      <c r="N25" s="11">
        <f>[21]Maio!$G$17</f>
        <v>69</v>
      </c>
      <c r="O25" s="11">
        <f>[21]Maio!$G$18</f>
        <v>56</v>
      </c>
      <c r="P25" s="11">
        <f>[21]Maio!$G$19</f>
        <v>30</v>
      </c>
      <c r="Q25" s="11">
        <f>[21]Maio!$G$20</f>
        <v>28</v>
      </c>
      <c r="R25" s="11">
        <f>[21]Maio!$G$21</f>
        <v>38</v>
      </c>
      <c r="S25" s="11">
        <f>[21]Maio!$G$22</f>
        <v>31</v>
      </c>
      <c r="T25" s="11">
        <f>[21]Maio!$G$23</f>
        <v>37</v>
      </c>
      <c r="U25" s="11">
        <f>[21]Maio!$G$24</f>
        <v>42</v>
      </c>
      <c r="V25" s="11">
        <f>[21]Maio!$G$25</f>
        <v>43</v>
      </c>
      <c r="W25" s="11">
        <f>[21]Maio!$G$26</f>
        <v>69</v>
      </c>
      <c r="X25" s="11">
        <f>[21]Maio!$G$27</f>
        <v>63</v>
      </c>
      <c r="Y25" s="11">
        <f>[21]Maio!$G$28</f>
        <v>42</v>
      </c>
      <c r="Z25" s="11">
        <f>[21]Maio!$G$29</f>
        <v>27</v>
      </c>
      <c r="AA25" s="11">
        <f>[21]Maio!$G$30</f>
        <v>37</v>
      </c>
      <c r="AB25" s="11">
        <f>[21]Maio!$G$31</f>
        <v>38</v>
      </c>
      <c r="AC25" s="11">
        <f>[21]Maio!$G$32</f>
        <v>33</v>
      </c>
      <c r="AD25" s="11">
        <f>[21]Maio!$G$33</f>
        <v>36</v>
      </c>
      <c r="AE25" s="11">
        <f>[21]Maio!$G$34</f>
        <v>37</v>
      </c>
      <c r="AF25" s="11">
        <f>[21]Maio!$G$35</f>
        <v>34</v>
      </c>
      <c r="AG25" s="15">
        <f t="shared" si="11"/>
        <v>27</v>
      </c>
      <c r="AH25" s="94">
        <f t="shared" si="12"/>
        <v>40.806451612903224</v>
      </c>
      <c r="AI25" s="12" t="s">
        <v>47</v>
      </c>
      <c r="AJ25" t="s">
        <v>47</v>
      </c>
    </row>
    <row r="26" spans="1:39" x14ac:dyDescent="0.2">
      <c r="A26" s="58" t="s">
        <v>171</v>
      </c>
      <c r="B26" s="11">
        <f>[22]Maio!$G$5</f>
        <v>36</v>
      </c>
      <c r="C26" s="11">
        <f>[22]Maio!$G$6</f>
        <v>44</v>
      </c>
      <c r="D26" s="11">
        <f>[22]Maio!$G$7</f>
        <v>45</v>
      </c>
      <c r="E26" s="11">
        <f>[22]Maio!$G$8</f>
        <v>41</v>
      </c>
      <c r="F26" s="11">
        <f>[22]Maio!$G$9</f>
        <v>30</v>
      </c>
      <c r="G26" s="11">
        <f>[22]Maio!$G$10</f>
        <v>52</v>
      </c>
      <c r="H26" s="11">
        <f>[22]Maio!$G$11</f>
        <v>37</v>
      </c>
      <c r="I26" s="11">
        <f>[22]Maio!$G$12</f>
        <v>36</v>
      </c>
      <c r="J26" s="11">
        <f>[22]Maio!$G$13</f>
        <v>29</v>
      </c>
      <c r="K26" s="11">
        <f>[22]Maio!$G$14</f>
        <v>30</v>
      </c>
      <c r="L26" s="11">
        <f>[22]Maio!$G$15</f>
        <v>44</v>
      </c>
      <c r="M26" s="11">
        <f>[22]Maio!$G$16</f>
        <v>59</v>
      </c>
      <c r="N26" s="11">
        <f>[22]Maio!$G$17</f>
        <v>65</v>
      </c>
      <c r="O26" s="11">
        <f>[22]Maio!$G$18</f>
        <v>67</v>
      </c>
      <c r="P26" s="11">
        <f>[22]Maio!$G$19</f>
        <v>49</v>
      </c>
      <c r="Q26" s="11">
        <f>[22]Maio!$G$20</f>
        <v>39</v>
      </c>
      <c r="R26" s="11">
        <f>[22]Maio!$G$21</f>
        <v>49</v>
      </c>
      <c r="S26" s="11">
        <f>[22]Maio!$G$22</f>
        <v>39</v>
      </c>
      <c r="T26" s="11">
        <f>[22]Maio!$G$23</f>
        <v>39</v>
      </c>
      <c r="U26" s="11">
        <f>[22]Maio!$G$24</f>
        <v>47</v>
      </c>
      <c r="V26" s="11">
        <f>[22]Maio!$G$25</f>
        <v>49</v>
      </c>
      <c r="W26" s="11">
        <f>[22]Maio!$G$26</f>
        <v>63</v>
      </c>
      <c r="X26" s="11">
        <f>[22]Maio!$G$27</f>
        <v>53</v>
      </c>
      <c r="Y26" s="11">
        <f>[22]Maio!$G$28</f>
        <v>47</v>
      </c>
      <c r="Z26" s="11">
        <f>[22]Maio!$G$29</f>
        <v>31</v>
      </c>
      <c r="AA26" s="11">
        <f>[22]Maio!$G$30</f>
        <v>33</v>
      </c>
      <c r="AB26" s="11">
        <f>[22]Maio!$G$31</f>
        <v>34</v>
      </c>
      <c r="AC26" s="11">
        <f>[22]Maio!$G$32</f>
        <v>34</v>
      </c>
      <c r="AD26" s="11">
        <f>[22]Maio!$G$33</f>
        <v>38</v>
      </c>
      <c r="AE26" s="11">
        <f>[22]Maio!$G$34</f>
        <v>36</v>
      </c>
      <c r="AF26" s="11">
        <f>[22]Maio!$G$35</f>
        <v>44</v>
      </c>
      <c r="AG26" s="15">
        <f>MIN(B26:AF26)</f>
        <v>29</v>
      </c>
      <c r="AH26" s="94">
        <f>AVERAGE(B26:AF26)</f>
        <v>43.193548387096776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[23]Maio!$G$5</f>
        <v>33</v>
      </c>
      <c r="C27" s="11">
        <f>[23]Maio!$G$6</f>
        <v>50</v>
      </c>
      <c r="D27" s="11">
        <f>[23]Maio!$G$7</f>
        <v>39</v>
      </c>
      <c r="E27" s="11">
        <f>[23]Maio!$G$8</f>
        <v>47</v>
      </c>
      <c r="F27" s="11">
        <f>[23]Maio!$G$9</f>
        <v>52</v>
      </c>
      <c r="G27" s="11">
        <f>[23]Maio!$G$10</f>
        <v>42</v>
      </c>
      <c r="H27" s="11">
        <f>[23]Maio!$G$11</f>
        <v>31</v>
      </c>
      <c r="I27" s="11">
        <f>[23]Maio!$G$12</f>
        <v>32</v>
      </c>
      <c r="J27" s="11">
        <f>[23]Maio!$G$13</f>
        <v>34</v>
      </c>
      <c r="K27" s="11">
        <f>[23]Maio!$G$14</f>
        <v>30</v>
      </c>
      <c r="L27" s="11">
        <f>[23]Maio!$G$15</f>
        <v>37</v>
      </c>
      <c r="M27" s="11">
        <f>[23]Maio!$G$16</f>
        <v>54</v>
      </c>
      <c r="N27" s="11">
        <f>[23]Maio!$G$17</f>
        <v>73</v>
      </c>
      <c r="O27" s="11">
        <f>[23]Maio!$G$18</f>
        <v>62</v>
      </c>
      <c r="P27" s="11">
        <f>[23]Maio!$G$19</f>
        <v>45</v>
      </c>
      <c r="Q27" s="11">
        <f>[23]Maio!$G$20</f>
        <v>29</v>
      </c>
      <c r="R27" s="11">
        <f>[23]Maio!$G$21</f>
        <v>37</v>
      </c>
      <c r="S27" s="11">
        <f>[23]Maio!$G$22</f>
        <v>33</v>
      </c>
      <c r="T27" s="11">
        <f>[23]Maio!$G$23</f>
        <v>42</v>
      </c>
      <c r="U27" s="11">
        <f>[23]Maio!$G$24</f>
        <v>46</v>
      </c>
      <c r="V27" s="11">
        <f>[23]Maio!$G$25</f>
        <v>45</v>
      </c>
      <c r="W27" s="11">
        <f>[23]Maio!$G$26</f>
        <v>69</v>
      </c>
      <c r="X27" s="11">
        <f>[23]Maio!$G$27</f>
        <v>67</v>
      </c>
      <c r="Y27" s="11">
        <f>[23]Maio!$G$28</f>
        <v>44</v>
      </c>
      <c r="Z27" s="11">
        <f>[23]Maio!$G$29</f>
        <v>26</v>
      </c>
      <c r="AA27" s="11">
        <f>[23]Maio!$G$30</f>
        <v>36</v>
      </c>
      <c r="AB27" s="11">
        <f>[23]Maio!$G$31</f>
        <v>36</v>
      </c>
      <c r="AC27" s="11">
        <f>[23]Maio!$G$32</f>
        <v>30</v>
      </c>
      <c r="AD27" s="11">
        <f>[23]Maio!$G$33</f>
        <v>39</v>
      </c>
      <c r="AE27" s="11">
        <f>[23]Maio!$G$34</f>
        <v>39</v>
      </c>
      <c r="AF27" s="11">
        <f>[23]Maio!$G$35</f>
        <v>33</v>
      </c>
      <c r="AG27" s="15">
        <f>MIN(B27:AF27)</f>
        <v>26</v>
      </c>
      <c r="AH27" s="94">
        <f>AVERAGE(B27:AF27)</f>
        <v>42.322580645161288</v>
      </c>
      <c r="AJ27" t="s">
        <v>47</v>
      </c>
      <c r="AK27" t="s">
        <v>47</v>
      </c>
      <c r="AL27" t="s">
        <v>47</v>
      </c>
    </row>
    <row r="28" spans="1:39" x14ac:dyDescent="0.2">
      <c r="A28" s="58" t="s">
        <v>9</v>
      </c>
      <c r="B28" s="11">
        <f>[24]Maio!$G$5</f>
        <v>29</v>
      </c>
      <c r="C28" s="11">
        <f>[24]Maio!$G$6</f>
        <v>37</v>
      </c>
      <c r="D28" s="11">
        <f>[24]Maio!$G$7</f>
        <v>39</v>
      </c>
      <c r="E28" s="11">
        <f>[24]Maio!$G$8</f>
        <v>41</v>
      </c>
      <c r="F28" s="11">
        <f>[24]Maio!$G$9</f>
        <v>29</v>
      </c>
      <c r="G28" s="11">
        <f>[24]Maio!$G$10</f>
        <v>70</v>
      </c>
      <c r="H28" s="11">
        <f>[24]Maio!$G$11</f>
        <v>30</v>
      </c>
      <c r="I28" s="11">
        <f>[24]Maio!$G$12</f>
        <v>29</v>
      </c>
      <c r="J28" s="11">
        <f>[24]Maio!$G$13</f>
        <v>28</v>
      </c>
      <c r="K28" s="11">
        <f>[24]Maio!$G$14</f>
        <v>30</v>
      </c>
      <c r="L28" s="11">
        <f>[24]Maio!$G$15</f>
        <v>32</v>
      </c>
      <c r="M28" s="11" t="str">
        <f>[24]Maio!$G$16</f>
        <v>*</v>
      </c>
      <c r="N28" s="11">
        <f>[24]Maio!$G$17</f>
        <v>68</v>
      </c>
      <c r="O28" s="11">
        <f>[24]Maio!$G$18</f>
        <v>62</v>
      </c>
      <c r="P28" s="11">
        <f>[24]Maio!$G$19</f>
        <v>61</v>
      </c>
      <c r="Q28" s="11">
        <f>[24]Maio!$G$20</f>
        <v>35</v>
      </c>
      <c r="R28" s="11">
        <f>[24]Maio!$G$21</f>
        <v>35</v>
      </c>
      <c r="S28" s="11">
        <f>[24]Maio!$G$22</f>
        <v>29</v>
      </c>
      <c r="T28" s="11">
        <f>[24]Maio!$G$23</f>
        <v>34</v>
      </c>
      <c r="U28" s="11">
        <f>[24]Maio!$G$24</f>
        <v>37</v>
      </c>
      <c r="V28" s="11">
        <f>[24]Maio!$G$25</f>
        <v>44</v>
      </c>
      <c r="W28" s="11">
        <f>[24]Maio!$G$26</f>
        <v>58</v>
      </c>
      <c r="X28" s="11">
        <f>[24]Maio!$G$27</f>
        <v>50</v>
      </c>
      <c r="Y28" s="11">
        <f>[24]Maio!$G$28</f>
        <v>54</v>
      </c>
      <c r="Z28" s="11">
        <f>[24]Maio!$G$29</f>
        <v>25</v>
      </c>
      <c r="AA28" s="11">
        <f>[24]Maio!$G$30</f>
        <v>27</v>
      </c>
      <c r="AB28" s="11">
        <f>[24]Maio!$G$31</f>
        <v>26</v>
      </c>
      <c r="AC28" s="11">
        <f>[24]Maio!$G$32</f>
        <v>25</v>
      </c>
      <c r="AD28" s="11">
        <f>[24]Maio!$G$33</f>
        <v>28</v>
      </c>
      <c r="AE28" s="11">
        <f>[24]Maio!$G$34</f>
        <v>29</v>
      </c>
      <c r="AF28" s="11">
        <f>[24]Maio!$G$35</f>
        <v>31</v>
      </c>
      <c r="AG28" s="15">
        <f>MIN(B28:AF28)</f>
        <v>25</v>
      </c>
      <c r="AH28" s="94">
        <f>AVERAGE(B28:AF28)</f>
        <v>38.4</v>
      </c>
      <c r="AL28" t="s">
        <v>47</v>
      </c>
    </row>
    <row r="29" spans="1:39" x14ac:dyDescent="0.2">
      <c r="A29" s="58" t="s">
        <v>42</v>
      </c>
      <c r="B29" s="11">
        <f>[25]Maio!$G$5</f>
        <v>35</v>
      </c>
      <c r="C29" s="11">
        <f>[25]Maio!$G$6</f>
        <v>40</v>
      </c>
      <c r="D29" s="11">
        <f>[25]Maio!$G$7</f>
        <v>40</v>
      </c>
      <c r="E29" s="11">
        <f>[25]Maio!$G$8</f>
        <v>36</v>
      </c>
      <c r="F29" s="11">
        <f>[25]Maio!$G$9</f>
        <v>37</v>
      </c>
      <c r="G29" s="11">
        <f>[25]Maio!$G$10</f>
        <v>48</v>
      </c>
      <c r="H29" s="11">
        <f>[25]Maio!$G$11</f>
        <v>42</v>
      </c>
      <c r="I29" s="11">
        <f>[25]Maio!$G$12</f>
        <v>37</v>
      </c>
      <c r="J29" s="11">
        <f>[25]Maio!$G$13</f>
        <v>32</v>
      </c>
      <c r="K29" s="11">
        <f>[25]Maio!$G$14</f>
        <v>32</v>
      </c>
      <c r="L29" s="11">
        <f>[25]Maio!$G$15</f>
        <v>48</v>
      </c>
      <c r="M29" s="11">
        <f>[25]Maio!$G$16</f>
        <v>62</v>
      </c>
      <c r="N29" s="11">
        <f>[25]Maio!$G$17</f>
        <v>79</v>
      </c>
      <c r="O29" s="11">
        <f>[25]Maio!$G$18</f>
        <v>67</v>
      </c>
      <c r="P29" s="11">
        <f>[25]Maio!$G$19</f>
        <v>44</v>
      </c>
      <c r="Q29" s="11">
        <f>[25]Maio!$G$20</f>
        <v>40</v>
      </c>
      <c r="R29" s="11">
        <f>[25]Maio!$G$21</f>
        <v>46</v>
      </c>
      <c r="S29" s="11">
        <f>[25]Maio!$G$22</f>
        <v>41</v>
      </c>
      <c r="T29" s="11">
        <f>[25]Maio!$G$23</f>
        <v>36</v>
      </c>
      <c r="U29" s="11">
        <f>[25]Maio!$G$24</f>
        <v>49</v>
      </c>
      <c r="V29" s="11">
        <f>[25]Maio!$G$25</f>
        <v>54</v>
      </c>
      <c r="W29" s="11">
        <f>[25]Maio!$G$26</f>
        <v>67</v>
      </c>
      <c r="X29" s="11">
        <f>[25]Maio!$G$27</f>
        <v>54</v>
      </c>
      <c r="Y29" s="11">
        <f>[25]Maio!$G$28</f>
        <v>48</v>
      </c>
      <c r="Z29" s="11">
        <f>[25]Maio!$G$29</f>
        <v>34</v>
      </c>
      <c r="AA29" s="11">
        <f>[25]Maio!$G$30</f>
        <v>35</v>
      </c>
      <c r="AB29" s="11">
        <f>[25]Maio!$G$31</f>
        <v>33</v>
      </c>
      <c r="AC29" s="11">
        <f>[25]Maio!$G$32</f>
        <v>30</v>
      </c>
      <c r="AD29" s="11">
        <f>[25]Maio!$G$33</f>
        <v>35</v>
      </c>
      <c r="AE29" s="11">
        <f>[25]Maio!$G$34</f>
        <v>33</v>
      </c>
      <c r="AF29" s="11">
        <f>[25]Maio!$G$35</f>
        <v>48</v>
      </c>
      <c r="AG29" s="15">
        <f t="shared" ref="AG29:AG30" si="13">MIN(B29:AF29)</f>
        <v>30</v>
      </c>
      <c r="AH29" s="94">
        <f t="shared" ref="AH29:AH30" si="14">AVERAGE(B29:AF29)</f>
        <v>43.935483870967744</v>
      </c>
      <c r="AK29" t="s">
        <v>47</v>
      </c>
      <c r="AL29" t="s">
        <v>47</v>
      </c>
    </row>
    <row r="30" spans="1:39" x14ac:dyDescent="0.2">
      <c r="A30" s="58" t="s">
        <v>10</v>
      </c>
      <c r="B30" s="11">
        <f>[26]Maio!$G$5</f>
        <v>27</v>
      </c>
      <c r="C30" s="11">
        <f>[26]Maio!$G$6</f>
        <v>44</v>
      </c>
      <c r="D30" s="11">
        <f>[26]Maio!$G$7</f>
        <v>40</v>
      </c>
      <c r="E30" s="11">
        <f>[26]Maio!$G$8</f>
        <v>35</v>
      </c>
      <c r="F30" s="11">
        <f>[26]Maio!$G$9</f>
        <v>43</v>
      </c>
      <c r="G30" s="11">
        <f>[26]Maio!$G$10</f>
        <v>55</v>
      </c>
      <c r="H30" s="11">
        <f>[26]Maio!$G$11</f>
        <v>31</v>
      </c>
      <c r="I30" s="11">
        <f>[26]Maio!$G$12</f>
        <v>30</v>
      </c>
      <c r="J30" s="11">
        <f>[26]Maio!$G$13</f>
        <v>22</v>
      </c>
      <c r="K30" s="11">
        <f>[26]Maio!$G$14</f>
        <v>32</v>
      </c>
      <c r="L30" s="11">
        <f>[26]Maio!$G$15</f>
        <v>37</v>
      </c>
      <c r="M30" s="11">
        <f>[26]Maio!$G$16</f>
        <v>57</v>
      </c>
      <c r="N30" s="11">
        <f>[26]Maio!$G$17</f>
        <v>69</v>
      </c>
      <c r="O30" s="11">
        <f>[26]Maio!$G$18</f>
        <v>64</v>
      </c>
      <c r="P30" s="11">
        <f>[26]Maio!$G$19</f>
        <v>43</v>
      </c>
      <c r="Q30" s="11">
        <f>[26]Maio!$G$20</f>
        <v>27</v>
      </c>
      <c r="R30" s="11">
        <f>[26]Maio!$G$21</f>
        <v>40</v>
      </c>
      <c r="S30" s="11">
        <f>[26]Maio!$G$22</f>
        <v>29</v>
      </c>
      <c r="T30" s="11">
        <f>[26]Maio!$G$23</f>
        <v>32</v>
      </c>
      <c r="U30" s="11">
        <f>[26]Maio!$G$24</f>
        <v>38</v>
      </c>
      <c r="V30" s="11">
        <f>[26]Maio!$G$25</f>
        <v>48</v>
      </c>
      <c r="W30" s="11">
        <f>[26]Maio!$G$26</f>
        <v>68</v>
      </c>
      <c r="X30" s="11">
        <f>[26]Maio!$G$27</f>
        <v>59</v>
      </c>
      <c r="Y30" s="11">
        <f>[26]Maio!$G$28</f>
        <v>40</v>
      </c>
      <c r="Z30" s="11">
        <f>[26]Maio!$G$29</f>
        <v>27</v>
      </c>
      <c r="AA30" s="11">
        <f>[26]Maio!$G$30</f>
        <v>30</v>
      </c>
      <c r="AB30" s="11">
        <f>[26]Maio!$G$31</f>
        <v>29</v>
      </c>
      <c r="AC30" s="11">
        <f>[26]Maio!$G$32</f>
        <v>27</v>
      </c>
      <c r="AD30" s="11">
        <f>[26]Maio!$G$33</f>
        <v>28</v>
      </c>
      <c r="AE30" s="11">
        <f>[26]Maio!$G$34</f>
        <v>32</v>
      </c>
      <c r="AF30" s="11">
        <f>[26]Maio!$G$35</f>
        <v>33</v>
      </c>
      <c r="AG30" s="15">
        <f t="shared" si="13"/>
        <v>22</v>
      </c>
      <c r="AH30" s="94">
        <f t="shared" si="14"/>
        <v>39.225806451612904</v>
      </c>
      <c r="AK30" t="s">
        <v>47</v>
      </c>
      <c r="AL30" t="s">
        <v>47</v>
      </c>
    </row>
    <row r="31" spans="1:39" x14ac:dyDescent="0.2">
      <c r="A31" s="58" t="s">
        <v>172</v>
      </c>
      <c r="B31" s="11">
        <f>[27]Maio!$G$5</f>
        <v>39</v>
      </c>
      <c r="C31" s="11">
        <f>[27]Maio!$G$6</f>
        <v>48</v>
      </c>
      <c r="D31" s="11">
        <f>[27]Maio!$G$7</f>
        <v>45</v>
      </c>
      <c r="E31" s="11">
        <f>[27]Maio!$G$8</f>
        <v>45</v>
      </c>
      <c r="F31" s="11">
        <f>[27]Maio!$G$9</f>
        <v>46</v>
      </c>
      <c r="G31" s="11">
        <f>[27]Maio!$G$10</f>
        <v>65</v>
      </c>
      <c r="H31" s="11">
        <f>[27]Maio!$G$11</f>
        <v>39</v>
      </c>
      <c r="I31" s="11">
        <f>[27]Maio!$G$12</f>
        <v>37</v>
      </c>
      <c r="J31" s="11">
        <f>[27]Maio!$G$13</f>
        <v>33</v>
      </c>
      <c r="K31" s="11">
        <f>[27]Maio!$G$14</f>
        <v>34</v>
      </c>
      <c r="L31" s="11">
        <f>[27]Maio!$G$15</f>
        <v>46</v>
      </c>
      <c r="M31" s="11">
        <f>[27]Maio!$G$16</f>
        <v>64</v>
      </c>
      <c r="N31" s="11">
        <f>[27]Maio!$G$17</f>
        <v>71</v>
      </c>
      <c r="O31" s="11">
        <f>[27]Maio!$G$18</f>
        <v>67</v>
      </c>
      <c r="P31" s="11">
        <f>[27]Maio!$G$19</f>
        <v>38</v>
      </c>
      <c r="Q31" s="11">
        <f>[27]Maio!$G$20</f>
        <v>32</v>
      </c>
      <c r="R31" s="11">
        <f>[27]Maio!$G$21</f>
        <v>48</v>
      </c>
      <c r="S31" s="11">
        <f>[27]Maio!$G$22</f>
        <v>39</v>
      </c>
      <c r="T31" s="11">
        <f>[27]Maio!$G$23</f>
        <v>35</v>
      </c>
      <c r="U31" s="11">
        <f>[27]Maio!$G$24</f>
        <v>51</v>
      </c>
      <c r="V31" s="11">
        <f>[27]Maio!$G$25</f>
        <v>57</v>
      </c>
      <c r="W31" s="11">
        <f>[27]Maio!$G$26</f>
        <v>71</v>
      </c>
      <c r="X31" s="11">
        <f>[27]Maio!$G$27</f>
        <v>62</v>
      </c>
      <c r="Y31" s="11">
        <f>[27]Maio!$G$28</f>
        <v>38</v>
      </c>
      <c r="Z31" s="11">
        <f>[27]Maio!$G$29</f>
        <v>31</v>
      </c>
      <c r="AA31" s="11">
        <f>[27]Maio!$G$30</f>
        <v>37</v>
      </c>
      <c r="AB31" s="11">
        <f>[27]Maio!$G$31</f>
        <v>38</v>
      </c>
      <c r="AC31" s="11">
        <f>[27]Maio!$G$32</f>
        <v>37</v>
      </c>
      <c r="AD31" s="11">
        <f>[27]Maio!$G$33</f>
        <v>40</v>
      </c>
      <c r="AE31" s="11">
        <f>[27]Maio!$G$34</f>
        <v>41</v>
      </c>
      <c r="AF31" s="11">
        <f>[27]Maio!$G$35</f>
        <v>45</v>
      </c>
      <c r="AG31" s="15">
        <f>MIN(B31:AF31)</f>
        <v>31</v>
      </c>
      <c r="AH31" s="94">
        <f>AVERAGE(B31:AF31)</f>
        <v>45.774193548387096</v>
      </c>
      <c r="AI31" s="12" t="s">
        <v>47</v>
      </c>
      <c r="AJ31" t="s">
        <v>47</v>
      </c>
      <c r="AL31" t="s">
        <v>47</v>
      </c>
    </row>
    <row r="32" spans="1:39" x14ac:dyDescent="0.2">
      <c r="A32" s="58" t="s">
        <v>11</v>
      </c>
      <c r="B32" s="11" t="str">
        <f>[28]Maio!$G$5</f>
        <v>*</v>
      </c>
      <c r="C32" s="11" t="str">
        <f>[28]Maio!$G$6</f>
        <v>*</v>
      </c>
      <c r="D32" s="11" t="str">
        <f>[28]Maio!$G$7</f>
        <v>*</v>
      </c>
      <c r="E32" s="11" t="str">
        <f>[28]Maio!$G$8</f>
        <v>*</v>
      </c>
      <c r="F32" s="11" t="str">
        <f>[28]Maio!$G$9</f>
        <v>*</v>
      </c>
      <c r="G32" s="11" t="str">
        <f>[28]Maio!$G$10</f>
        <v>*</v>
      </c>
      <c r="H32" s="11" t="str">
        <f>[28]Maio!$G$11</f>
        <v>*</v>
      </c>
      <c r="I32" s="11" t="str">
        <f>[28]Maio!$G$12</f>
        <v>*</v>
      </c>
      <c r="J32" s="11" t="str">
        <f>[28]Maio!$G$13</f>
        <v>*</v>
      </c>
      <c r="K32" s="11" t="str">
        <f>[28]Maio!$G$14</f>
        <v>*</v>
      </c>
      <c r="L32" s="11" t="str">
        <f>[28]Maio!$G$15</f>
        <v>*</v>
      </c>
      <c r="M32" s="11" t="str">
        <f>[28]Maio!$G$16</f>
        <v>*</v>
      </c>
      <c r="N32" s="11" t="str">
        <f>[28]Maio!$G$17</f>
        <v>*</v>
      </c>
      <c r="O32" s="11" t="str">
        <f>[28]Maio!$G$18</f>
        <v>*</v>
      </c>
      <c r="P32" s="11" t="str">
        <f>[28]Maio!$G$19</f>
        <v>*</v>
      </c>
      <c r="Q32" s="11" t="str">
        <f>[28]Maio!$G$20</f>
        <v>*</v>
      </c>
      <c r="R32" s="11" t="str">
        <f>[28]Maio!$G$21</f>
        <v>*</v>
      </c>
      <c r="S32" s="11" t="str">
        <f>[28]Maio!$G$22</f>
        <v>*</v>
      </c>
      <c r="T32" s="11" t="str">
        <f>[28]Maio!$G$23</f>
        <v>*</v>
      </c>
      <c r="U32" s="11" t="str">
        <f>[28]Maio!$G$24</f>
        <v>*</v>
      </c>
      <c r="V32" s="11" t="str">
        <f>[28]Maio!$G$25</f>
        <v>*</v>
      </c>
      <c r="W32" s="11" t="str">
        <f>[28]Maio!$G$26</f>
        <v>*</v>
      </c>
      <c r="X32" s="11" t="str">
        <f>[28]Maio!$G$27</f>
        <v>*</v>
      </c>
      <c r="Y32" s="11" t="str">
        <f>[28]Maio!$G$28</f>
        <v>*</v>
      </c>
      <c r="Z32" s="11" t="str">
        <f>[28]Maio!$G$29</f>
        <v>*</v>
      </c>
      <c r="AA32" s="11" t="str">
        <f>[28]Maio!$G$30</f>
        <v>*</v>
      </c>
      <c r="AB32" s="11" t="str">
        <f>[28]Maio!$G$31</f>
        <v>*</v>
      </c>
      <c r="AC32" s="11" t="str">
        <f>[28]Maio!$G$32</f>
        <v>*</v>
      </c>
      <c r="AD32" s="11" t="str">
        <f>[28]Maio!$G$33</f>
        <v>*</v>
      </c>
      <c r="AE32" s="11" t="str">
        <f>[28]Maio!$G$34</f>
        <v>*</v>
      </c>
      <c r="AF32" s="11" t="str">
        <f>[28]Maio!$G$35</f>
        <v>*</v>
      </c>
      <c r="AG32" s="15" t="s">
        <v>226</v>
      </c>
      <c r="AH32" s="94" t="s">
        <v>226</v>
      </c>
      <c r="AL32" t="s">
        <v>47</v>
      </c>
    </row>
    <row r="33" spans="1:39" s="5" customFormat="1" x14ac:dyDescent="0.2">
      <c r="A33" s="58" t="s">
        <v>12</v>
      </c>
      <c r="B33" s="11">
        <f>[29]Maio!$G$5</f>
        <v>31</v>
      </c>
      <c r="C33" s="11">
        <f>[29]Maio!$G$6</f>
        <v>31</v>
      </c>
      <c r="D33" s="11">
        <f>[29]Maio!$G$7</f>
        <v>53</v>
      </c>
      <c r="E33" s="11" t="str">
        <f>[29]Maio!$G$8</f>
        <v>*</v>
      </c>
      <c r="F33" s="11" t="str">
        <f>[29]Maio!$G$9</f>
        <v>*</v>
      </c>
      <c r="G33" s="11" t="str">
        <f>[29]Maio!$G$10</f>
        <v>*</v>
      </c>
      <c r="H33" s="11">
        <f>[29]Maio!$G$11</f>
        <v>31</v>
      </c>
      <c r="I33" s="11">
        <f>[29]Maio!$G$12</f>
        <v>23</v>
      </c>
      <c r="J33" s="11">
        <f>[29]Maio!$G$13</f>
        <v>31</v>
      </c>
      <c r="K33" s="11">
        <f>[29]Maio!$G$14</f>
        <v>34</v>
      </c>
      <c r="L33" s="11">
        <f>[29]Maio!$G$15</f>
        <v>48</v>
      </c>
      <c r="M33" s="11">
        <f>[29]Maio!$G$16</f>
        <v>69</v>
      </c>
      <c r="N33" s="11" t="str">
        <f>[29]Maio!$G$17</f>
        <v>*</v>
      </c>
      <c r="O33" s="11" t="str">
        <f>[29]Maio!$G$18</f>
        <v>*</v>
      </c>
      <c r="P33" s="11">
        <f>[29]Maio!$G$19</f>
        <v>34</v>
      </c>
      <c r="Q33" s="11">
        <f>[29]Maio!$G$20</f>
        <v>33</v>
      </c>
      <c r="R33" s="11">
        <f>[29]Maio!$G$21</f>
        <v>41</v>
      </c>
      <c r="S33" s="11">
        <f>[29]Maio!$G$22</f>
        <v>29</v>
      </c>
      <c r="T33" s="11">
        <f>[29]Maio!$G$23</f>
        <v>38</v>
      </c>
      <c r="U33" s="11">
        <f>[29]Maio!$G$24</f>
        <v>50</v>
      </c>
      <c r="V33" s="11">
        <f>[29]Maio!$G$25</f>
        <v>53</v>
      </c>
      <c r="W33" s="11">
        <f>[29]Maio!$G$26</f>
        <v>61</v>
      </c>
      <c r="X33" s="11">
        <f>[29]Maio!$G$27</f>
        <v>53</v>
      </c>
      <c r="Y33" s="11">
        <f>[29]Maio!$G$28</f>
        <v>43</v>
      </c>
      <c r="Z33" s="11">
        <f>[29]Maio!$G$29</f>
        <v>33</v>
      </c>
      <c r="AA33" s="11">
        <f>[29]Maio!$G$30</f>
        <v>31</v>
      </c>
      <c r="AB33" s="11">
        <f>[29]Maio!$G$31</f>
        <v>35</v>
      </c>
      <c r="AC33" s="11">
        <f>[29]Maio!$G$32</f>
        <v>78</v>
      </c>
      <c r="AD33" s="11" t="str">
        <f>[29]Maio!$G$33</f>
        <v>*</v>
      </c>
      <c r="AE33" s="11" t="str">
        <f>[29]Maio!$G$34</f>
        <v>*</v>
      </c>
      <c r="AF33" s="11" t="str">
        <f>[29]Maio!$G$35</f>
        <v>*</v>
      </c>
      <c r="AG33" s="15">
        <f t="shared" ref="AG33:AG35" si="15">MIN(B33:AF33)</f>
        <v>23</v>
      </c>
      <c r="AH33" s="94">
        <f t="shared" ref="AH33:AH35" si="16">AVERAGE(B33:AF33)</f>
        <v>41.869565217391305</v>
      </c>
      <c r="AJ33" s="5" t="s">
        <v>47</v>
      </c>
    </row>
    <row r="34" spans="1:39" x14ac:dyDescent="0.2">
      <c r="A34" s="58" t="s">
        <v>13</v>
      </c>
      <c r="B34" s="11">
        <f>[30]Maio!$G$5</f>
        <v>30</v>
      </c>
      <c r="C34" s="11">
        <f>[30]Maio!$G$6</f>
        <v>32</v>
      </c>
      <c r="D34" s="11">
        <f>[30]Maio!$G$7</f>
        <v>29</v>
      </c>
      <c r="E34" s="11">
        <f>[30]Maio!$G$8</f>
        <v>29</v>
      </c>
      <c r="F34" s="11">
        <f>[30]Maio!$G$9</f>
        <v>33</v>
      </c>
      <c r="G34" s="11">
        <f>[30]Maio!$G$10</f>
        <v>92</v>
      </c>
      <c r="H34" s="11">
        <f>[30]Maio!$G$11</f>
        <v>45</v>
      </c>
      <c r="I34" s="11">
        <f>[30]Maio!$G$12</f>
        <v>28</v>
      </c>
      <c r="J34" s="11">
        <f>[30]Maio!$G$13</f>
        <v>33</v>
      </c>
      <c r="K34" s="11">
        <f>[30]Maio!$G$14</f>
        <v>39</v>
      </c>
      <c r="L34" s="11" t="str">
        <f>[30]Maio!$G$15</f>
        <v>*</v>
      </c>
      <c r="M34" s="11" t="str">
        <f>[30]Maio!$G$16</f>
        <v>*</v>
      </c>
      <c r="N34" s="11" t="str">
        <f>[30]Maio!$G$17</f>
        <v>*</v>
      </c>
      <c r="O34" s="11" t="str">
        <f>[30]Maio!$G$18</f>
        <v>*</v>
      </c>
      <c r="P34" s="11" t="str">
        <f>[30]Maio!$G$19</f>
        <v>*</v>
      </c>
      <c r="Q34" s="11" t="str">
        <f>[30]Maio!$G$20</f>
        <v>*</v>
      </c>
      <c r="R34" s="11" t="str">
        <f>[30]Maio!$G$21</f>
        <v>*</v>
      </c>
      <c r="S34" s="11" t="str">
        <f>[30]Maio!$G$22</f>
        <v>*</v>
      </c>
      <c r="T34" s="11" t="str">
        <f>[30]Maio!$G$23</f>
        <v>*</v>
      </c>
      <c r="U34" s="11" t="str">
        <f>[30]Maio!$G$24</f>
        <v>*</v>
      </c>
      <c r="V34" s="11" t="str">
        <f>[30]Maio!$G$25</f>
        <v>*</v>
      </c>
      <c r="W34" s="11" t="str">
        <f>[30]Maio!$G$26</f>
        <v>*</v>
      </c>
      <c r="X34" s="11" t="str">
        <f>[30]Maio!$G$27</f>
        <v>*</v>
      </c>
      <c r="Y34" s="11" t="str">
        <f>[30]Maio!$G$28</f>
        <v>*</v>
      </c>
      <c r="Z34" s="11" t="str">
        <f>[30]Maio!$G$29</f>
        <v>*</v>
      </c>
      <c r="AA34" s="11" t="str">
        <f>[30]Maio!$G$30</f>
        <v>*</v>
      </c>
      <c r="AB34" s="11" t="str">
        <f>[30]Maio!$G$31</f>
        <v>*</v>
      </c>
      <c r="AC34" s="11" t="str">
        <f>[30]Maio!$G$32</f>
        <v>*</v>
      </c>
      <c r="AD34" s="11" t="str">
        <f>[30]Maio!$G$33</f>
        <v>*</v>
      </c>
      <c r="AE34" s="11" t="str">
        <f>[30]Maio!$G$34</f>
        <v>*</v>
      </c>
      <c r="AF34" s="11" t="str">
        <f>[30]Maio!$G$35</f>
        <v>*</v>
      </c>
      <c r="AG34" s="15">
        <f t="shared" si="15"/>
        <v>28</v>
      </c>
      <c r="AH34" s="94">
        <f t="shared" si="16"/>
        <v>39</v>
      </c>
      <c r="AK34" t="s">
        <v>47</v>
      </c>
    </row>
    <row r="35" spans="1:39" x14ac:dyDescent="0.2">
      <c r="A35" s="58" t="s">
        <v>173</v>
      </c>
      <c r="B35" s="11">
        <f>[31]Maio!$G$5</f>
        <v>42</v>
      </c>
      <c r="C35" s="11">
        <f>[31]Maio!$G$6</f>
        <v>46</v>
      </c>
      <c r="D35" s="11">
        <f>[31]Maio!$G$7</f>
        <v>49</v>
      </c>
      <c r="E35" s="11">
        <f>[31]Maio!$G$8</f>
        <v>39</v>
      </c>
      <c r="F35" s="11">
        <f>[31]Maio!$G$9</f>
        <v>41</v>
      </c>
      <c r="G35" s="11">
        <f>[31]Maio!$G$10</f>
        <v>58</v>
      </c>
      <c r="H35" s="11">
        <f>[31]Maio!$G$11</f>
        <v>51</v>
      </c>
      <c r="I35" s="11">
        <f>[31]Maio!$G$12</f>
        <v>46</v>
      </c>
      <c r="J35" s="11">
        <f>[31]Maio!$G$13</f>
        <v>37</v>
      </c>
      <c r="K35" s="11">
        <f>[31]Maio!$G$14</f>
        <v>41</v>
      </c>
      <c r="L35" s="11">
        <f>[31]Maio!$G$15</f>
        <v>44</v>
      </c>
      <c r="M35" s="11">
        <f>[31]Maio!$G$16</f>
        <v>56</v>
      </c>
      <c r="N35" s="11">
        <f>[31]Maio!$G$17</f>
        <v>78</v>
      </c>
      <c r="O35" s="11">
        <f>[31]Maio!$G$18</f>
        <v>76</v>
      </c>
      <c r="P35" s="11">
        <f>[31]Maio!$G$19</f>
        <v>65</v>
      </c>
      <c r="Q35" s="11">
        <f>[31]Maio!$G$20</f>
        <v>59</v>
      </c>
      <c r="R35" s="11">
        <f>[31]Maio!$G$21</f>
        <v>55</v>
      </c>
      <c r="S35" s="11">
        <f>[31]Maio!$G$22</f>
        <v>47</v>
      </c>
      <c r="T35" s="11">
        <f>[31]Maio!$G$23</f>
        <v>41</v>
      </c>
      <c r="U35" s="11">
        <f>[31]Maio!$G$24</f>
        <v>46</v>
      </c>
      <c r="V35" s="11">
        <f>[31]Maio!$G$25</f>
        <v>51</v>
      </c>
      <c r="W35" s="11">
        <f>[31]Maio!$G$26</f>
        <v>61</v>
      </c>
      <c r="X35" s="11">
        <f>[31]Maio!$G$27</f>
        <v>69</v>
      </c>
      <c r="Y35" s="11">
        <f>[31]Maio!$G$28</f>
        <v>65</v>
      </c>
      <c r="Z35" s="11">
        <f>[31]Maio!$G$29</f>
        <v>52</v>
      </c>
      <c r="AA35" s="11">
        <f>[31]Maio!$G$30</f>
        <v>52</v>
      </c>
      <c r="AB35" s="11">
        <f>[31]Maio!$G$31</f>
        <v>44</v>
      </c>
      <c r="AC35" s="11">
        <f>[31]Maio!$G$32</f>
        <v>42</v>
      </c>
      <c r="AD35" s="11">
        <f>[31]Maio!$G$33</f>
        <v>41</v>
      </c>
      <c r="AE35" s="11">
        <f>[31]Maio!$G$34</f>
        <v>39</v>
      </c>
      <c r="AF35" s="11">
        <f>[31]Maio!$G$35</f>
        <v>39</v>
      </c>
      <c r="AG35" s="15">
        <f t="shared" si="15"/>
        <v>37</v>
      </c>
      <c r="AH35" s="94">
        <f t="shared" si="16"/>
        <v>50.70967741935484</v>
      </c>
    </row>
    <row r="36" spans="1:39" x14ac:dyDescent="0.2">
      <c r="A36" s="58" t="s">
        <v>144</v>
      </c>
      <c r="B36" s="11" t="str">
        <f>[32]Maio!$G$5</f>
        <v>*</v>
      </c>
      <c r="C36" s="11" t="str">
        <f>[32]Maio!$G$6</f>
        <v>*</v>
      </c>
      <c r="D36" s="11" t="str">
        <f>[32]Maio!$G$7</f>
        <v>*</v>
      </c>
      <c r="E36" s="11" t="str">
        <f>[32]Maio!$G$8</f>
        <v>*</v>
      </c>
      <c r="F36" s="11" t="str">
        <f>[32]Maio!$G$9</f>
        <v>*</v>
      </c>
      <c r="G36" s="11" t="str">
        <f>[32]Maio!$G$10</f>
        <v>*</v>
      </c>
      <c r="H36" s="11" t="str">
        <f>[32]Maio!$G$11</f>
        <v>*</v>
      </c>
      <c r="I36" s="11" t="str">
        <f>[32]Maio!$G$12</f>
        <v>*</v>
      </c>
      <c r="J36" s="11" t="str">
        <f>[32]Maio!$G$13</f>
        <v>*</v>
      </c>
      <c r="K36" s="11" t="str">
        <f>[32]Maio!$G$14</f>
        <v>*</v>
      </c>
      <c r="L36" s="11" t="str">
        <f>[32]Maio!$G$15</f>
        <v>*</v>
      </c>
      <c r="M36" s="11" t="str">
        <f>[32]Maio!$G$16</f>
        <v>*</v>
      </c>
      <c r="N36" s="11" t="str">
        <f>[32]Maio!$G$17</f>
        <v>*</v>
      </c>
      <c r="O36" s="11" t="str">
        <f>[32]Maio!$G$18</f>
        <v>*</v>
      </c>
      <c r="P36" s="11" t="str">
        <f>[32]Maio!$G$19</f>
        <v>*</v>
      </c>
      <c r="Q36" s="11" t="str">
        <f>[32]Maio!$G$20</f>
        <v>*</v>
      </c>
      <c r="R36" s="11" t="str">
        <f>[32]Maio!$G$21</f>
        <v>*</v>
      </c>
      <c r="S36" s="11" t="str">
        <f>[32]Maio!$G$22</f>
        <v>*</v>
      </c>
      <c r="T36" s="11" t="str">
        <f>[32]Maio!$G$23</f>
        <v>*</v>
      </c>
      <c r="U36" s="11" t="str">
        <f>[32]Maio!$G$24</f>
        <v>*</v>
      </c>
      <c r="V36" s="11" t="str">
        <f>[32]Maio!$G$25</f>
        <v>*</v>
      </c>
      <c r="W36" s="11" t="str">
        <f>[32]Maio!$G$26</f>
        <v>*</v>
      </c>
      <c r="X36" s="11" t="str">
        <f>[32]Maio!$G$27</f>
        <v>*</v>
      </c>
      <c r="Y36" s="11" t="str">
        <f>[32]Maio!$G$28</f>
        <v>*</v>
      </c>
      <c r="Z36" s="11" t="str">
        <f>[32]Maio!$G$29</f>
        <v>*</v>
      </c>
      <c r="AA36" s="11" t="str">
        <f>[32]Maio!$G$30</f>
        <v>*</v>
      </c>
      <c r="AB36" s="11" t="str">
        <f>[32]Maio!$G$31</f>
        <v>*</v>
      </c>
      <c r="AC36" s="11" t="str">
        <f>[32]Maio!$G$32</f>
        <v>*</v>
      </c>
      <c r="AD36" s="11" t="str">
        <f>[32]Maio!$G$33</f>
        <v>*</v>
      </c>
      <c r="AE36" s="11" t="str">
        <f>[32]Maio!$G$34</f>
        <v>*</v>
      </c>
      <c r="AF36" s="11" t="str">
        <f>[32]Maio!$G$35</f>
        <v>*</v>
      </c>
      <c r="AG36" s="15" t="s">
        <v>226</v>
      </c>
      <c r="AH36" s="94" t="s">
        <v>226</v>
      </c>
    </row>
    <row r="37" spans="1:39" x14ac:dyDescent="0.2">
      <c r="A37" s="58" t="s">
        <v>14</v>
      </c>
      <c r="B37" s="11" t="str">
        <f>[33]Maio!$G$5</f>
        <v>*</v>
      </c>
      <c r="C37" s="11" t="str">
        <f>[33]Maio!$G$6</f>
        <v>*</v>
      </c>
      <c r="D37" s="11" t="str">
        <f>[33]Maio!$G$7</f>
        <v>*</v>
      </c>
      <c r="E37" s="11" t="str">
        <f>[33]Maio!$G$8</f>
        <v>*</v>
      </c>
      <c r="F37" s="11" t="str">
        <f>[33]Maio!$G$9</f>
        <v>*</v>
      </c>
      <c r="G37" s="11" t="str">
        <f>[33]Maio!$G$10</f>
        <v>*</v>
      </c>
      <c r="H37" s="11" t="str">
        <f>[33]Maio!$G$11</f>
        <v>*</v>
      </c>
      <c r="I37" s="11" t="str">
        <f>[33]Maio!$G$12</f>
        <v>*</v>
      </c>
      <c r="J37" s="11" t="str">
        <f>[33]Maio!$G$13</f>
        <v>*</v>
      </c>
      <c r="K37" s="11" t="str">
        <f>[33]Maio!$G$14</f>
        <v>*</v>
      </c>
      <c r="L37" s="11" t="str">
        <f>[33]Maio!$G$15</f>
        <v>*</v>
      </c>
      <c r="M37" s="11" t="str">
        <f>[33]Maio!$G$16</f>
        <v>*</v>
      </c>
      <c r="N37" s="11" t="str">
        <f>[33]Maio!$G$17</f>
        <v>*</v>
      </c>
      <c r="O37" s="11" t="str">
        <f>[33]Maio!$G$18</f>
        <v>*</v>
      </c>
      <c r="P37" s="11" t="str">
        <f>[33]Maio!$G$19</f>
        <v>*</v>
      </c>
      <c r="Q37" s="11" t="str">
        <f>[33]Maio!$G$20</f>
        <v>*</v>
      </c>
      <c r="R37" s="11" t="str">
        <f>[33]Maio!$G$21</f>
        <v>*</v>
      </c>
      <c r="S37" s="11" t="str">
        <f>[33]Maio!$G$22</f>
        <v>*</v>
      </c>
      <c r="T37" s="11" t="str">
        <f>[33]Maio!$G$23</f>
        <v>*</v>
      </c>
      <c r="U37" s="11" t="str">
        <f>[33]Maio!$G$24</f>
        <v>*</v>
      </c>
      <c r="V37" s="11" t="str">
        <f>[33]Maio!$G$25</f>
        <v>*</v>
      </c>
      <c r="W37" s="11" t="str">
        <f>[33]Maio!$G$26</f>
        <v>*</v>
      </c>
      <c r="X37" s="11" t="str">
        <f>[33]Maio!$G$27</f>
        <v>*</v>
      </c>
      <c r="Y37" s="11" t="str">
        <f>[33]Maio!$G$28</f>
        <v>*</v>
      </c>
      <c r="Z37" s="11" t="str">
        <f>[33]Maio!$G$29</f>
        <v>*</v>
      </c>
      <c r="AA37" s="11" t="str">
        <f>[33]Maio!$G$30</f>
        <v>*</v>
      </c>
      <c r="AB37" s="11" t="str">
        <f>[33]Maio!$G$31</f>
        <v>*</v>
      </c>
      <c r="AC37" s="11" t="str">
        <f>[33]Maio!$G$32</f>
        <v>*</v>
      </c>
      <c r="AD37" s="11" t="str">
        <f>[33]Maio!$G$33</f>
        <v>*</v>
      </c>
      <c r="AE37" s="11" t="str">
        <f>[33]Maio!$G$34</f>
        <v>*</v>
      </c>
      <c r="AF37" s="11" t="str">
        <f>[33]Maio!$G$35</f>
        <v>*</v>
      </c>
      <c r="AG37" s="15" t="s">
        <v>226</v>
      </c>
      <c r="AH37" s="94" t="s">
        <v>226</v>
      </c>
    </row>
    <row r="38" spans="1:39" x14ac:dyDescent="0.2">
      <c r="A38" s="58" t="s">
        <v>174</v>
      </c>
      <c r="B38" s="11">
        <f>[34]Maio!$G$5</f>
        <v>64</v>
      </c>
      <c r="C38" s="11">
        <f>[34]Maio!$G$6</f>
        <v>49</v>
      </c>
      <c r="D38" s="11">
        <f>[34]Maio!$G$7</f>
        <v>49</v>
      </c>
      <c r="E38" s="11">
        <f>[34]Maio!$G$8</f>
        <v>49</v>
      </c>
      <c r="F38" s="11">
        <f>[34]Maio!$G$9</f>
        <v>61</v>
      </c>
      <c r="G38" s="11">
        <f>[34]Maio!$G$10</f>
        <v>76</v>
      </c>
      <c r="H38" s="11">
        <f>[34]Maio!$G$11</f>
        <v>55</v>
      </c>
      <c r="I38" s="11">
        <f>[34]Maio!$G$12</f>
        <v>43</v>
      </c>
      <c r="J38" s="11">
        <f>[34]Maio!$G$13</f>
        <v>51</v>
      </c>
      <c r="K38" s="11">
        <f>[34]Maio!$G$14</f>
        <v>50</v>
      </c>
      <c r="L38" s="11">
        <f>[34]Maio!$G$15</f>
        <v>71</v>
      </c>
      <c r="M38" s="11">
        <f>[34]Maio!$G$16</f>
        <v>70</v>
      </c>
      <c r="N38" s="11">
        <f>[34]Maio!$G$17</f>
        <v>78</v>
      </c>
      <c r="O38" s="11">
        <f>[34]Maio!$G$18</f>
        <v>87</v>
      </c>
      <c r="P38" s="11">
        <f>[34]Maio!$G$19</f>
        <v>73</v>
      </c>
      <c r="Q38" s="11">
        <f>[34]Maio!$G$20</f>
        <v>60</v>
      </c>
      <c r="R38" s="11">
        <f>[34]Maio!$G$21</f>
        <v>57</v>
      </c>
      <c r="S38" s="11">
        <f>[34]Maio!$G$22</f>
        <v>54</v>
      </c>
      <c r="T38" s="11">
        <f>[34]Maio!$G$23</f>
        <v>57</v>
      </c>
      <c r="U38" s="11">
        <f>[34]Maio!$G$24</f>
        <v>75</v>
      </c>
      <c r="V38" s="11">
        <f>[34]Maio!$G$25</f>
        <v>75</v>
      </c>
      <c r="W38" s="11">
        <f>[34]Maio!$G$26</f>
        <v>58</v>
      </c>
      <c r="X38" s="11">
        <f>[34]Maio!$G$27</f>
        <v>76</v>
      </c>
      <c r="Y38" s="11">
        <f>[34]Maio!$G$28</f>
        <v>60</v>
      </c>
      <c r="Z38" s="11">
        <f>[34]Maio!$G$29</f>
        <v>54</v>
      </c>
      <c r="AA38" s="11">
        <f>[34]Maio!$G$30</f>
        <v>40</v>
      </c>
      <c r="AB38" s="11">
        <f>[34]Maio!$G$31</f>
        <v>39</v>
      </c>
      <c r="AC38" s="11">
        <f>[34]Maio!$G$32</f>
        <v>52</v>
      </c>
      <c r="AD38" s="11">
        <f>[34]Maio!$G$33</f>
        <v>48</v>
      </c>
      <c r="AE38" s="11">
        <f>[34]Maio!$G$34</f>
        <v>51</v>
      </c>
      <c r="AF38" s="11">
        <f>[34]Maio!$G$35</f>
        <v>54</v>
      </c>
      <c r="AG38" s="15">
        <f t="shared" ref="AG38" si="17">MIN(B38:AF38)</f>
        <v>39</v>
      </c>
      <c r="AH38" s="94">
        <f t="shared" ref="AH38" si="18">AVERAGE(B38:AF38)</f>
        <v>59.225806451612904</v>
      </c>
      <c r="AJ38" t="s">
        <v>47</v>
      </c>
      <c r="AK38" t="s">
        <v>47</v>
      </c>
    </row>
    <row r="39" spans="1:39" x14ac:dyDescent="0.2">
      <c r="A39" s="58" t="s">
        <v>15</v>
      </c>
      <c r="B39" s="11">
        <f>[35]Maio!$G$5</f>
        <v>34</v>
      </c>
      <c r="C39" s="11">
        <f>[35]Maio!$G$6</f>
        <v>44</v>
      </c>
      <c r="D39" s="11">
        <f>[35]Maio!$G$7</f>
        <v>43</v>
      </c>
      <c r="E39" s="11">
        <f>[35]Maio!$G$8</f>
        <v>40</v>
      </c>
      <c r="F39" s="11">
        <f>[35]Maio!$G$9</f>
        <v>34</v>
      </c>
      <c r="G39" s="11">
        <f>[35]Maio!$G$10</f>
        <v>54</v>
      </c>
      <c r="H39" s="11">
        <f>[35]Maio!$G$11</f>
        <v>46</v>
      </c>
      <c r="I39" s="11">
        <f>[35]Maio!$G$12</f>
        <v>36</v>
      </c>
      <c r="J39" s="11">
        <f>[35]Maio!$G$13</f>
        <v>34</v>
      </c>
      <c r="K39" s="11">
        <f>[35]Maio!$G$14</f>
        <v>29</v>
      </c>
      <c r="L39" s="11">
        <f>[35]Maio!$G$15</f>
        <v>48</v>
      </c>
      <c r="M39" s="11">
        <f>[35]Maio!$G$16</f>
        <v>74</v>
      </c>
      <c r="N39" s="11">
        <f>[35]Maio!$G$17</f>
        <v>69</v>
      </c>
      <c r="O39" s="11">
        <f>[35]Maio!$G$18</f>
        <v>63</v>
      </c>
      <c r="P39" s="11">
        <f>[35]Maio!$G$19</f>
        <v>29</v>
      </c>
      <c r="Q39" s="11">
        <f>[35]Maio!$G$20</f>
        <v>23</v>
      </c>
      <c r="R39" s="11">
        <f>[35]Maio!$G$21</f>
        <v>44</v>
      </c>
      <c r="S39" s="11">
        <f>[35]Maio!$G$22</f>
        <v>44</v>
      </c>
      <c r="T39" s="11">
        <f>[35]Maio!$G$23</f>
        <v>33</v>
      </c>
      <c r="U39" s="11">
        <f>[35]Maio!$G$24</f>
        <v>49</v>
      </c>
      <c r="V39" s="11">
        <f>[35]Maio!$G$25</f>
        <v>55</v>
      </c>
      <c r="W39" s="11">
        <f>[35]Maio!$G$26</f>
        <v>71</v>
      </c>
      <c r="X39" s="11">
        <f>[35]Maio!$G$27</f>
        <v>62</v>
      </c>
      <c r="Y39" s="11">
        <f>[35]Maio!$G$28</f>
        <v>30</v>
      </c>
      <c r="Z39" s="11">
        <f>[35]Maio!$G$29</f>
        <v>33</v>
      </c>
      <c r="AA39" s="11">
        <f>[35]Maio!$G$30</f>
        <v>30</v>
      </c>
      <c r="AB39" s="11">
        <f>[35]Maio!$G$31</f>
        <v>27</v>
      </c>
      <c r="AC39" s="11">
        <f>[35]Maio!$G$32</f>
        <v>33</v>
      </c>
      <c r="AD39" s="11">
        <f>[35]Maio!$G$33</f>
        <v>29</v>
      </c>
      <c r="AE39" s="11">
        <f>[35]Maio!$G$34</f>
        <v>35</v>
      </c>
      <c r="AF39" s="11">
        <f>[35]Maio!$G$35</f>
        <v>43</v>
      </c>
      <c r="AG39" s="15">
        <f t="shared" ref="AG39:AG41" si="19">MIN(B39:AF39)</f>
        <v>23</v>
      </c>
      <c r="AH39" s="94">
        <f t="shared" ref="AH39:AH41" si="20">AVERAGE(B39:AF39)</f>
        <v>42.516129032258064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>
        <f>[36]Maio!$G$5</f>
        <v>28</v>
      </c>
      <c r="C40" s="11">
        <f>[36]Maio!$G$6</f>
        <v>35</v>
      </c>
      <c r="D40" s="11" t="str">
        <f>[36]Maio!$G$7</f>
        <v>*</v>
      </c>
      <c r="E40" s="11" t="str">
        <f>[36]Maio!$G$8</f>
        <v>*</v>
      </c>
      <c r="F40" s="11" t="str">
        <f>[36]Maio!$G$9</f>
        <v>*</v>
      </c>
      <c r="G40" s="11" t="str">
        <f>[36]Maio!$G$10</f>
        <v>*</v>
      </c>
      <c r="H40" s="11" t="str">
        <f>[36]Maio!$G$11</f>
        <v>*</v>
      </c>
      <c r="I40" s="11">
        <f>[36]Maio!$G$12</f>
        <v>25</v>
      </c>
      <c r="J40" s="11">
        <f>[36]Maio!$G$13</f>
        <v>76</v>
      </c>
      <c r="K40" s="11" t="str">
        <f>[36]Maio!$G$14</f>
        <v>*</v>
      </c>
      <c r="L40" s="11" t="str">
        <f>[36]Maio!$G$15</f>
        <v>*</v>
      </c>
      <c r="M40" s="11" t="str">
        <f>[36]Maio!$G$16</f>
        <v>*</v>
      </c>
      <c r="N40" s="11" t="str">
        <f>[36]Maio!$G$17</f>
        <v>*</v>
      </c>
      <c r="O40" s="11">
        <f>[36]Maio!$G$18</f>
        <v>48</v>
      </c>
      <c r="P40" s="11">
        <f>[36]Maio!$G$19</f>
        <v>26</v>
      </c>
      <c r="Q40" s="11">
        <f>[36]Maio!$G$20</f>
        <v>20</v>
      </c>
      <c r="R40" s="11">
        <f>[36]Maio!$G$21</f>
        <v>61</v>
      </c>
      <c r="S40" s="11" t="str">
        <f>[36]Maio!$G$22</f>
        <v>*</v>
      </c>
      <c r="T40" s="11" t="str">
        <f>[36]Maio!$G$23</f>
        <v>*</v>
      </c>
      <c r="U40" s="11" t="str">
        <f>[36]Maio!$G$24</f>
        <v>*</v>
      </c>
      <c r="V40" s="11" t="str">
        <f>[36]Maio!$G$25</f>
        <v>*</v>
      </c>
      <c r="W40" s="11">
        <f>[36]Maio!$G$26</f>
        <v>85</v>
      </c>
      <c r="X40" s="11">
        <f>[36]Maio!$G$27</f>
        <v>41</v>
      </c>
      <c r="Y40" s="11">
        <f>[36]Maio!$G$28</f>
        <v>34</v>
      </c>
      <c r="Z40" s="11">
        <f>[36]Maio!$G$29</f>
        <v>83</v>
      </c>
      <c r="AA40" s="11" t="str">
        <f>[36]Maio!$G$30</f>
        <v>*</v>
      </c>
      <c r="AB40" s="11" t="str">
        <f>[36]Maio!$G$31</f>
        <v>*</v>
      </c>
      <c r="AC40" s="11">
        <f>[36]Maio!$G$32</f>
        <v>23</v>
      </c>
      <c r="AD40" s="11">
        <f>[36]Maio!$G$33</f>
        <v>26</v>
      </c>
      <c r="AE40" s="11">
        <f>[36]Maio!$G$34</f>
        <v>54</v>
      </c>
      <c r="AF40" s="11" t="str">
        <f>[36]Maio!$G$35</f>
        <v>*</v>
      </c>
      <c r="AG40" s="15">
        <f t="shared" si="19"/>
        <v>20</v>
      </c>
      <c r="AH40" s="94">
        <f t="shared" si="20"/>
        <v>44.333333333333336</v>
      </c>
      <c r="AL40" t="s">
        <v>47</v>
      </c>
    </row>
    <row r="41" spans="1:39" x14ac:dyDescent="0.2">
      <c r="A41" s="58" t="s">
        <v>175</v>
      </c>
      <c r="B41" s="11">
        <f>[37]Maio!$G$5</f>
        <v>30</v>
      </c>
      <c r="C41" s="11">
        <f>[37]Maio!$G$6</f>
        <v>31</v>
      </c>
      <c r="D41" s="11">
        <f>[37]Maio!$G$7</f>
        <v>36</v>
      </c>
      <c r="E41" s="11">
        <f>[37]Maio!$G$8</f>
        <v>24</v>
      </c>
      <c r="F41" s="11">
        <f>[37]Maio!$G$9</f>
        <v>28</v>
      </c>
      <c r="G41" s="11">
        <f>[37]Maio!$G$10</f>
        <v>58</v>
      </c>
      <c r="H41" s="11">
        <f>[37]Maio!$G$11</f>
        <v>30</v>
      </c>
      <c r="I41" s="11">
        <f>[37]Maio!$G$12</f>
        <v>31</v>
      </c>
      <c r="J41" s="11">
        <f>[37]Maio!$G$13</f>
        <v>29</v>
      </c>
      <c r="K41" s="11">
        <f>[37]Maio!$G$14</f>
        <v>29</v>
      </c>
      <c r="L41" s="11">
        <f>[37]Maio!$G$15</f>
        <v>36</v>
      </c>
      <c r="M41" s="11">
        <f>[37]Maio!$G$16</f>
        <v>64</v>
      </c>
      <c r="N41" s="11">
        <f>[37]Maio!$G$17</f>
        <v>76</v>
      </c>
      <c r="O41" s="11">
        <f>[37]Maio!$G$18</f>
        <v>69</v>
      </c>
      <c r="P41" s="11">
        <f>[37]Maio!$E$19</f>
        <v>80.375</v>
      </c>
      <c r="Q41" s="11">
        <f>[37]Maio!$G$20</f>
        <v>44</v>
      </c>
      <c r="R41" s="11">
        <f>[37]Maio!$G$21</f>
        <v>43</v>
      </c>
      <c r="S41" s="11">
        <f>[37]Maio!$G$22</f>
        <v>34</v>
      </c>
      <c r="T41" s="11">
        <f>[37]Maio!$G$23</f>
        <v>25</v>
      </c>
      <c r="U41" s="11">
        <f>[37]Maio!$G$24</f>
        <v>36</v>
      </c>
      <c r="V41" s="11">
        <f>[37]Maio!$G$25</f>
        <v>43</v>
      </c>
      <c r="W41" s="11">
        <f>[37]Maio!$G$26</f>
        <v>54</v>
      </c>
      <c r="X41" s="11">
        <f>[37]Maio!$G$27</f>
        <v>58</v>
      </c>
      <c r="Y41" s="11">
        <f>[37]Maio!$G$28</f>
        <v>71</v>
      </c>
      <c r="Z41" s="11">
        <f>[37]Maio!$G$29</f>
        <v>41</v>
      </c>
      <c r="AA41" s="11">
        <f>[37]Maio!$G$30</f>
        <v>31</v>
      </c>
      <c r="AB41" s="11">
        <f>[37]Maio!$G$31</f>
        <v>25</v>
      </c>
      <c r="AC41" s="11">
        <f>[37]Maio!$G$32</f>
        <v>27</v>
      </c>
      <c r="AD41" s="11">
        <f>[37]Maio!$G$33</f>
        <v>28</v>
      </c>
      <c r="AE41" s="11">
        <f>[37]Maio!$G$34</f>
        <v>29</v>
      </c>
      <c r="AF41" s="11">
        <f>[37]Maio!$G$35</f>
        <v>32</v>
      </c>
      <c r="AG41" s="15">
        <f t="shared" si="19"/>
        <v>24</v>
      </c>
      <c r="AH41" s="94">
        <f t="shared" si="20"/>
        <v>41.04435483870968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[38]Maio!$G$5</f>
        <v>34</v>
      </c>
      <c r="C42" s="11">
        <f>[38]Maio!$G$6</f>
        <v>39</v>
      </c>
      <c r="D42" s="11">
        <f>[38]Maio!$G$7</f>
        <v>42</v>
      </c>
      <c r="E42" s="11">
        <f>[38]Maio!$G$8</f>
        <v>30</v>
      </c>
      <c r="F42" s="11">
        <f>[38]Maio!$G$9</f>
        <v>31</v>
      </c>
      <c r="G42" s="11">
        <f>[38]Maio!$G$10</f>
        <v>66</v>
      </c>
      <c r="H42" s="11">
        <f>[38]Maio!$G$11</f>
        <v>33</v>
      </c>
      <c r="I42" s="11">
        <f>[38]Maio!$G$12</f>
        <v>33</v>
      </c>
      <c r="J42" s="11">
        <f>[38]Maio!$G$13</f>
        <v>28</v>
      </c>
      <c r="K42" s="11">
        <f>[38]Maio!$G$14</f>
        <v>32</v>
      </c>
      <c r="L42" s="11">
        <f>[38]Maio!$G$15</f>
        <v>41</v>
      </c>
      <c r="M42" s="11">
        <f>[38]Maio!$G$16</f>
        <v>57</v>
      </c>
      <c r="N42" s="11">
        <f>[38]Maio!$G$17</f>
        <v>70</v>
      </c>
      <c r="O42" s="11">
        <f>[38]Maio!$G$18</f>
        <v>67</v>
      </c>
      <c r="P42" s="11">
        <f>[38]Maio!$G$19</f>
        <v>50</v>
      </c>
      <c r="Q42" s="11">
        <f>[38]Maio!$G$20</f>
        <v>39</v>
      </c>
      <c r="R42" s="11">
        <f>[38]Maio!$G$21</f>
        <v>43</v>
      </c>
      <c r="S42" s="11">
        <f>[38]Maio!$G$22</f>
        <v>35</v>
      </c>
      <c r="T42" s="11">
        <f>[38]Maio!$G$23</f>
        <v>28</v>
      </c>
      <c r="U42" s="11">
        <f>[38]Maio!$G$24</f>
        <v>44</v>
      </c>
      <c r="V42" s="11">
        <f>[38]Maio!$G$25</f>
        <v>46</v>
      </c>
      <c r="W42" s="11">
        <f>[38]Maio!$G$26</f>
        <v>54</v>
      </c>
      <c r="X42" s="11">
        <f>[38]Maio!$G$27</f>
        <v>53</v>
      </c>
      <c r="Y42" s="11">
        <f>[38]Maio!$G$28</f>
        <v>49</v>
      </c>
      <c r="Z42" s="11">
        <f>[38]Maio!$G$29</f>
        <v>31</v>
      </c>
      <c r="AA42" s="11">
        <f>[38]Maio!$G$30</f>
        <v>36</v>
      </c>
      <c r="AB42" s="11">
        <f>[38]Maio!$G$31</f>
        <v>28</v>
      </c>
      <c r="AC42" s="11">
        <f>[38]Maio!$G$32</f>
        <v>31</v>
      </c>
      <c r="AD42" s="11">
        <f>[38]Maio!$G$33</f>
        <v>33</v>
      </c>
      <c r="AE42" s="11">
        <f>[38]Maio!$G$34</f>
        <v>31</v>
      </c>
      <c r="AF42" s="11">
        <f>[38]Maio!$G$35</f>
        <v>34</v>
      </c>
      <c r="AG42" s="15">
        <f t="shared" ref="AG42:AG43" si="21">MIN(B42:AF42)</f>
        <v>28</v>
      </c>
      <c r="AH42" s="94">
        <f t="shared" ref="AH42:AH43" si="22">AVERAGE(B42:AF42)</f>
        <v>40.903225806451616</v>
      </c>
    </row>
    <row r="43" spans="1:39" x14ac:dyDescent="0.2">
      <c r="A43" s="58" t="s">
        <v>157</v>
      </c>
      <c r="B43" s="11">
        <f>[39]Maio!$G$5</f>
        <v>29</v>
      </c>
      <c r="C43" s="11">
        <f>[39]Maio!$G$6</f>
        <v>31</v>
      </c>
      <c r="D43" s="11">
        <f>[39]Maio!$G$7</f>
        <v>39</v>
      </c>
      <c r="E43" s="11">
        <f>[39]Maio!$G$8</f>
        <v>32</v>
      </c>
      <c r="F43" s="11">
        <f>[39]Maio!$G$9</f>
        <v>29</v>
      </c>
      <c r="G43" s="11">
        <f>[39]Maio!$G$10</f>
        <v>56</v>
      </c>
      <c r="H43" s="11">
        <f>[39]Maio!$G$11</f>
        <v>35</v>
      </c>
      <c r="I43" s="11">
        <f>[39]Maio!$G$12</f>
        <v>23</v>
      </c>
      <c r="J43" s="11">
        <f>[39]Maio!$G$13</f>
        <v>31</v>
      </c>
      <c r="K43" s="11">
        <f>[39]Maio!$G$14</f>
        <v>32</v>
      </c>
      <c r="L43" s="11">
        <f>[39]Maio!$G$15</f>
        <v>30</v>
      </c>
      <c r="M43" s="11">
        <f>[39]Maio!$G$16</f>
        <v>52</v>
      </c>
      <c r="N43" s="11">
        <f>[39]Maio!$G$17</f>
        <v>69</v>
      </c>
      <c r="O43" s="11">
        <f>[39]Maio!$G$18</f>
        <v>76</v>
      </c>
      <c r="P43" s="11">
        <f>[39]Maio!$G$19</f>
        <v>72</v>
      </c>
      <c r="Q43" s="11">
        <f>[39]Maio!$G$20</f>
        <v>43</v>
      </c>
      <c r="R43" s="11">
        <f>[39]Maio!$G$21</f>
        <v>38</v>
      </c>
      <c r="S43" s="11">
        <f>[39]Maio!$G$22</f>
        <v>31</v>
      </c>
      <c r="T43" s="11">
        <f>[39]Maio!$G$23</f>
        <v>34</v>
      </c>
      <c r="U43" s="11">
        <f>[39]Maio!$G$24</f>
        <v>36</v>
      </c>
      <c r="V43" s="11">
        <f>[39]Maio!$G$25</f>
        <v>43</v>
      </c>
      <c r="W43" s="11">
        <f>[39]Maio!$G$26</f>
        <v>47</v>
      </c>
      <c r="X43" s="11">
        <f>[39]Maio!$G$27</f>
        <v>59</v>
      </c>
      <c r="Y43" s="11">
        <f>[39]Maio!$G$28</f>
        <v>59</v>
      </c>
      <c r="Z43" s="11">
        <f>[39]Maio!$G$29</f>
        <v>33</v>
      </c>
      <c r="AA43" s="11">
        <f>[39]Maio!$G$30</f>
        <v>34</v>
      </c>
      <c r="AB43" s="11">
        <f>[39]Maio!$G$31</f>
        <v>27</v>
      </c>
      <c r="AC43" s="11">
        <f>[39]Maio!$G$32</f>
        <v>30</v>
      </c>
      <c r="AD43" s="11">
        <f>[39]Maio!$G$33</f>
        <v>26</v>
      </c>
      <c r="AE43" s="11">
        <f>[39]Maio!$G$34</f>
        <v>27</v>
      </c>
      <c r="AF43" s="11">
        <f>[39]Maio!$G$35</f>
        <v>31</v>
      </c>
      <c r="AG43" s="15">
        <f t="shared" si="21"/>
        <v>23</v>
      </c>
      <c r="AH43" s="94">
        <f t="shared" si="22"/>
        <v>39.806451612903224</v>
      </c>
      <c r="AJ43" t="s">
        <v>47</v>
      </c>
      <c r="AL43" t="s">
        <v>47</v>
      </c>
      <c r="AM43" t="s">
        <v>47</v>
      </c>
    </row>
    <row r="44" spans="1:39" x14ac:dyDescent="0.2">
      <c r="A44" s="58" t="s">
        <v>18</v>
      </c>
      <c r="B44" s="11">
        <f>[40]Maio!$G$5</f>
        <v>36</v>
      </c>
      <c r="C44" s="11">
        <f>[40]Maio!$G$6</f>
        <v>28</v>
      </c>
      <c r="D44" s="11">
        <f>[40]Maio!$G$7</f>
        <v>37</v>
      </c>
      <c r="E44" s="11">
        <f>[40]Maio!$G$8</f>
        <v>33</v>
      </c>
      <c r="F44" s="11">
        <f>[40]Maio!$G$9</f>
        <v>33</v>
      </c>
      <c r="G44" s="11">
        <f>[40]Maio!$G$10</f>
        <v>78</v>
      </c>
      <c r="H44" s="11">
        <f>[40]Maio!$G$11</f>
        <v>56</v>
      </c>
      <c r="I44" s="11">
        <f>[40]Maio!$G$12</f>
        <v>33</v>
      </c>
      <c r="J44" s="11">
        <f>[40]Maio!$G$13</f>
        <v>27</v>
      </c>
      <c r="K44" s="11">
        <f>[40]Maio!$G$14</f>
        <v>40</v>
      </c>
      <c r="L44" s="11">
        <f>[40]Maio!$G$15</f>
        <v>50</v>
      </c>
      <c r="M44" s="11">
        <f>[40]Maio!$G$16</f>
        <v>74</v>
      </c>
      <c r="N44" s="11">
        <f>[40]Maio!$G$17</f>
        <v>89</v>
      </c>
      <c r="O44" s="11">
        <f>[40]Maio!$G$18</f>
        <v>80</v>
      </c>
      <c r="P44" s="11">
        <f>[40]Maio!$G$19</f>
        <v>59</v>
      </c>
      <c r="Q44" s="11">
        <f>[40]Maio!$G$20</f>
        <v>47</v>
      </c>
      <c r="R44" s="11">
        <f>[40]Maio!$G$21</f>
        <v>46</v>
      </c>
      <c r="S44" s="11">
        <f>[40]Maio!$G$22</f>
        <v>33</v>
      </c>
      <c r="T44" s="11">
        <f>[40]Maio!$G$23</f>
        <v>34</v>
      </c>
      <c r="U44" s="11">
        <f>[40]Maio!$G$24</f>
        <v>50</v>
      </c>
      <c r="V44" s="11">
        <f>[40]Maio!$G$25</f>
        <v>54</v>
      </c>
      <c r="W44" s="11">
        <f>[40]Maio!$G$26</f>
        <v>60</v>
      </c>
      <c r="X44" s="11">
        <f>[40]Maio!$G$27</f>
        <v>72</v>
      </c>
      <c r="Y44" s="11">
        <f>[40]Maio!$G$28</f>
        <v>60</v>
      </c>
      <c r="Z44" s="11">
        <f>[40]Maio!$G$29</f>
        <v>41</v>
      </c>
      <c r="AA44" s="11">
        <f>[40]Maio!$G$30</f>
        <v>33</v>
      </c>
      <c r="AB44" s="11">
        <f>[40]Maio!$G$31</f>
        <v>30</v>
      </c>
      <c r="AC44" s="11">
        <f>[40]Maio!$G$32</f>
        <v>31</v>
      </c>
      <c r="AD44" s="11">
        <f>[40]Maio!$G$33</f>
        <v>22</v>
      </c>
      <c r="AE44" s="11">
        <f>[40]Maio!$G$34</f>
        <v>30</v>
      </c>
      <c r="AF44" s="11">
        <f>[40]Maio!$G$35</f>
        <v>33</v>
      </c>
      <c r="AG44" s="15">
        <f>MIN(B44:AF44)</f>
        <v>22</v>
      </c>
      <c r="AH44" s="94">
        <f t="shared" ref="AH44" si="23">AVERAGE(B44:AF44)</f>
        <v>46.096774193548384</v>
      </c>
    </row>
    <row r="45" spans="1:39" x14ac:dyDescent="0.2">
      <c r="A45" s="58" t="s">
        <v>162</v>
      </c>
      <c r="B45" s="11" t="str">
        <f>[41]Maio!$G$5</f>
        <v>*</v>
      </c>
      <c r="C45" s="11" t="str">
        <f>[41]Maio!$G$6</f>
        <v>*</v>
      </c>
      <c r="D45" s="11" t="str">
        <f>[41]Maio!$G$7</f>
        <v>*</v>
      </c>
      <c r="E45" s="11" t="str">
        <f>[41]Maio!$G$8</f>
        <v>*</v>
      </c>
      <c r="F45" s="11" t="str">
        <f>[41]Maio!$G$9</f>
        <v>*</v>
      </c>
      <c r="G45" s="11" t="str">
        <f>[41]Maio!$G$10</f>
        <v>*</v>
      </c>
      <c r="H45" s="11" t="str">
        <f>[41]Maio!$G$11</f>
        <v>*</v>
      </c>
      <c r="I45" s="11" t="str">
        <f>[41]Maio!$G$12</f>
        <v>*</v>
      </c>
      <c r="J45" s="11" t="str">
        <f>[41]Maio!$G$13</f>
        <v>*</v>
      </c>
      <c r="K45" s="11" t="str">
        <f>[41]Maio!$G$14</f>
        <v>*</v>
      </c>
      <c r="L45" s="11" t="str">
        <f>[41]Maio!$G$15</f>
        <v>*</v>
      </c>
      <c r="M45" s="11" t="str">
        <f>[41]Maio!$G$16</f>
        <v>*</v>
      </c>
      <c r="N45" s="11" t="str">
        <f>[41]Maio!$G$17</f>
        <v>*</v>
      </c>
      <c r="O45" s="11" t="str">
        <f>[41]Maio!$G$18</f>
        <v>*</v>
      </c>
      <c r="P45" s="11" t="str">
        <f>[41]Maio!$G$19</f>
        <v>*</v>
      </c>
      <c r="Q45" s="11" t="str">
        <f>[41]Maio!$G$20</f>
        <v>*</v>
      </c>
      <c r="R45" s="11" t="str">
        <f>[41]Maio!$G$21</f>
        <v>*</v>
      </c>
      <c r="S45" s="11" t="str">
        <f>[41]Maio!$G$22</f>
        <v>*</v>
      </c>
      <c r="T45" s="11" t="str">
        <f>[41]Maio!$G$23</f>
        <v>*</v>
      </c>
      <c r="U45" s="11" t="str">
        <f>[41]Maio!$G$24</f>
        <v>*</v>
      </c>
      <c r="V45" s="11" t="str">
        <f>[41]Maio!$G$25</f>
        <v>*</v>
      </c>
      <c r="W45" s="11" t="str">
        <f>[41]Maio!$G$26</f>
        <v>*</v>
      </c>
      <c r="X45" s="11" t="str">
        <f>[41]Maio!$G$27</f>
        <v>*</v>
      </c>
      <c r="Y45" s="11" t="str">
        <f>[41]Maio!$G$28</f>
        <v>*</v>
      </c>
      <c r="Z45" s="11" t="str">
        <f>[41]Maio!$G$29</f>
        <v>*</v>
      </c>
      <c r="AA45" s="11" t="str">
        <f>[41]Maio!$G$30</f>
        <v>*</v>
      </c>
      <c r="AB45" s="11" t="str">
        <f>[41]Maio!$G$31</f>
        <v>*</v>
      </c>
      <c r="AC45" s="11" t="str">
        <f>[41]Maio!$G$32</f>
        <v>*</v>
      </c>
      <c r="AD45" s="11" t="str">
        <f>[41]Maio!$G$33</f>
        <v>*</v>
      </c>
      <c r="AE45" s="11" t="str">
        <f>[41]Maio!$G$34</f>
        <v>*</v>
      </c>
      <c r="AF45" s="11" t="str">
        <f>[41]Maio!$G$35</f>
        <v>*</v>
      </c>
      <c r="AG45" s="15" t="s">
        <v>226</v>
      </c>
      <c r="AH45" s="94" t="s">
        <v>226</v>
      </c>
      <c r="AJ45" s="12" t="s">
        <v>47</v>
      </c>
      <c r="AL45" t="s">
        <v>47</v>
      </c>
    </row>
    <row r="46" spans="1:39" x14ac:dyDescent="0.2">
      <c r="A46" s="58" t="s">
        <v>19</v>
      </c>
      <c r="B46" s="11">
        <f>[42]Maio!$G$5</f>
        <v>31</v>
      </c>
      <c r="C46" s="11">
        <f>[42]Maio!$G$6</f>
        <v>46</v>
      </c>
      <c r="D46" s="11">
        <f>[42]Maio!$G$7</f>
        <v>33</v>
      </c>
      <c r="E46" s="11">
        <f>[42]Maio!$G$8</f>
        <v>44</v>
      </c>
      <c r="F46" s="11">
        <f>[42]Maio!$G$9</f>
        <v>42</v>
      </c>
      <c r="G46" s="11">
        <f>[42]Maio!$G$10</f>
        <v>40</v>
      </c>
      <c r="H46" s="11">
        <f>[42]Maio!$G$11</f>
        <v>29</v>
      </c>
      <c r="I46" s="11">
        <f>[42]Maio!$G$12</f>
        <v>29</v>
      </c>
      <c r="J46" s="11">
        <f>[42]Maio!$G$13</f>
        <v>28</v>
      </c>
      <c r="K46" s="11">
        <f>[42]Maio!$G$14</f>
        <v>30</v>
      </c>
      <c r="L46" s="11">
        <f>[42]Maio!$G$15</f>
        <v>37</v>
      </c>
      <c r="M46" s="11">
        <f>[42]Maio!$G$16</f>
        <v>58</v>
      </c>
      <c r="N46" s="11">
        <f>[42]Maio!$G$17</f>
        <v>65</v>
      </c>
      <c r="O46" s="11">
        <f>[42]Maio!$G$18</f>
        <v>48</v>
      </c>
      <c r="P46" s="11">
        <f>[42]Maio!$G$19</f>
        <v>27</v>
      </c>
      <c r="Q46" s="11">
        <f>[42]Maio!$G$20</f>
        <v>21</v>
      </c>
      <c r="R46" s="11">
        <f>[42]Maio!$G$21</f>
        <v>36</v>
      </c>
      <c r="S46" s="11">
        <f>[42]Maio!$G$22</f>
        <v>26</v>
      </c>
      <c r="T46" s="11">
        <f>[42]Maio!$G$23</f>
        <v>33</v>
      </c>
      <c r="U46" s="11">
        <f>[42]Maio!$G$24</f>
        <v>38</v>
      </c>
      <c r="V46" s="11">
        <f>[42]Maio!$G$25</f>
        <v>41</v>
      </c>
      <c r="W46" s="11">
        <f>[42]Maio!$G$26</f>
        <v>69</v>
      </c>
      <c r="X46" s="11">
        <f>[42]Maio!$G$27</f>
        <v>71</v>
      </c>
      <c r="Y46" s="11">
        <f>[42]Maio!$G$28</f>
        <v>47</v>
      </c>
      <c r="Z46" s="11">
        <f>[42]Maio!$G$29</f>
        <v>27</v>
      </c>
      <c r="AA46" s="11">
        <f>[42]Maio!$G$30</f>
        <v>36</v>
      </c>
      <c r="AB46" s="11">
        <f>[42]Maio!$G$31</f>
        <v>39</v>
      </c>
      <c r="AC46" s="11">
        <f>[42]Maio!$G$32</f>
        <v>30</v>
      </c>
      <c r="AD46" s="11">
        <f>[42]Maio!$G$33</f>
        <v>33</v>
      </c>
      <c r="AE46" s="11">
        <f>[42]Maio!$G$34</f>
        <v>35</v>
      </c>
      <c r="AF46" s="11">
        <f>[42]Maio!$G$35</f>
        <v>37</v>
      </c>
      <c r="AG46" s="15">
        <f t="shared" ref="AG46:AG47" si="24">MIN(B46:AF46)</f>
        <v>21</v>
      </c>
      <c r="AH46" s="94">
        <f t="shared" ref="AH46" si="25">AVERAGE(B46:AF46)</f>
        <v>38.903225806451616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[43]Maio!$G$5</f>
        <v>31</v>
      </c>
      <c r="C47" s="11">
        <f>[43]Maio!$G$6</f>
        <v>33</v>
      </c>
      <c r="D47" s="11">
        <f>[43]Maio!$G$7</f>
        <v>37</v>
      </c>
      <c r="E47" s="11">
        <f>[43]Maio!$G$8</f>
        <v>27</v>
      </c>
      <c r="F47" s="11">
        <f>[43]Maio!$G$9</f>
        <v>31</v>
      </c>
      <c r="G47" s="11">
        <f>[43]Maio!$G$10</f>
        <v>55</v>
      </c>
      <c r="H47" s="11">
        <f>[43]Maio!$G$11</f>
        <v>32</v>
      </c>
      <c r="I47" s="11">
        <f>[43]Maio!$G$12</f>
        <v>30</v>
      </c>
      <c r="J47" s="11">
        <f>[43]Maio!$G$13</f>
        <v>28</v>
      </c>
      <c r="K47" s="11">
        <f>[43]Maio!$G$14</f>
        <v>28</v>
      </c>
      <c r="L47" s="11">
        <f>[43]Maio!$G$15</f>
        <v>45</v>
      </c>
      <c r="M47" s="11">
        <f>[43]Maio!$G$16</f>
        <v>58</v>
      </c>
      <c r="N47" s="11">
        <f>[43]Maio!$G$17</f>
        <v>76</v>
      </c>
      <c r="O47" s="11">
        <f>[43]Maio!$G$18</f>
        <v>62</v>
      </c>
      <c r="P47" s="11">
        <f>[43]Maio!$G$19</f>
        <v>52</v>
      </c>
      <c r="Q47" s="11">
        <f>[43]Maio!$G$20</f>
        <v>42</v>
      </c>
      <c r="R47" s="11">
        <f>[43]Maio!$G$21</f>
        <v>43</v>
      </c>
      <c r="S47" s="11">
        <f>[43]Maio!$G$22</f>
        <v>33</v>
      </c>
      <c r="T47" s="11">
        <f>[43]Maio!$G$23</f>
        <v>25</v>
      </c>
      <c r="U47" s="11">
        <f>[43]Maio!$G$24</f>
        <v>42</v>
      </c>
      <c r="V47" s="11">
        <f>[43]Maio!$G$25</f>
        <v>50</v>
      </c>
      <c r="W47" s="11">
        <f>[43]Maio!$G$26</f>
        <v>59</v>
      </c>
      <c r="X47" s="11">
        <f>[43]Maio!$G$27</f>
        <v>59</v>
      </c>
      <c r="Y47" s="11">
        <f>[43]Maio!$G$28</f>
        <v>44</v>
      </c>
      <c r="Z47" s="11">
        <f>[43]Maio!$G$29</f>
        <v>26</v>
      </c>
      <c r="AA47" s="11">
        <f>[43]Maio!$G$30</f>
        <v>36</v>
      </c>
      <c r="AB47" s="11">
        <f>[43]Maio!$G$31</f>
        <v>21</v>
      </c>
      <c r="AC47" s="11">
        <f>[43]Maio!$G$32</f>
        <v>25</v>
      </c>
      <c r="AD47" s="11">
        <f>[43]Maio!$G$33</f>
        <v>29</v>
      </c>
      <c r="AE47" s="11">
        <f>[43]Maio!$G$34</f>
        <v>22</v>
      </c>
      <c r="AF47" s="11">
        <f>[43]Maio!$G$35</f>
        <v>32</v>
      </c>
      <c r="AG47" s="15">
        <f t="shared" si="24"/>
        <v>21</v>
      </c>
      <c r="AH47" s="94">
        <f>AVERAGE(B47:AF47)</f>
        <v>39.12903225806452</v>
      </c>
      <c r="AL47" t="s">
        <v>47</v>
      </c>
    </row>
    <row r="48" spans="1:39" x14ac:dyDescent="0.2">
      <c r="A48" s="58" t="s">
        <v>44</v>
      </c>
      <c r="B48" s="11">
        <f>[44]Maio!$G$5</f>
        <v>30</v>
      </c>
      <c r="C48" s="11">
        <f>[44]Maio!$G$6</f>
        <v>24</v>
      </c>
      <c r="D48" s="11">
        <f>[44]Maio!$G$7</f>
        <v>27</v>
      </c>
      <c r="E48" s="11">
        <f>[44]Maio!$G$8</f>
        <v>23</v>
      </c>
      <c r="F48" s="11">
        <f>[44]Maio!$G$9</f>
        <v>35</v>
      </c>
      <c r="G48" s="11">
        <f>[44]Maio!$G$10</f>
        <v>68</v>
      </c>
      <c r="H48" s="11">
        <f>[44]Maio!$G$11</f>
        <v>51</v>
      </c>
      <c r="I48" s="11">
        <f>[44]Maio!$G$12</f>
        <v>37</v>
      </c>
      <c r="J48" s="11">
        <f>[44]Maio!$G$13</f>
        <v>24</v>
      </c>
      <c r="K48" s="11">
        <f>[44]Maio!$G$14</f>
        <v>31</v>
      </c>
      <c r="L48" s="11">
        <f>[44]Maio!$G$15</f>
        <v>40</v>
      </c>
      <c r="M48" s="11">
        <f>[44]Maio!$G$16</f>
        <v>43</v>
      </c>
      <c r="N48" s="11">
        <f>[44]Maio!$G$17</f>
        <v>59</v>
      </c>
      <c r="O48" s="11">
        <f>[44]Maio!$G$18</f>
        <v>84</v>
      </c>
      <c r="P48" s="11">
        <f>[44]Maio!$G$19</f>
        <v>72</v>
      </c>
      <c r="Q48" s="11">
        <f>[44]Maio!$G$20</f>
        <v>46</v>
      </c>
      <c r="R48" s="11">
        <f>[44]Maio!$G$21</f>
        <v>30</v>
      </c>
      <c r="S48" s="11">
        <f>[44]Maio!$G$22</f>
        <v>30</v>
      </c>
      <c r="T48" s="11">
        <f>[44]Maio!$G$23</f>
        <v>29</v>
      </c>
      <c r="U48" s="11">
        <f>[44]Maio!$G$24</f>
        <v>43</v>
      </c>
      <c r="V48" s="11">
        <f>[44]Maio!$G$25</f>
        <v>44</v>
      </c>
      <c r="W48" s="11">
        <f>[44]Maio!$G$26</f>
        <v>44</v>
      </c>
      <c r="X48" s="11">
        <f>[44]Maio!$G$27</f>
        <v>93</v>
      </c>
      <c r="Y48" s="11">
        <f>[44]Maio!$G$28</f>
        <v>58</v>
      </c>
      <c r="Z48" s="11">
        <f>[44]Maio!$G$29</f>
        <v>40</v>
      </c>
      <c r="AA48" s="11">
        <f>[44]Maio!$G$30</f>
        <v>29</v>
      </c>
      <c r="AB48" s="11">
        <f>[44]Maio!$G$31</f>
        <v>36</v>
      </c>
      <c r="AC48" s="11">
        <f>[44]Maio!$G$32</f>
        <v>25</v>
      </c>
      <c r="AD48" s="11">
        <f>[44]Maio!$G$33</f>
        <v>14</v>
      </c>
      <c r="AE48" s="11">
        <f>[44]Maio!$G$34</f>
        <v>26</v>
      </c>
      <c r="AF48" s="11">
        <f>[44]Maio!$G$35</f>
        <v>29</v>
      </c>
      <c r="AG48" s="15">
        <f>MIN(B48:AF48)</f>
        <v>14</v>
      </c>
      <c r="AH48" s="94">
        <f>AVERAGE(B48:AF48)</f>
        <v>40.774193548387096</v>
      </c>
      <c r="AI48" s="12" t="s">
        <v>47</v>
      </c>
      <c r="AJ48" t="s">
        <v>47</v>
      </c>
      <c r="AK48" t="s">
        <v>47</v>
      </c>
    </row>
    <row r="49" spans="1:38" x14ac:dyDescent="0.2">
      <c r="A49" s="58" t="s">
        <v>20</v>
      </c>
      <c r="B49" s="11" t="str">
        <f>[45]Maio!$G$5</f>
        <v>*</v>
      </c>
      <c r="C49" s="11" t="str">
        <f>[45]Maio!$G$6</f>
        <v>*</v>
      </c>
      <c r="D49" s="11" t="str">
        <f>[45]Maio!$G$7</f>
        <v>*</v>
      </c>
      <c r="E49" s="11" t="str">
        <f>[45]Maio!$G$8</f>
        <v>*</v>
      </c>
      <c r="F49" s="11" t="str">
        <f>[45]Maio!$G$9</f>
        <v>*</v>
      </c>
      <c r="G49" s="11" t="str">
        <f>[45]Maio!$G$10</f>
        <v>*</v>
      </c>
      <c r="H49" s="11" t="str">
        <f>[45]Maio!$G$11</f>
        <v>*</v>
      </c>
      <c r="I49" s="11" t="str">
        <f>[45]Maio!$G$12</f>
        <v>*</v>
      </c>
      <c r="J49" s="11" t="str">
        <f>[45]Maio!$G$13</f>
        <v>*</v>
      </c>
      <c r="K49" s="11" t="str">
        <f>[45]Maio!$G$14</f>
        <v>*</v>
      </c>
      <c r="L49" s="11" t="str">
        <f>[45]Maio!$G$15</f>
        <v>*</v>
      </c>
      <c r="M49" s="11" t="str">
        <f>[45]Maio!$G$16</f>
        <v>*</v>
      </c>
      <c r="N49" s="11" t="str">
        <f>[45]Maio!$G$17</f>
        <v>*</v>
      </c>
      <c r="O49" s="11" t="str">
        <f>[45]Maio!$G$18</f>
        <v>*</v>
      </c>
      <c r="P49" s="11" t="str">
        <f>[45]Maio!$G$19</f>
        <v>*</v>
      </c>
      <c r="Q49" s="11" t="str">
        <f>[45]Maio!$G$20</f>
        <v>*</v>
      </c>
      <c r="R49" s="11" t="str">
        <f>[45]Maio!$G$21</f>
        <v>*</v>
      </c>
      <c r="S49" s="11" t="str">
        <f>[45]Maio!$G$22</f>
        <v>*</v>
      </c>
      <c r="T49" s="11" t="str">
        <f>[45]Maio!$G$23</f>
        <v>*</v>
      </c>
      <c r="U49" s="11" t="str">
        <f>[45]Maio!$G$24</f>
        <v>*</v>
      </c>
      <c r="V49" s="11" t="str">
        <f>[45]Maio!$G$25</f>
        <v>*</v>
      </c>
      <c r="W49" s="11" t="str">
        <f>[45]Maio!$G$26</f>
        <v>*</v>
      </c>
      <c r="X49" s="11" t="str">
        <f>[45]Maio!$G$27</f>
        <v>*</v>
      </c>
      <c r="Y49" s="11" t="str">
        <f>[45]Maio!$G$28</f>
        <v>*</v>
      </c>
      <c r="Z49" s="11" t="str">
        <f>[45]Maio!$G$29</f>
        <v>*</v>
      </c>
      <c r="AA49" s="11" t="str">
        <f>[45]Maio!$G$30</f>
        <v>*</v>
      </c>
      <c r="AB49" s="11" t="str">
        <f>[45]Maio!$G$31</f>
        <v>*</v>
      </c>
      <c r="AC49" s="11" t="str">
        <f>[45]Maio!$G$32</f>
        <v>*</v>
      </c>
      <c r="AD49" s="11" t="str">
        <f>[45]Maio!$G$33</f>
        <v>*</v>
      </c>
      <c r="AE49" s="11" t="str">
        <f>[45]Maio!$G$34</f>
        <v>*</v>
      </c>
      <c r="AF49" s="11" t="str">
        <f>[45]Maio!$G$35</f>
        <v>*</v>
      </c>
      <c r="AG49" s="15" t="s">
        <v>226</v>
      </c>
      <c r="AH49" s="94" t="s">
        <v>226</v>
      </c>
      <c r="AJ49" t="s">
        <v>47</v>
      </c>
    </row>
    <row r="50" spans="1:38" s="5" customFormat="1" ht="17.100000000000001" customHeight="1" x14ac:dyDescent="0.2">
      <c r="A50" s="112" t="s">
        <v>228</v>
      </c>
      <c r="B50" s="13">
        <f t="shared" ref="B50:AG50" si="26">MIN(B5:B49)</f>
        <v>24</v>
      </c>
      <c r="C50" s="13">
        <f t="shared" si="26"/>
        <v>24</v>
      </c>
      <c r="D50" s="13">
        <f t="shared" si="26"/>
        <v>27</v>
      </c>
      <c r="E50" s="13">
        <f t="shared" si="26"/>
        <v>23</v>
      </c>
      <c r="F50" s="13">
        <f t="shared" si="26"/>
        <v>25</v>
      </c>
      <c r="G50" s="13">
        <f t="shared" si="26"/>
        <v>40</v>
      </c>
      <c r="H50" s="13">
        <f t="shared" si="26"/>
        <v>27</v>
      </c>
      <c r="I50" s="13">
        <f t="shared" si="26"/>
        <v>22</v>
      </c>
      <c r="J50" s="13">
        <f t="shared" si="26"/>
        <v>22</v>
      </c>
      <c r="K50" s="13">
        <f t="shared" si="26"/>
        <v>27</v>
      </c>
      <c r="L50" s="13">
        <f t="shared" si="26"/>
        <v>27</v>
      </c>
      <c r="M50" s="13">
        <f t="shared" si="26"/>
        <v>31</v>
      </c>
      <c r="N50" s="13">
        <f t="shared" si="26"/>
        <v>58</v>
      </c>
      <c r="O50" s="13">
        <f t="shared" si="26"/>
        <v>48</v>
      </c>
      <c r="P50" s="13">
        <f t="shared" si="26"/>
        <v>24</v>
      </c>
      <c r="Q50" s="13">
        <f t="shared" si="26"/>
        <v>20</v>
      </c>
      <c r="R50" s="13">
        <f t="shared" si="26"/>
        <v>24</v>
      </c>
      <c r="S50" s="13">
        <f t="shared" si="26"/>
        <v>26</v>
      </c>
      <c r="T50" s="13">
        <f t="shared" si="26"/>
        <v>25</v>
      </c>
      <c r="U50" s="13">
        <f t="shared" si="26"/>
        <v>31</v>
      </c>
      <c r="V50" s="13">
        <f t="shared" si="26"/>
        <v>34</v>
      </c>
      <c r="W50" s="13">
        <f t="shared" si="26"/>
        <v>32</v>
      </c>
      <c r="X50" s="13">
        <f t="shared" si="26"/>
        <v>41</v>
      </c>
      <c r="Y50" s="13">
        <f t="shared" si="26"/>
        <v>30</v>
      </c>
      <c r="Z50" s="13">
        <f t="shared" si="26"/>
        <v>23</v>
      </c>
      <c r="AA50" s="13">
        <f t="shared" si="26"/>
        <v>23</v>
      </c>
      <c r="AB50" s="13">
        <f t="shared" si="26"/>
        <v>18</v>
      </c>
      <c r="AC50" s="13">
        <f t="shared" si="26"/>
        <v>23</v>
      </c>
      <c r="AD50" s="13">
        <f t="shared" si="26"/>
        <v>14</v>
      </c>
      <c r="AE50" s="13">
        <f t="shared" si="26"/>
        <v>22</v>
      </c>
      <c r="AF50" s="13">
        <f t="shared" ref="AF50" si="27">MIN(AF5:AF49)</f>
        <v>25</v>
      </c>
      <c r="AG50" s="15">
        <f t="shared" si="26"/>
        <v>14</v>
      </c>
      <c r="AH50" s="94">
        <f>AVERAGE(AH5:AH49)</f>
        <v>41.511409766635204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6" t="s">
        <v>97</v>
      </c>
      <c r="U52" s="156"/>
      <c r="V52" s="156"/>
      <c r="W52" s="156"/>
      <c r="X52" s="156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s="1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7" t="s">
        <v>98</v>
      </c>
      <c r="U53" s="157"/>
      <c r="V53" s="157"/>
      <c r="W53" s="157"/>
      <c r="X53" s="157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L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AG58" s="7"/>
    </row>
    <row r="63" spans="1:38" x14ac:dyDescent="0.2">
      <c r="P63" s="2" t="s">
        <v>47</v>
      </c>
      <c r="AE63" s="2" t="s">
        <v>47</v>
      </c>
      <c r="AI63" t="s">
        <v>47</v>
      </c>
    </row>
    <row r="64" spans="1:38" x14ac:dyDescent="0.2">
      <c r="T64" s="2" t="s">
        <v>47</v>
      </c>
      <c r="Z64" s="2" t="s">
        <v>47</v>
      </c>
    </row>
    <row r="66" spans="7:14" x14ac:dyDescent="0.2">
      <c r="N66" s="2" t="s">
        <v>47</v>
      </c>
    </row>
    <row r="67" spans="7:14" x14ac:dyDescent="0.2">
      <c r="G67" s="2" t="s">
        <v>47</v>
      </c>
    </row>
    <row r="69" spans="7:14" x14ac:dyDescent="0.2">
      <c r="J69" s="2" t="s">
        <v>47</v>
      </c>
    </row>
  </sheetData>
  <sheetProtection password="C6EC" sheet="1" objects="1" scenarios="1"/>
  <mergeCells count="36"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B2" sqref="B2:AH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62" t="s">
        <v>28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53"/>
    </row>
    <row r="2" spans="1:34" s="4" customFormat="1" ht="20.100000000000001" customHeight="1" x14ac:dyDescent="0.2">
      <c r="A2" s="152" t="s">
        <v>21</v>
      </c>
      <c r="B2" s="146" t="s">
        <v>231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8"/>
    </row>
    <row r="3" spans="1:34" s="5" customFormat="1" ht="20.100000000000001" customHeight="1" x14ac:dyDescent="0.2">
      <c r="A3" s="152"/>
      <c r="B3" s="160">
        <v>1</v>
      </c>
      <c r="C3" s="160">
        <f>SUM(B3+1)</f>
        <v>2</v>
      </c>
      <c r="D3" s="160">
        <f t="shared" ref="D3:AD3" si="0">SUM(C3+1)</f>
        <v>3</v>
      </c>
      <c r="E3" s="160">
        <f t="shared" si="0"/>
        <v>4</v>
      </c>
      <c r="F3" s="160">
        <f t="shared" si="0"/>
        <v>5</v>
      </c>
      <c r="G3" s="160">
        <f t="shared" si="0"/>
        <v>6</v>
      </c>
      <c r="H3" s="160">
        <f t="shared" si="0"/>
        <v>7</v>
      </c>
      <c r="I3" s="160">
        <f t="shared" si="0"/>
        <v>8</v>
      </c>
      <c r="J3" s="160">
        <f t="shared" si="0"/>
        <v>9</v>
      </c>
      <c r="K3" s="160">
        <f t="shared" si="0"/>
        <v>10</v>
      </c>
      <c r="L3" s="160">
        <f t="shared" si="0"/>
        <v>11</v>
      </c>
      <c r="M3" s="160">
        <f t="shared" si="0"/>
        <v>12</v>
      </c>
      <c r="N3" s="160">
        <f t="shared" si="0"/>
        <v>13</v>
      </c>
      <c r="O3" s="160">
        <f t="shared" si="0"/>
        <v>14</v>
      </c>
      <c r="P3" s="160">
        <f t="shared" si="0"/>
        <v>15</v>
      </c>
      <c r="Q3" s="160">
        <f t="shared" si="0"/>
        <v>16</v>
      </c>
      <c r="R3" s="160">
        <f t="shared" si="0"/>
        <v>17</v>
      </c>
      <c r="S3" s="160">
        <f t="shared" si="0"/>
        <v>18</v>
      </c>
      <c r="T3" s="160">
        <f t="shared" si="0"/>
        <v>19</v>
      </c>
      <c r="U3" s="160">
        <f t="shared" si="0"/>
        <v>20</v>
      </c>
      <c r="V3" s="160">
        <f t="shared" si="0"/>
        <v>21</v>
      </c>
      <c r="W3" s="160">
        <f t="shared" si="0"/>
        <v>22</v>
      </c>
      <c r="X3" s="160">
        <f t="shared" si="0"/>
        <v>23</v>
      </c>
      <c r="Y3" s="160">
        <f t="shared" si="0"/>
        <v>24</v>
      </c>
      <c r="Z3" s="160">
        <f t="shared" si="0"/>
        <v>25</v>
      </c>
      <c r="AA3" s="160">
        <f t="shared" si="0"/>
        <v>26</v>
      </c>
      <c r="AB3" s="160">
        <f t="shared" si="0"/>
        <v>27</v>
      </c>
      <c r="AC3" s="160">
        <f t="shared" si="0"/>
        <v>28</v>
      </c>
      <c r="AD3" s="160">
        <f t="shared" si="0"/>
        <v>29</v>
      </c>
      <c r="AE3" s="160">
        <v>30</v>
      </c>
      <c r="AF3" s="158">
        <v>31</v>
      </c>
      <c r="AG3" s="46" t="s">
        <v>37</v>
      </c>
      <c r="AH3" s="109" t="s">
        <v>36</v>
      </c>
    </row>
    <row r="4" spans="1:34" s="5" customFormat="1" ht="20.100000000000001" customHeight="1" x14ac:dyDescent="0.2">
      <c r="A4" s="152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59"/>
      <c r="AG4" s="46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[1]Maio!$H$5</f>
        <v>7.2</v>
      </c>
      <c r="C5" s="129">
        <f>[1]Maio!$H$6</f>
        <v>6.48</v>
      </c>
      <c r="D5" s="129">
        <f>[1]Maio!$H$7</f>
        <v>6.48</v>
      </c>
      <c r="E5" s="129">
        <f>[1]Maio!$H$8</f>
        <v>6.48</v>
      </c>
      <c r="F5" s="129">
        <f>[1]Maio!$H$9</f>
        <v>12.24</v>
      </c>
      <c r="G5" s="129">
        <f>[1]Maio!$H$10</f>
        <v>10.08</v>
      </c>
      <c r="H5" s="129">
        <f>[1]Maio!$H$11</f>
        <v>12.6</v>
      </c>
      <c r="I5" s="129">
        <f>[1]Maio!$H$12</f>
        <v>7.2</v>
      </c>
      <c r="J5" s="129">
        <f>[1]Maio!$H$13</f>
        <v>9</v>
      </c>
      <c r="K5" s="129">
        <f>[1]Maio!$H$14</f>
        <v>12.24</v>
      </c>
      <c r="L5" s="129">
        <f>[1]Maio!$H$15</f>
        <v>6.12</v>
      </c>
      <c r="M5" s="129">
        <f>[1]Maio!$H$16</f>
        <v>7.5600000000000005</v>
      </c>
      <c r="N5" s="129">
        <f>[1]Maio!$H$17</f>
        <v>13.32</v>
      </c>
      <c r="O5" s="129">
        <f>[1]Maio!$H$18</f>
        <v>8.64</v>
      </c>
      <c r="P5" s="129">
        <f>[1]Maio!$H$19</f>
        <v>6.84</v>
      </c>
      <c r="Q5" s="129">
        <f>[1]Maio!$H$20</f>
        <v>5.4</v>
      </c>
      <c r="R5" s="129">
        <f>[1]Maio!$H$21</f>
        <v>8.2799999999999994</v>
      </c>
      <c r="S5" s="129">
        <f>[1]Maio!$H$22</f>
        <v>10.8</v>
      </c>
      <c r="T5" s="129">
        <f>[1]Maio!$H$23</f>
        <v>12.24</v>
      </c>
      <c r="U5" s="129">
        <f>[1]Maio!$H$24</f>
        <v>9.3600000000000012</v>
      </c>
      <c r="V5" s="129">
        <f>[1]Maio!$H$25</f>
        <v>11.520000000000001</v>
      </c>
      <c r="W5" s="129">
        <f>[1]Maio!$H$26</f>
        <v>27.720000000000002</v>
      </c>
      <c r="X5" s="129">
        <f>[1]Maio!$H$27</f>
        <v>21.240000000000002</v>
      </c>
      <c r="Y5" s="129">
        <f>[1]Maio!$H$28</f>
        <v>7.9200000000000008</v>
      </c>
      <c r="Z5" s="129">
        <f>[1]Maio!$H$29</f>
        <v>6.84</v>
      </c>
      <c r="AA5" s="129">
        <f>[1]Maio!$H$30</f>
        <v>7.9200000000000008</v>
      </c>
      <c r="AB5" s="129">
        <f>[1]Maio!$H$31</f>
        <v>5.4</v>
      </c>
      <c r="AC5" s="129">
        <f>[1]Maio!$H$32</f>
        <v>9</v>
      </c>
      <c r="AD5" s="129">
        <f>[1]Maio!$H$33</f>
        <v>6.48</v>
      </c>
      <c r="AE5" s="129">
        <f>[1]Maio!$H$34</f>
        <v>6.84</v>
      </c>
      <c r="AF5" s="129">
        <f>[1]Maio!$H$35</f>
        <v>6.84</v>
      </c>
      <c r="AG5" s="15">
        <f t="shared" ref="AG5:AG6" si="1">MAX(B5:AF5)</f>
        <v>27.720000000000002</v>
      </c>
      <c r="AH5" s="126">
        <f t="shared" ref="AH5:AH6" si="2">AVERAGE(B5:AF5)</f>
        <v>9.557419354838709</v>
      </c>
    </row>
    <row r="6" spans="1:34" x14ac:dyDescent="0.2">
      <c r="A6" s="58" t="s">
        <v>0</v>
      </c>
      <c r="B6" s="11">
        <f>[2]Maio!$H$5</f>
        <v>6.84</v>
      </c>
      <c r="C6" s="11">
        <f>[2]Maio!$H$6</f>
        <v>6.12</v>
      </c>
      <c r="D6" s="11">
        <f>[2]Maio!$H$7</f>
        <v>5.7600000000000007</v>
      </c>
      <c r="E6" s="11">
        <f>[2]Maio!$H$8</f>
        <v>12.6</v>
      </c>
      <c r="F6" s="11">
        <f>[2]Maio!$H$9</f>
        <v>7.5600000000000005</v>
      </c>
      <c r="G6" s="11">
        <f>[2]Maio!$H$10</f>
        <v>11.879999999999999</v>
      </c>
      <c r="H6" s="11">
        <f>[2]Maio!$H$11</f>
        <v>7.2</v>
      </c>
      <c r="I6" s="11">
        <f>[2]Maio!$H$12</f>
        <v>11.520000000000001</v>
      </c>
      <c r="J6" s="11">
        <f>[2]Maio!$H$13</f>
        <v>13.68</v>
      </c>
      <c r="K6" s="11">
        <f>[2]Maio!$H$14</f>
        <v>14.76</v>
      </c>
      <c r="L6" s="11">
        <f>[2]Maio!$H$15</f>
        <v>14.4</v>
      </c>
      <c r="M6" s="11">
        <f>[2]Maio!$H$16</f>
        <v>15.840000000000002</v>
      </c>
      <c r="N6" s="11">
        <f>[2]Maio!$H$17</f>
        <v>9</v>
      </c>
      <c r="O6" s="11">
        <f>[2]Maio!$H$18</f>
        <v>7.2</v>
      </c>
      <c r="P6" s="11">
        <f>[2]Maio!$H$19</f>
        <v>3.24</v>
      </c>
      <c r="Q6" s="11">
        <f>[2]Maio!$H$20</f>
        <v>2.52</v>
      </c>
      <c r="R6" s="11">
        <f>[2]Maio!$H$21</f>
        <v>7.9200000000000008</v>
      </c>
      <c r="S6" s="11">
        <f>[2]Maio!$H$22</f>
        <v>14.4</v>
      </c>
      <c r="T6" s="11">
        <f>[2]Maio!$H$23</f>
        <v>14.76</v>
      </c>
      <c r="U6" s="11">
        <f>[2]Maio!$H$24</f>
        <v>14.76</v>
      </c>
      <c r="V6" s="11">
        <f>[2]Maio!$H$25</f>
        <v>15.48</v>
      </c>
      <c r="W6" s="11">
        <f>[2]Maio!$H$26</f>
        <v>20.16</v>
      </c>
      <c r="X6" s="11">
        <f>[2]Maio!$H$27</f>
        <v>14.76</v>
      </c>
      <c r="Y6" s="11">
        <f>[2]Maio!$H$28</f>
        <v>3.6</v>
      </c>
      <c r="Z6" s="11">
        <f>[2]Maio!$H$29</f>
        <v>9.3600000000000012</v>
      </c>
      <c r="AA6" s="11">
        <f>[2]Maio!$H$30</f>
        <v>4.32</v>
      </c>
      <c r="AB6" s="11">
        <f>[2]Maio!$H$31</f>
        <v>9.3600000000000012</v>
      </c>
      <c r="AC6" s="11">
        <f>[2]Maio!$H$32</f>
        <v>13.32</v>
      </c>
      <c r="AD6" s="11">
        <f>[2]Maio!$H$33</f>
        <v>11.520000000000001</v>
      </c>
      <c r="AE6" s="11">
        <f>[2]Maio!$H$34</f>
        <v>9.3600000000000012</v>
      </c>
      <c r="AF6" s="11">
        <f>[2]Maio!$H$35</f>
        <v>10.44</v>
      </c>
      <c r="AG6" s="15">
        <f t="shared" si="1"/>
        <v>20.16</v>
      </c>
      <c r="AH6" s="126">
        <f t="shared" si="2"/>
        <v>10.439999999999998</v>
      </c>
    </row>
    <row r="7" spans="1:34" x14ac:dyDescent="0.2">
      <c r="A7" s="58" t="s">
        <v>104</v>
      </c>
      <c r="B7" s="11">
        <f>[3]Maio!$H$5</f>
        <v>7.2</v>
      </c>
      <c r="C7" s="11">
        <f>[3]Maio!$H$6</f>
        <v>9</v>
      </c>
      <c r="D7" s="11">
        <f>[3]Maio!$H$7</f>
        <v>12.6</v>
      </c>
      <c r="E7" s="11">
        <f>[3]Maio!$H$8</f>
        <v>14.04</v>
      </c>
      <c r="F7" s="11">
        <f>[3]Maio!$H$9</f>
        <v>14.04</v>
      </c>
      <c r="G7" s="11">
        <f>[3]Maio!$H$10</f>
        <v>21.240000000000002</v>
      </c>
      <c r="H7" s="11">
        <f>[3]Maio!$H$11</f>
        <v>17.28</v>
      </c>
      <c r="I7" s="11">
        <f>[3]Maio!$H$12</f>
        <v>16.920000000000002</v>
      </c>
      <c r="J7" s="11">
        <f>[3]Maio!$H$13</f>
        <v>19.440000000000001</v>
      </c>
      <c r="K7" s="11">
        <f>[3]Maio!$H$14</f>
        <v>19.8</v>
      </c>
      <c r="L7" s="11">
        <f>[3]Maio!$H$15</f>
        <v>14.4</v>
      </c>
      <c r="M7" s="11">
        <f>[3]Maio!$H$16</f>
        <v>11.16</v>
      </c>
      <c r="N7" s="11">
        <f>[3]Maio!$H$17</f>
        <v>19.440000000000001</v>
      </c>
      <c r="O7" s="11">
        <f>[3]Maio!$H$18</f>
        <v>14.76</v>
      </c>
      <c r="P7" s="11">
        <f>[3]Maio!$H$19</f>
        <v>11.520000000000001</v>
      </c>
      <c r="Q7" s="11">
        <f>[3]Maio!$H$20</f>
        <v>7.9200000000000008</v>
      </c>
      <c r="R7" s="11">
        <f>[3]Maio!$H$21</f>
        <v>12.24</v>
      </c>
      <c r="S7" s="11">
        <f>[3]Maio!$H$22</f>
        <v>12.24</v>
      </c>
      <c r="T7" s="11">
        <f>[3]Maio!$H$23</f>
        <v>16.920000000000002</v>
      </c>
      <c r="U7" s="11">
        <f>[3]Maio!$H$24</f>
        <v>17.64</v>
      </c>
      <c r="V7" s="11">
        <f>[3]Maio!$H$25</f>
        <v>19.079999999999998</v>
      </c>
      <c r="W7" s="11">
        <f>[3]Maio!$H$26</f>
        <v>28.08</v>
      </c>
      <c r="X7" s="11">
        <f>[3]Maio!$H$27</f>
        <v>23.040000000000003</v>
      </c>
      <c r="Y7" s="11">
        <f>[3]Maio!$H$28</f>
        <v>13.68</v>
      </c>
      <c r="Z7" s="11">
        <f>[3]Maio!$H$29</f>
        <v>12.24</v>
      </c>
      <c r="AA7" s="11">
        <f>[3]Maio!$H$30</f>
        <v>9.3600000000000012</v>
      </c>
      <c r="AB7" s="11">
        <f>[3]Maio!$H$31</f>
        <v>6.48</v>
      </c>
      <c r="AC7" s="11">
        <f>[3]Maio!$H$32</f>
        <v>14.04</v>
      </c>
      <c r="AD7" s="11">
        <f>[3]Maio!$H$33</f>
        <v>10.44</v>
      </c>
      <c r="AE7" s="11">
        <f>[3]Maio!$H$34</f>
        <v>12.6</v>
      </c>
      <c r="AF7" s="11">
        <f>[3]Maio!$H$35</f>
        <v>12.24</v>
      </c>
      <c r="AG7" s="97">
        <f>MAX(B7:AF7)</f>
        <v>28.08</v>
      </c>
      <c r="AH7" s="116">
        <f>AVERAGE(B7:AF7)</f>
        <v>14.550967741935487</v>
      </c>
    </row>
    <row r="8" spans="1:34" x14ac:dyDescent="0.2">
      <c r="A8" s="58" t="s">
        <v>1</v>
      </c>
      <c r="B8" s="11">
        <f>[4]Maio!$H$5</f>
        <v>0.36000000000000004</v>
      </c>
      <c r="C8" s="11">
        <f>[4]Maio!$H$6</f>
        <v>0</v>
      </c>
      <c r="D8" s="11">
        <f>[4]Maio!$H$7</f>
        <v>0</v>
      </c>
      <c r="E8" s="11" t="str">
        <f>[4]Maio!$H$8</f>
        <v>*</v>
      </c>
      <c r="F8" s="11" t="str">
        <f>[4]Maio!$H$9</f>
        <v>*</v>
      </c>
      <c r="G8" s="11" t="str">
        <f>[4]Maio!$H$10</f>
        <v>*</v>
      </c>
      <c r="H8" s="11" t="str">
        <f>[4]Maio!$H$11</f>
        <v>*</v>
      </c>
      <c r="I8" s="11" t="str">
        <f>[4]Maio!$H$12</f>
        <v>*</v>
      </c>
      <c r="J8" s="11" t="str">
        <f>[4]Maio!$H$13</f>
        <v>*</v>
      </c>
      <c r="K8" s="11" t="str">
        <f>[4]Maio!$H$14</f>
        <v>*</v>
      </c>
      <c r="L8" s="11" t="str">
        <f>[4]Maio!$H$15</f>
        <v>*</v>
      </c>
      <c r="M8" s="11" t="str">
        <f>[4]Maio!$H$16</f>
        <v>*</v>
      </c>
      <c r="N8" s="11" t="str">
        <f>[4]Maio!$H$17</f>
        <v>*</v>
      </c>
      <c r="O8" s="11" t="str">
        <f>[4]Maio!$H$18</f>
        <v>*</v>
      </c>
      <c r="P8" s="11" t="str">
        <f>[4]Maio!$H$19</f>
        <v>*</v>
      </c>
      <c r="Q8" s="11">
        <f>[4]Maio!$H$20</f>
        <v>3.24</v>
      </c>
      <c r="R8" s="11">
        <f>[4]Maio!$H$21</f>
        <v>10.08</v>
      </c>
      <c r="S8" s="11">
        <f>[4]Maio!$H$22</f>
        <v>9.3600000000000012</v>
      </c>
      <c r="T8" s="11">
        <f>[4]Maio!$H$23</f>
        <v>7.9200000000000008</v>
      </c>
      <c r="U8" s="11" t="str">
        <f>[4]Maio!$H$24</f>
        <v>*</v>
      </c>
      <c r="V8" s="11" t="str">
        <f>[4]Maio!$H$25</f>
        <v>*</v>
      </c>
      <c r="W8" s="11" t="str">
        <f>[4]Maio!$H$26</f>
        <v>*</v>
      </c>
      <c r="X8" s="11" t="str">
        <f>[4]Maio!$H$27</f>
        <v>*</v>
      </c>
      <c r="Y8" s="11" t="str">
        <f>[4]Maio!$H$28</f>
        <v>*</v>
      </c>
      <c r="Z8" s="11" t="str">
        <f>[4]Maio!$H$29</f>
        <v>*</v>
      </c>
      <c r="AA8" s="11" t="str">
        <f>[4]Maio!$H$30</f>
        <v>*</v>
      </c>
      <c r="AB8" s="11" t="str">
        <f>[4]Maio!$H$31</f>
        <v>*</v>
      </c>
      <c r="AC8" s="11" t="str">
        <f>[4]Maio!$H$32</f>
        <v>*</v>
      </c>
      <c r="AD8" s="11" t="str">
        <f>[4]Maio!$H$33</f>
        <v>*</v>
      </c>
      <c r="AE8" s="11" t="str">
        <f>[4]Maio!$H$34</f>
        <v>*</v>
      </c>
      <c r="AF8" s="11" t="str">
        <f>[4]Maio!$H$35</f>
        <v>*</v>
      </c>
      <c r="AG8" s="15">
        <f t="shared" ref="AG8" si="3">MAX(B8:AF8)</f>
        <v>10.08</v>
      </c>
      <c r="AH8" s="126">
        <f t="shared" ref="AH8" si="4">AVERAGE(B8:AF8)</f>
        <v>4.4228571428571426</v>
      </c>
    </row>
    <row r="9" spans="1:34" x14ac:dyDescent="0.2">
      <c r="A9" s="58" t="s">
        <v>167</v>
      </c>
      <c r="B9" s="11">
        <f>[5]Maio!$H$5</f>
        <v>9</v>
      </c>
      <c r="C9" s="11">
        <f>[5]Maio!$H$6</f>
        <v>14.76</v>
      </c>
      <c r="D9" s="11">
        <f>[5]Maio!$H$7</f>
        <v>10.44</v>
      </c>
      <c r="E9" s="11">
        <f>[5]Maio!$H$8</f>
        <v>16.2</v>
      </c>
      <c r="F9" s="11">
        <f>[5]Maio!$H$9</f>
        <v>10.8</v>
      </c>
      <c r="G9" s="11">
        <f>[5]Maio!$H$10</f>
        <v>23.400000000000002</v>
      </c>
      <c r="H9" s="11">
        <f>[5]Maio!$H$11</f>
        <v>20.16</v>
      </c>
      <c r="I9" s="11">
        <f>[5]Maio!$H$12</f>
        <v>14.4</v>
      </c>
      <c r="J9" s="11">
        <f>[5]Maio!$H$13</f>
        <v>20.16</v>
      </c>
      <c r="K9" s="11">
        <f>[5]Maio!$H$14</f>
        <v>23.040000000000003</v>
      </c>
      <c r="L9" s="11">
        <f>[5]Maio!$H$15</f>
        <v>17.28</v>
      </c>
      <c r="M9" s="11">
        <f>[5]Maio!$H$16</f>
        <v>21.96</v>
      </c>
      <c r="N9" s="11">
        <f>[5]Maio!$H$17</f>
        <v>22.32</v>
      </c>
      <c r="O9" s="11">
        <f>[5]Maio!$H$18</f>
        <v>15.120000000000001</v>
      </c>
      <c r="P9" s="11">
        <f>[5]Maio!$H$19</f>
        <v>11.879999999999999</v>
      </c>
      <c r="Q9" s="11">
        <f>[5]Maio!$H$20</f>
        <v>8.2799999999999994</v>
      </c>
      <c r="R9" s="11">
        <f>[5]Maio!$H$21</f>
        <v>12.96</v>
      </c>
      <c r="S9" s="11">
        <f>[5]Maio!$H$22</f>
        <v>19.079999999999998</v>
      </c>
      <c r="T9" s="11">
        <f>[5]Maio!$H$23</f>
        <v>21.6</v>
      </c>
      <c r="U9" s="11">
        <f>[5]Maio!$H$24</f>
        <v>17.64</v>
      </c>
      <c r="V9" s="11">
        <f>[5]Maio!$H$25</f>
        <v>20.52</v>
      </c>
      <c r="W9" s="11">
        <f>[5]Maio!$H$26</f>
        <v>28.8</v>
      </c>
      <c r="X9" s="11">
        <f>[5]Maio!$H$27</f>
        <v>23.040000000000003</v>
      </c>
      <c r="Y9" s="11">
        <f>[5]Maio!$H$28</f>
        <v>10.8</v>
      </c>
      <c r="Z9" s="11">
        <f>[5]Maio!$H$29</f>
        <v>12.6</v>
      </c>
      <c r="AA9" s="11">
        <f>[5]Maio!$H$30</f>
        <v>10.44</v>
      </c>
      <c r="AB9" s="11">
        <f>[5]Maio!$H$31</f>
        <v>15.48</v>
      </c>
      <c r="AC9" s="11">
        <f>[5]Maio!$H$32</f>
        <v>20.16</v>
      </c>
      <c r="AD9" s="11">
        <f>[5]Maio!$H$33</f>
        <v>18.36</v>
      </c>
      <c r="AE9" s="11">
        <f>[5]Maio!$H$34</f>
        <v>14.4</v>
      </c>
      <c r="AF9" s="11">
        <f>[5]Maio!$H$35</f>
        <v>17.64</v>
      </c>
      <c r="AG9" s="97">
        <f>MAX(B9:AF9)</f>
        <v>28.8</v>
      </c>
      <c r="AH9" s="116">
        <f>AVERAGE(B9:AF9)</f>
        <v>16.861935483870969</v>
      </c>
    </row>
    <row r="10" spans="1:34" x14ac:dyDescent="0.2">
      <c r="A10" s="58" t="s">
        <v>111</v>
      </c>
      <c r="B10" s="11" t="str">
        <f>[6]Maio!$H$5</f>
        <v>*</v>
      </c>
      <c r="C10" s="11" t="str">
        <f>[6]Maio!$H$6</f>
        <v>*</v>
      </c>
      <c r="D10" s="11" t="str">
        <f>[6]Maio!$H$7</f>
        <v>*</v>
      </c>
      <c r="E10" s="11" t="str">
        <f>[6]Maio!$H$8</f>
        <v>*</v>
      </c>
      <c r="F10" s="11" t="str">
        <f>[6]Maio!$H$9</f>
        <v>*</v>
      </c>
      <c r="G10" s="11" t="str">
        <f>[6]Maio!$H$10</f>
        <v>*</v>
      </c>
      <c r="H10" s="11" t="str">
        <f>[6]Maio!$H$11</f>
        <v>*</v>
      </c>
      <c r="I10" s="11" t="str">
        <f>[6]Maio!$H$12</f>
        <v>*</v>
      </c>
      <c r="J10" s="11" t="str">
        <f>[6]Maio!$H$13</f>
        <v>*</v>
      </c>
      <c r="K10" s="11" t="str">
        <f>[6]Maio!$H$14</f>
        <v>*</v>
      </c>
      <c r="L10" s="11" t="str">
        <f>[6]Maio!$H$15</f>
        <v>*</v>
      </c>
      <c r="M10" s="11" t="str">
        <f>[6]Maio!$H$16</f>
        <v>*</v>
      </c>
      <c r="N10" s="11" t="str">
        <f>[6]Maio!$H$17</f>
        <v>*</v>
      </c>
      <c r="O10" s="11" t="str">
        <f>[6]Maio!$H$18</f>
        <v>*</v>
      </c>
      <c r="P10" s="11" t="str">
        <f>[6]Maio!$H$19</f>
        <v>*</v>
      </c>
      <c r="Q10" s="11" t="str">
        <f>[6]Maio!$H$20</f>
        <v>*</v>
      </c>
      <c r="R10" s="11" t="str">
        <f>[6]Maio!$H$21</f>
        <v>*</v>
      </c>
      <c r="S10" s="11" t="str">
        <f>[6]Maio!$H$22</f>
        <v>*</v>
      </c>
      <c r="T10" s="11" t="str">
        <f>[6]Maio!$H$23</f>
        <v>*</v>
      </c>
      <c r="U10" s="11" t="str">
        <f>[6]Maio!$H$24</f>
        <v>*</v>
      </c>
      <c r="V10" s="11" t="str">
        <f>[6]Maio!$H$25</f>
        <v>*</v>
      </c>
      <c r="W10" s="11" t="str">
        <f>[6]Maio!$H$26</f>
        <v>*</v>
      </c>
      <c r="X10" s="11" t="str">
        <f>[6]Maio!$H$27</f>
        <v>*</v>
      </c>
      <c r="Y10" s="11" t="str">
        <f>[6]Maio!$H$28</f>
        <v>*</v>
      </c>
      <c r="Z10" s="11" t="str">
        <f>[6]Maio!$H$29</f>
        <v>*</v>
      </c>
      <c r="AA10" s="11" t="str">
        <f>[6]Maio!$H$30</f>
        <v>*</v>
      </c>
      <c r="AB10" s="11" t="str">
        <f>[6]Maio!$H$31</f>
        <v>*</v>
      </c>
      <c r="AC10" s="11" t="str">
        <f>[6]Maio!$H$32</f>
        <v>*</v>
      </c>
      <c r="AD10" s="11" t="str">
        <f>[6]Maio!$H$33</f>
        <v>*</v>
      </c>
      <c r="AE10" s="11" t="str">
        <f>[6]Maio!$H$34</f>
        <v>*</v>
      </c>
      <c r="AF10" s="11" t="str">
        <f>[6]Maio!$H$35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>
        <f>[7]Maio!$H$5</f>
        <v>11.16</v>
      </c>
      <c r="C11" s="11">
        <f>[7]Maio!$H$6</f>
        <v>12.96</v>
      </c>
      <c r="D11" s="11">
        <f>[7]Maio!$H$7</f>
        <v>19.079999999999998</v>
      </c>
      <c r="E11" s="11">
        <f>[7]Maio!$H$8</f>
        <v>19.8</v>
      </c>
      <c r="F11" s="11">
        <f>[7]Maio!$H$9</f>
        <v>18</v>
      </c>
      <c r="G11" s="11">
        <f>[7]Maio!$H$10</f>
        <v>19.440000000000001</v>
      </c>
      <c r="H11" s="11">
        <f>[7]Maio!$H$11</f>
        <v>21.6</v>
      </c>
      <c r="I11" s="11">
        <f>[7]Maio!$H$12</f>
        <v>18.36</v>
      </c>
      <c r="J11" s="11">
        <f>[7]Maio!$H$13</f>
        <v>15.48</v>
      </c>
      <c r="K11" s="11">
        <f>[7]Maio!$H$14</f>
        <v>17.28</v>
      </c>
      <c r="L11" s="11">
        <f>[7]Maio!$H$15</f>
        <v>15.48</v>
      </c>
      <c r="M11" s="11">
        <f>[7]Maio!$H$16</f>
        <v>14.76</v>
      </c>
      <c r="N11" s="11">
        <f>[7]Maio!$H$17</f>
        <v>17.28</v>
      </c>
      <c r="O11" s="11">
        <f>[7]Maio!$H$18</f>
        <v>11.16</v>
      </c>
      <c r="P11" s="11">
        <f>[7]Maio!$H$19</f>
        <v>11.16</v>
      </c>
      <c r="Q11" s="11">
        <f>[7]Maio!$H$20</f>
        <v>11.520000000000001</v>
      </c>
      <c r="R11" s="11">
        <f>[7]Maio!$H$21</f>
        <v>14.76</v>
      </c>
      <c r="S11" s="11">
        <f>[7]Maio!$H$22</f>
        <v>13.68</v>
      </c>
      <c r="T11" s="11">
        <f>[7]Maio!$H$23</f>
        <v>18.36</v>
      </c>
      <c r="U11" s="11">
        <f>[7]Maio!$H$24</f>
        <v>18</v>
      </c>
      <c r="V11" s="11">
        <f>[7]Maio!$H$25</f>
        <v>16.920000000000002</v>
      </c>
      <c r="W11" s="11">
        <f>[7]Maio!$H$26</f>
        <v>23.759999999999998</v>
      </c>
      <c r="X11" s="11">
        <f>[7]Maio!$H$27</f>
        <v>19.079999999999998</v>
      </c>
      <c r="Y11" s="11">
        <f>[7]Maio!$H$28</f>
        <v>14.04</v>
      </c>
      <c r="Z11" s="11">
        <f>[7]Maio!$H$29</f>
        <v>12.6</v>
      </c>
      <c r="AA11" s="11">
        <f>[7]Maio!$H$30</f>
        <v>11.16</v>
      </c>
      <c r="AB11" s="11">
        <f>[7]Maio!$H$31</f>
        <v>9.3600000000000012</v>
      </c>
      <c r="AC11" s="11">
        <f>[7]Maio!$H$32</f>
        <v>18.720000000000002</v>
      </c>
      <c r="AD11" s="11">
        <f>[7]Maio!$H$33</f>
        <v>14.76</v>
      </c>
      <c r="AE11" s="11">
        <f>[7]Maio!$H$34</f>
        <v>13.68</v>
      </c>
      <c r="AF11" s="11">
        <f>[7]Maio!$H$35</f>
        <v>14.04</v>
      </c>
      <c r="AG11" s="15">
        <f t="shared" ref="AG11" si="5">MAX(B11:AF11)</f>
        <v>23.759999999999998</v>
      </c>
      <c r="AH11" s="126">
        <f t="shared" ref="AH11" si="6">AVERAGE(B11:AF11)</f>
        <v>15.72387096774194</v>
      </c>
    </row>
    <row r="12" spans="1:34" x14ac:dyDescent="0.2">
      <c r="A12" s="58" t="s">
        <v>41</v>
      </c>
      <c r="B12" s="11" t="str">
        <f>[8]Maio!$H$5</f>
        <v>*</v>
      </c>
      <c r="C12" s="11" t="str">
        <f>[8]Maio!$H$6</f>
        <v>*</v>
      </c>
      <c r="D12" s="11" t="str">
        <f>[8]Maio!$H$7</f>
        <v>*</v>
      </c>
      <c r="E12" s="11" t="str">
        <f>[8]Maio!$H$8</f>
        <v>*</v>
      </c>
      <c r="F12" s="11" t="str">
        <f>[8]Maio!$H$9</f>
        <v>*</v>
      </c>
      <c r="G12" s="11" t="str">
        <f>[8]Maio!$H$10</f>
        <v>*</v>
      </c>
      <c r="H12" s="11" t="str">
        <f>[8]Maio!$H$11</f>
        <v>*</v>
      </c>
      <c r="I12" s="11" t="str">
        <f>[8]Maio!$H$12</f>
        <v>*</v>
      </c>
      <c r="J12" s="11" t="str">
        <f>[8]Maio!$H$13</f>
        <v>*</v>
      </c>
      <c r="K12" s="11" t="str">
        <f>[8]Maio!$H$14</f>
        <v>*</v>
      </c>
      <c r="L12" s="11" t="str">
        <f>[8]Maio!$H$15</f>
        <v>*</v>
      </c>
      <c r="M12" s="11" t="str">
        <f>[8]Maio!$H$16</f>
        <v>*</v>
      </c>
      <c r="N12" s="11" t="str">
        <f>[8]Maio!$H$17</f>
        <v>*</v>
      </c>
      <c r="O12" s="11" t="str">
        <f>[8]Maio!$H$18</f>
        <v>*</v>
      </c>
      <c r="P12" s="11" t="str">
        <f>[8]Maio!$H$19</f>
        <v>*</v>
      </c>
      <c r="Q12" s="11" t="str">
        <f>[8]Maio!$H$20</f>
        <v>*</v>
      </c>
      <c r="R12" s="11" t="str">
        <f>[8]Maio!$H$21</f>
        <v>*</v>
      </c>
      <c r="S12" s="11" t="str">
        <f>[8]Maio!$H$22</f>
        <v>*</v>
      </c>
      <c r="T12" s="11" t="str">
        <f>[8]Maio!$H$23</f>
        <v>*</v>
      </c>
      <c r="U12" s="11" t="str">
        <f>[8]Maio!$H$24</f>
        <v>*</v>
      </c>
      <c r="V12" s="11" t="str">
        <f>[8]Maio!$H$25</f>
        <v>*</v>
      </c>
      <c r="W12" s="11" t="str">
        <f>[8]Maio!$H$26</f>
        <v>*</v>
      </c>
      <c r="X12" s="11" t="str">
        <f>[8]Maio!$H$27</f>
        <v>*</v>
      </c>
      <c r="Y12" s="11" t="str">
        <f>[8]Maio!$H$28</f>
        <v>*</v>
      </c>
      <c r="Z12" s="11" t="str">
        <f>[8]Maio!$H$29</f>
        <v>*</v>
      </c>
      <c r="AA12" s="11" t="str">
        <f>[8]Maio!$H$30</f>
        <v>*</v>
      </c>
      <c r="AB12" s="11" t="str">
        <f>[8]Maio!$H$31</f>
        <v>*</v>
      </c>
      <c r="AC12" s="11" t="str">
        <f>[8]Maio!$H$32</f>
        <v>*</v>
      </c>
      <c r="AD12" s="11" t="str">
        <f>[8]Maio!$H$33</f>
        <v>*</v>
      </c>
      <c r="AE12" s="11" t="str">
        <f>[8]Maio!$H$34</f>
        <v>*</v>
      </c>
      <c r="AF12" s="11" t="str">
        <f>[8]Maio!$H$35</f>
        <v>*</v>
      </c>
      <c r="AG12" s="93" t="s">
        <v>226</v>
      </c>
      <c r="AH12" s="116" t="s">
        <v>226</v>
      </c>
    </row>
    <row r="13" spans="1:34" x14ac:dyDescent="0.2">
      <c r="A13" s="58" t="s">
        <v>114</v>
      </c>
      <c r="B13" s="11" t="str">
        <f>[9]Maio!$H$5</f>
        <v>*</v>
      </c>
      <c r="C13" s="11" t="str">
        <f>[9]Maio!$H$6</f>
        <v>*</v>
      </c>
      <c r="D13" s="11" t="str">
        <f>[9]Maio!$H$7</f>
        <v>*</v>
      </c>
      <c r="E13" s="11" t="str">
        <f>[9]Maio!$H$8</f>
        <v>*</v>
      </c>
      <c r="F13" s="11" t="str">
        <f>[9]Maio!$H$9</f>
        <v>*</v>
      </c>
      <c r="G13" s="11" t="str">
        <f>[9]Maio!$H$10</f>
        <v>*</v>
      </c>
      <c r="H13" s="11" t="str">
        <f>[9]Maio!$H$11</f>
        <v>*</v>
      </c>
      <c r="I13" s="11" t="str">
        <f>[9]Maio!$H$12</f>
        <v>*</v>
      </c>
      <c r="J13" s="11" t="str">
        <f>[9]Maio!$H$13</f>
        <v>*</v>
      </c>
      <c r="K13" s="11" t="str">
        <f>[9]Maio!$H$14</f>
        <v>*</v>
      </c>
      <c r="L13" s="11" t="str">
        <f>[9]Maio!$H$15</f>
        <v>*</v>
      </c>
      <c r="M13" s="11" t="str">
        <f>[9]Maio!$H$16</f>
        <v>*</v>
      </c>
      <c r="N13" s="11" t="str">
        <f>[9]Maio!$H$17</f>
        <v>*</v>
      </c>
      <c r="O13" s="11" t="str">
        <f>[9]Maio!$H$18</f>
        <v>*</v>
      </c>
      <c r="P13" s="11" t="str">
        <f>[9]Maio!$H$19</f>
        <v>*</v>
      </c>
      <c r="Q13" s="11" t="str">
        <f>[9]Maio!$H$20</f>
        <v>*</v>
      </c>
      <c r="R13" s="11" t="str">
        <f>[9]Maio!$H$21</f>
        <v>*</v>
      </c>
      <c r="S13" s="11" t="str">
        <f>[9]Maio!$H$22</f>
        <v>*</v>
      </c>
      <c r="T13" s="11" t="str">
        <f>[9]Maio!$H$23</f>
        <v>*</v>
      </c>
      <c r="U13" s="11" t="str">
        <f>[9]Maio!$H$24</f>
        <v>*</v>
      </c>
      <c r="V13" s="11" t="str">
        <f>[9]Maio!$H$25</f>
        <v>*</v>
      </c>
      <c r="W13" s="11" t="str">
        <f>[9]Maio!$H$26</f>
        <v>*</v>
      </c>
      <c r="X13" s="11" t="str">
        <f>[9]Maio!$H$27</f>
        <v>*</v>
      </c>
      <c r="Y13" s="11" t="str">
        <f>[9]Maio!$H$28</f>
        <v>*</v>
      </c>
      <c r="Z13" s="11" t="str">
        <f>[9]Maio!$H$29</f>
        <v>*</v>
      </c>
      <c r="AA13" s="11" t="str">
        <f>[9]Maio!$H$30</f>
        <v>*</v>
      </c>
      <c r="AB13" s="11" t="str">
        <f>[9]Maio!$H$31</f>
        <v>*</v>
      </c>
      <c r="AC13" s="11" t="str">
        <f>[9]Maio!$H$32</f>
        <v>*</v>
      </c>
      <c r="AD13" s="11" t="str">
        <f>[9]Maio!$H$33</f>
        <v>*</v>
      </c>
      <c r="AE13" s="11" t="str">
        <f>[9]Maio!$H$34</f>
        <v>*</v>
      </c>
      <c r="AF13" s="11" t="str">
        <f>[9]Maio!$H$35</f>
        <v>*</v>
      </c>
      <c r="AG13" s="93" t="s">
        <v>226</v>
      </c>
      <c r="AH13" s="116" t="s">
        <v>226</v>
      </c>
    </row>
    <row r="14" spans="1:34" x14ac:dyDescent="0.2">
      <c r="A14" s="58" t="s">
        <v>118</v>
      </c>
      <c r="B14" s="11" t="str">
        <f>[10]Maio!$H$5</f>
        <v>*</v>
      </c>
      <c r="C14" s="11" t="str">
        <f>[10]Maio!$H$6</f>
        <v>*</v>
      </c>
      <c r="D14" s="11" t="str">
        <f>[10]Maio!$H$7</f>
        <v>*</v>
      </c>
      <c r="E14" s="11" t="str">
        <f>[10]Maio!$H$8</f>
        <v>*</v>
      </c>
      <c r="F14" s="11" t="str">
        <f>[10]Maio!$H$9</f>
        <v>*</v>
      </c>
      <c r="G14" s="11" t="str">
        <f>[10]Maio!$H$10</f>
        <v>*</v>
      </c>
      <c r="H14" s="11" t="str">
        <f>[10]Maio!$H$11</f>
        <v>*</v>
      </c>
      <c r="I14" s="11" t="str">
        <f>[10]Maio!$H$12</f>
        <v>*</v>
      </c>
      <c r="J14" s="11" t="str">
        <f>[10]Maio!$H$13</f>
        <v>*</v>
      </c>
      <c r="K14" s="11" t="str">
        <f>[10]Maio!$H$14</f>
        <v>*</v>
      </c>
      <c r="L14" s="11" t="str">
        <f>[10]Maio!$H$15</f>
        <v>*</v>
      </c>
      <c r="M14" s="11" t="str">
        <f>[10]Maio!$H$16</f>
        <v>*</v>
      </c>
      <c r="N14" s="11" t="str">
        <f>[10]Maio!$H$17</f>
        <v>*</v>
      </c>
      <c r="O14" s="11" t="str">
        <f>[10]Maio!$H$18</f>
        <v>*</v>
      </c>
      <c r="P14" s="11" t="str">
        <f>[10]Maio!$H$19</f>
        <v>*</v>
      </c>
      <c r="Q14" s="11" t="str">
        <f>[10]Maio!$H$20</f>
        <v>*</v>
      </c>
      <c r="R14" s="11" t="str">
        <f>[10]Maio!$H$21</f>
        <v>*</v>
      </c>
      <c r="S14" s="11" t="str">
        <f>[10]Maio!$H$22</f>
        <v>*</v>
      </c>
      <c r="T14" s="11" t="str">
        <f>[10]Maio!$H$23</f>
        <v>*</v>
      </c>
      <c r="U14" s="11" t="str">
        <f>[10]Maio!$H$24</f>
        <v>*</v>
      </c>
      <c r="V14" s="11" t="str">
        <f>[10]Maio!$H$25</f>
        <v>*</v>
      </c>
      <c r="W14" s="11" t="str">
        <f>[10]Maio!$H$26</f>
        <v>*</v>
      </c>
      <c r="X14" s="11" t="str">
        <f>[10]Maio!$H$27</f>
        <v>*</v>
      </c>
      <c r="Y14" s="11" t="str">
        <f>[10]Maio!$H$28</f>
        <v>*</v>
      </c>
      <c r="Z14" s="11" t="str">
        <f>[10]Maio!$H$29</f>
        <v>*</v>
      </c>
      <c r="AA14" s="11" t="str">
        <f>[10]Maio!$H$30</f>
        <v>*</v>
      </c>
      <c r="AB14" s="11" t="str">
        <f>[10]Maio!$H$31</f>
        <v>*</v>
      </c>
      <c r="AC14" s="11" t="str">
        <f>[10]Maio!$H$32</f>
        <v>*</v>
      </c>
      <c r="AD14" s="11" t="str">
        <f>[10]Maio!$H$33</f>
        <v>*</v>
      </c>
      <c r="AE14" s="11" t="str">
        <f>[10]Maio!$H$34</f>
        <v>*</v>
      </c>
      <c r="AF14" s="11" t="str">
        <f>[10]Maio!$H$35</f>
        <v>*</v>
      </c>
      <c r="AG14" s="93" t="s">
        <v>226</v>
      </c>
      <c r="AH14" s="116" t="s">
        <v>226</v>
      </c>
    </row>
    <row r="15" spans="1:34" x14ac:dyDescent="0.2">
      <c r="A15" s="58" t="s">
        <v>121</v>
      </c>
      <c r="B15" s="11">
        <f>[11]Maio!$H$5</f>
        <v>7.9200000000000008</v>
      </c>
      <c r="C15" s="11">
        <f>[11]Maio!$H$6</f>
        <v>9</v>
      </c>
      <c r="D15" s="11">
        <f>[11]Maio!$H$7</f>
        <v>10.8</v>
      </c>
      <c r="E15" s="11">
        <f>[11]Maio!$H$8</f>
        <v>16.559999999999999</v>
      </c>
      <c r="F15" s="11">
        <f>[11]Maio!$H$9</f>
        <v>15.48</v>
      </c>
      <c r="G15" s="11">
        <f>[11]Maio!$H$10</f>
        <v>19.079999999999998</v>
      </c>
      <c r="H15" s="11">
        <f>[11]Maio!$H$11</f>
        <v>14.4</v>
      </c>
      <c r="I15" s="11">
        <f>[11]Maio!$H$12</f>
        <v>15.840000000000002</v>
      </c>
      <c r="J15" s="11">
        <f>[11]Maio!$H$13</f>
        <v>20.52</v>
      </c>
      <c r="K15" s="11">
        <f>[11]Maio!$H$14</f>
        <v>20.16</v>
      </c>
      <c r="L15" s="11">
        <f>[11]Maio!$H$15</f>
        <v>18.720000000000002</v>
      </c>
      <c r="M15" s="11">
        <f>[11]Maio!$H$16</f>
        <v>21.6</v>
      </c>
      <c r="N15" s="11">
        <f>[11]Maio!$H$17</f>
        <v>18.720000000000002</v>
      </c>
      <c r="O15" s="11">
        <f>[11]Maio!$H$18</f>
        <v>14.04</v>
      </c>
      <c r="P15" s="11">
        <f>[11]Maio!$H$19</f>
        <v>10.8</v>
      </c>
      <c r="Q15" s="11">
        <f>[11]Maio!$H$20</f>
        <v>9.3600000000000012</v>
      </c>
      <c r="R15" s="11">
        <f>[11]Maio!$H$21</f>
        <v>12.96</v>
      </c>
      <c r="S15" s="11">
        <f>[11]Maio!$H$22</f>
        <v>14.4</v>
      </c>
      <c r="T15" s="11">
        <f>[11]Maio!$H$23</f>
        <v>18.36</v>
      </c>
      <c r="U15" s="11">
        <f>[11]Maio!$H$24</f>
        <v>21.6</v>
      </c>
      <c r="V15" s="11">
        <f>[11]Maio!$H$25</f>
        <v>22.68</v>
      </c>
      <c r="W15" s="11">
        <f>[11]Maio!$H$26</f>
        <v>23.400000000000002</v>
      </c>
      <c r="X15" s="11">
        <f>[11]Maio!$H$27</f>
        <v>32.4</v>
      </c>
      <c r="Y15" s="11">
        <f>[11]Maio!$H$28</f>
        <v>9</v>
      </c>
      <c r="Z15" s="11">
        <f>[11]Maio!$H$29</f>
        <v>16.559999999999999</v>
      </c>
      <c r="AA15" s="11">
        <f>[11]Maio!$H$30</f>
        <v>11.16</v>
      </c>
      <c r="AB15" s="11">
        <f>[11]Maio!$H$31</f>
        <v>11.879999999999999</v>
      </c>
      <c r="AC15" s="11">
        <f>[11]Maio!$H$32</f>
        <v>17.28</v>
      </c>
      <c r="AD15" s="11">
        <f>[11]Maio!$H$33</f>
        <v>15.840000000000002</v>
      </c>
      <c r="AE15" s="11">
        <f>[11]Maio!$H$34</f>
        <v>16.920000000000002</v>
      </c>
      <c r="AF15" s="11">
        <f>[11]Maio!$H$35</f>
        <v>19.079999999999998</v>
      </c>
      <c r="AG15" s="93">
        <f t="shared" ref="AG15" si="7">MAX(B15:AF15)</f>
        <v>32.4</v>
      </c>
      <c r="AH15" s="116">
        <f t="shared" ref="AH15" si="8">AVERAGE(B15:AF15)</f>
        <v>16.339354838709678</v>
      </c>
    </row>
    <row r="16" spans="1:34" x14ac:dyDescent="0.2">
      <c r="A16" s="58" t="s">
        <v>168</v>
      </c>
      <c r="B16" s="11" t="str">
        <f>[12]Maio!$H$5</f>
        <v>*</v>
      </c>
      <c r="C16" s="11" t="str">
        <f>[12]Maio!$H$6</f>
        <v>*</v>
      </c>
      <c r="D16" s="11" t="str">
        <f>[12]Maio!$H$7</f>
        <v>*</v>
      </c>
      <c r="E16" s="11" t="str">
        <f>[12]Maio!$H$8</f>
        <v>*</v>
      </c>
      <c r="F16" s="11" t="str">
        <f>[12]Maio!$H$9</f>
        <v>*</v>
      </c>
      <c r="G16" s="11" t="str">
        <f>[12]Maio!$H$10</f>
        <v>*</v>
      </c>
      <c r="H16" s="11" t="str">
        <f>[12]Maio!$H$11</f>
        <v>*</v>
      </c>
      <c r="I16" s="11" t="str">
        <f>[12]Maio!$H$12</f>
        <v>*</v>
      </c>
      <c r="J16" s="11" t="str">
        <f>[12]Maio!$H$13</f>
        <v>*</v>
      </c>
      <c r="K16" s="11" t="str">
        <f>[12]Maio!$H$14</f>
        <v>*</v>
      </c>
      <c r="L16" s="11" t="str">
        <f>[12]Maio!$H$15</f>
        <v>*</v>
      </c>
      <c r="M16" s="11" t="str">
        <f>[12]Maio!$H$16</f>
        <v>*</v>
      </c>
      <c r="N16" s="11" t="str">
        <f>[12]Maio!$H$17</f>
        <v>*</v>
      </c>
      <c r="O16" s="11" t="str">
        <f>[12]Maio!$H$18</f>
        <v>*</v>
      </c>
      <c r="P16" s="11" t="str">
        <f>[12]Maio!$H$19</f>
        <v>*</v>
      </c>
      <c r="Q16" s="11" t="str">
        <f>[12]Maio!$H$20</f>
        <v>*</v>
      </c>
      <c r="R16" s="11" t="str">
        <f>[12]Maio!$H$21</f>
        <v>*</v>
      </c>
      <c r="S16" s="11" t="str">
        <f>[12]Maio!$H$22</f>
        <v>*</v>
      </c>
      <c r="T16" s="11" t="str">
        <f>[12]Maio!$H$23</f>
        <v>*</v>
      </c>
      <c r="U16" s="11" t="str">
        <f>[12]Maio!$H$24</f>
        <v>*</v>
      </c>
      <c r="V16" s="11" t="str">
        <f>[12]Maio!$H$25</f>
        <v>*</v>
      </c>
      <c r="W16" s="11" t="str">
        <f>[12]Maio!$H$26</f>
        <v>*</v>
      </c>
      <c r="X16" s="11" t="str">
        <f>[12]Maio!$H$27</f>
        <v>*</v>
      </c>
      <c r="Y16" s="11" t="str">
        <f>[12]Maio!$H$28</f>
        <v>*</v>
      </c>
      <c r="Z16" s="11" t="str">
        <f>[12]Maio!$H$29</f>
        <v>*</v>
      </c>
      <c r="AA16" s="11" t="str">
        <f>[12]Maio!$H$30</f>
        <v>*</v>
      </c>
      <c r="AB16" s="11" t="str">
        <f>[12]Maio!$H$31</f>
        <v>*</v>
      </c>
      <c r="AC16" s="11" t="str">
        <f>[12]Maio!$H$32</f>
        <v>*</v>
      </c>
      <c r="AD16" s="11" t="str">
        <f>[12]Maio!$H$33</f>
        <v>*</v>
      </c>
      <c r="AE16" s="11" t="str">
        <f>[12]Maio!$H$34</f>
        <v>*</v>
      </c>
      <c r="AF16" s="11" t="str">
        <f>[12]Maio!$H$35</f>
        <v>*</v>
      </c>
      <c r="AG16" s="93" t="s">
        <v>226</v>
      </c>
      <c r="AH16" s="116" t="s">
        <v>226</v>
      </c>
    </row>
    <row r="17" spans="1:38" x14ac:dyDescent="0.2">
      <c r="A17" s="58" t="s">
        <v>2</v>
      </c>
      <c r="B17" s="11">
        <f>[13]Maio!$H$5</f>
        <v>12.24</v>
      </c>
      <c r="C17" s="11">
        <f>[13]Maio!$H$6</f>
        <v>12.24</v>
      </c>
      <c r="D17" s="11">
        <f>[13]Maio!$H$7</f>
        <v>14.4</v>
      </c>
      <c r="E17" s="11">
        <f>[13]Maio!$H$8</f>
        <v>17.64</v>
      </c>
      <c r="F17" s="11">
        <f>[13]Maio!$H$9</f>
        <v>15.120000000000001</v>
      </c>
      <c r="G17" s="11">
        <f>[13]Maio!$H$10</f>
        <v>19.8</v>
      </c>
      <c r="H17" s="11">
        <f>[13]Maio!$H$11</f>
        <v>27</v>
      </c>
      <c r="I17" s="11">
        <f>[13]Maio!$H$12</f>
        <v>20.88</v>
      </c>
      <c r="J17" s="11">
        <f>[13]Maio!$H$13</f>
        <v>16.559999999999999</v>
      </c>
      <c r="K17" s="11">
        <f>[13]Maio!$H$14</f>
        <v>16.920000000000002</v>
      </c>
      <c r="L17" s="11">
        <f>[13]Maio!$H$15</f>
        <v>16.920000000000002</v>
      </c>
      <c r="M17" s="11">
        <f>[13]Maio!$H$16</f>
        <v>19.440000000000001</v>
      </c>
      <c r="N17" s="11">
        <f>[13]Maio!$H$17</f>
        <v>17.64</v>
      </c>
      <c r="O17" s="11">
        <f>[13]Maio!$H$18</f>
        <v>18</v>
      </c>
      <c r="P17" s="11">
        <f>[13]Maio!$H$19</f>
        <v>17.28</v>
      </c>
      <c r="Q17" s="11">
        <f>[13]Maio!$H$20</f>
        <v>14.4</v>
      </c>
      <c r="R17" s="11">
        <f>[13]Maio!$H$21</f>
        <v>18</v>
      </c>
      <c r="S17" s="11">
        <f>[13]Maio!$H$22</f>
        <v>18.720000000000002</v>
      </c>
      <c r="T17" s="11">
        <f>[13]Maio!$H$23</f>
        <v>17.28</v>
      </c>
      <c r="U17" s="11">
        <f>[13]Maio!$H$24</f>
        <v>18.720000000000002</v>
      </c>
      <c r="V17" s="11">
        <f>[13]Maio!$H$25</f>
        <v>19.440000000000001</v>
      </c>
      <c r="W17" s="11">
        <f>[13]Maio!$H$26</f>
        <v>20.52</v>
      </c>
      <c r="X17" s="11">
        <f>[13]Maio!$H$27</f>
        <v>12.24</v>
      </c>
      <c r="Y17" s="11">
        <f>[13]Maio!$H$28</f>
        <v>15.48</v>
      </c>
      <c r="Z17" s="11">
        <f>[13]Maio!$H$29</f>
        <v>12.96</v>
      </c>
      <c r="AA17" s="11">
        <f>[13]Maio!$H$30</f>
        <v>12.24</v>
      </c>
      <c r="AB17" s="11">
        <f>[13]Maio!$H$31</f>
        <v>14.04</v>
      </c>
      <c r="AC17" s="11">
        <f>[13]Maio!$H$32</f>
        <v>20.52</v>
      </c>
      <c r="AD17" s="11">
        <f>[13]Maio!$H$33</f>
        <v>15.840000000000002</v>
      </c>
      <c r="AE17" s="11">
        <f>[13]Maio!$H$34</f>
        <v>16.920000000000002</v>
      </c>
      <c r="AF17" s="11">
        <f>[13]Maio!$H$35</f>
        <v>17.28</v>
      </c>
      <c r="AG17" s="15">
        <f t="shared" ref="AG17:AG23" si="9">MAX(B17:AF17)</f>
        <v>27</v>
      </c>
      <c r="AH17" s="126">
        <f t="shared" ref="AH17:AH26" si="10">AVERAGE(B17:AF17)</f>
        <v>16.989677419354841</v>
      </c>
      <c r="AJ17" s="12" t="s">
        <v>47</v>
      </c>
    </row>
    <row r="18" spans="1:38" x14ac:dyDescent="0.2">
      <c r="A18" s="58" t="s">
        <v>3</v>
      </c>
      <c r="B18" s="11">
        <f>[14]Maio!$H$5</f>
        <v>8.64</v>
      </c>
      <c r="C18" s="11">
        <f>[14]Maio!$H$6</f>
        <v>7.5600000000000005</v>
      </c>
      <c r="D18" s="11">
        <f>[14]Maio!$H$7</f>
        <v>10.44</v>
      </c>
      <c r="E18" s="11">
        <f>[14]Maio!$H$8</f>
        <v>9.7200000000000006</v>
      </c>
      <c r="F18" s="11">
        <f>[14]Maio!$H$9</f>
        <v>8.2799999999999994</v>
      </c>
      <c r="G18" s="11">
        <f>[14]Maio!$H$10</f>
        <v>16.559999999999999</v>
      </c>
      <c r="H18" s="11">
        <f>[14]Maio!$H$11</f>
        <v>10.44</v>
      </c>
      <c r="I18" s="11">
        <f>[14]Maio!$H$12</f>
        <v>14.76</v>
      </c>
      <c r="J18" s="11">
        <f>[14]Maio!$H$13</f>
        <v>11.520000000000001</v>
      </c>
      <c r="K18" s="11">
        <f>[14]Maio!$H$14</f>
        <v>10.8</v>
      </c>
      <c r="L18" s="11">
        <f>[14]Maio!$H$15</f>
        <v>11.520000000000001</v>
      </c>
      <c r="M18" s="11">
        <f>[14]Maio!$H$16</f>
        <v>11.520000000000001</v>
      </c>
      <c r="N18" s="11">
        <f>[14]Maio!$H$17</f>
        <v>15.840000000000002</v>
      </c>
      <c r="O18" s="11">
        <f>[14]Maio!$H$18</f>
        <v>7.9200000000000008</v>
      </c>
      <c r="P18" s="11">
        <f>[14]Maio!$H$19</f>
        <v>7.2</v>
      </c>
      <c r="Q18" s="11">
        <f>[14]Maio!$H$20</f>
        <v>9.3600000000000012</v>
      </c>
      <c r="R18" s="11">
        <f>[14]Maio!$H$21</f>
        <v>16.2</v>
      </c>
      <c r="S18" s="11">
        <f>[14]Maio!$H$22</f>
        <v>10.44</v>
      </c>
      <c r="T18" s="11">
        <f>[14]Maio!$H$23</f>
        <v>11.879999999999999</v>
      </c>
      <c r="U18" s="11">
        <f>[14]Maio!$H$24</f>
        <v>10.44</v>
      </c>
      <c r="V18" s="11">
        <f>[14]Maio!$H$25</f>
        <v>10.08</v>
      </c>
      <c r="W18" s="11">
        <f>[14]Maio!$H$26</f>
        <v>14.4</v>
      </c>
      <c r="X18" s="11">
        <f>[14]Maio!$H$27</f>
        <v>18.36</v>
      </c>
      <c r="Y18" s="11">
        <f>[14]Maio!$H$28</f>
        <v>6.48</v>
      </c>
      <c r="Z18" s="11">
        <f>[14]Maio!$H$29</f>
        <v>10.08</v>
      </c>
      <c r="AA18" s="11">
        <f>[14]Maio!$H$30</f>
        <v>11.16</v>
      </c>
      <c r="AB18" s="11">
        <f>[14]Maio!$H$31</f>
        <v>9</v>
      </c>
      <c r="AC18" s="11">
        <f>[14]Maio!$H$32</f>
        <v>13.68</v>
      </c>
      <c r="AD18" s="11">
        <f>[14]Maio!$H$33</f>
        <v>7.5600000000000005</v>
      </c>
      <c r="AE18" s="11">
        <f>[14]Maio!$H$34</f>
        <v>8.64</v>
      </c>
      <c r="AF18" s="11">
        <f>[14]Maio!$H$35</f>
        <v>9.3600000000000012</v>
      </c>
      <c r="AG18" s="15">
        <f>MAX(B18:AF18)</f>
        <v>18.36</v>
      </c>
      <c r="AH18" s="126">
        <f>AVERAGE(B18:AF18)</f>
        <v>10.962580645161291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[15]Maio!$H$5</f>
        <v>*</v>
      </c>
      <c r="C19" s="11" t="str">
        <f>[15]Maio!$H$6</f>
        <v>*</v>
      </c>
      <c r="D19" s="11" t="str">
        <f>[15]Maio!$H$7</f>
        <v>*</v>
      </c>
      <c r="E19" s="11" t="str">
        <f>[15]Maio!$H$8</f>
        <v>*</v>
      </c>
      <c r="F19" s="11" t="str">
        <f>[15]Maio!$H$9</f>
        <v>*</v>
      </c>
      <c r="G19" s="11" t="str">
        <f>[15]Maio!$H$10</f>
        <v>*</v>
      </c>
      <c r="H19" s="11" t="str">
        <f>[15]Maio!$H$11</f>
        <v>*</v>
      </c>
      <c r="I19" s="11" t="str">
        <f>[15]Maio!$H$12</f>
        <v>*</v>
      </c>
      <c r="J19" s="11" t="str">
        <f>[15]Maio!$H$13</f>
        <v>*</v>
      </c>
      <c r="K19" s="11" t="str">
        <f>[15]Maio!$H$14</f>
        <v>*</v>
      </c>
      <c r="L19" s="11" t="str">
        <f>[15]Maio!$H$15</f>
        <v>*</v>
      </c>
      <c r="M19" s="11" t="str">
        <f>[15]Maio!$H$16</f>
        <v>*</v>
      </c>
      <c r="N19" s="11" t="str">
        <f>[15]Maio!$H$17</f>
        <v>*</v>
      </c>
      <c r="O19" s="11" t="str">
        <f>[15]Maio!$H$18</f>
        <v>*</v>
      </c>
      <c r="P19" s="11" t="str">
        <f>[15]Maio!$H$19</f>
        <v>*</v>
      </c>
      <c r="Q19" s="11" t="str">
        <f>[15]Maio!$H$20</f>
        <v>*</v>
      </c>
      <c r="R19" s="11" t="str">
        <f>[15]Maio!$H$21</f>
        <v>*</v>
      </c>
      <c r="S19" s="11" t="str">
        <f>[15]Maio!$H$22</f>
        <v>*</v>
      </c>
      <c r="T19" s="11" t="str">
        <f>[15]Maio!$H$23</f>
        <v>*</v>
      </c>
      <c r="U19" s="11" t="str">
        <f>[15]Maio!$H$24</f>
        <v>*</v>
      </c>
      <c r="V19" s="11" t="str">
        <f>[15]Maio!$H$25</f>
        <v>*</v>
      </c>
      <c r="W19" s="11" t="str">
        <f>[15]Maio!$H$26</f>
        <v>*</v>
      </c>
      <c r="X19" s="11" t="str">
        <f>[15]Maio!$H$27</f>
        <v>*</v>
      </c>
      <c r="Y19" s="11" t="str">
        <f>[15]Maio!$H$28</f>
        <v>*</v>
      </c>
      <c r="Z19" s="11" t="str">
        <f>[15]Maio!$H$29</f>
        <v>*</v>
      </c>
      <c r="AA19" s="11" t="str">
        <f>[15]Maio!$H$30</f>
        <v>*</v>
      </c>
      <c r="AB19" s="11" t="str">
        <f>[15]Maio!$H$31</f>
        <v>*</v>
      </c>
      <c r="AC19" s="11" t="str">
        <f>[15]Maio!$H$32</f>
        <v>*</v>
      </c>
      <c r="AD19" s="11" t="str">
        <f>[15]Maio!$H$33</f>
        <v>*</v>
      </c>
      <c r="AE19" s="11" t="str">
        <f>[15]Maio!$H$34</f>
        <v>*</v>
      </c>
      <c r="AF19" s="11" t="str">
        <f>[15]Maio!$H$35</f>
        <v>*</v>
      </c>
      <c r="AG19" s="93" t="s">
        <v>226</v>
      </c>
      <c r="AH19" s="116" t="s">
        <v>226</v>
      </c>
      <c r="AJ19" t="s">
        <v>47</v>
      </c>
    </row>
    <row r="20" spans="1:38" x14ac:dyDescent="0.2">
      <c r="A20" s="58" t="s">
        <v>5</v>
      </c>
      <c r="B20" s="11">
        <f>[16]Maio!$H$5</f>
        <v>0</v>
      </c>
      <c r="C20" s="11">
        <f>[16]Maio!$H$6</f>
        <v>0.72000000000000008</v>
      </c>
      <c r="D20" s="11">
        <f>[16]Maio!$H$7</f>
        <v>0.72000000000000008</v>
      </c>
      <c r="E20" s="11">
        <f>[16]Maio!$H$8</f>
        <v>8.2799999999999994</v>
      </c>
      <c r="F20" s="11">
        <f>[16]Maio!$H$9</f>
        <v>2.16</v>
      </c>
      <c r="G20" s="11">
        <f>[16]Maio!$H$10</f>
        <v>21.6</v>
      </c>
      <c r="H20" s="11">
        <f>[16]Maio!$H$11</f>
        <v>19.079999999999998</v>
      </c>
      <c r="I20" s="11">
        <f>[16]Maio!$H$12</f>
        <v>5.04</v>
      </c>
      <c r="J20" s="11">
        <f>[16]Maio!$H$13</f>
        <v>4.32</v>
      </c>
      <c r="K20" s="11">
        <f>[16]Maio!$H$14</f>
        <v>15.120000000000001</v>
      </c>
      <c r="L20" s="11">
        <f>[16]Maio!$H$15</f>
        <v>18</v>
      </c>
      <c r="M20" s="11">
        <f>[16]Maio!$H$16</f>
        <v>13.32</v>
      </c>
      <c r="N20" s="11">
        <f>[16]Maio!$H$17</f>
        <v>3.24</v>
      </c>
      <c r="O20" s="11">
        <f>[16]Maio!$H$18</f>
        <v>11.16</v>
      </c>
      <c r="P20" s="11">
        <f>[16]Maio!$H$19</f>
        <v>12.24</v>
      </c>
      <c r="Q20" s="11">
        <f>[16]Maio!$H$20</f>
        <v>0</v>
      </c>
      <c r="R20" s="11">
        <f>[16]Maio!$H$21</f>
        <v>5.04</v>
      </c>
      <c r="S20" s="11">
        <f>[16]Maio!$H$22</f>
        <v>2.52</v>
      </c>
      <c r="T20" s="11">
        <f>[16]Maio!$H$23</f>
        <v>3.9600000000000004</v>
      </c>
      <c r="U20" s="11">
        <f>[16]Maio!$H$24</f>
        <v>12.24</v>
      </c>
      <c r="V20" s="11">
        <f>[16]Maio!$H$25</f>
        <v>12.96</v>
      </c>
      <c r="W20" s="11">
        <f>[16]Maio!$H$26</f>
        <v>29.880000000000003</v>
      </c>
      <c r="X20" s="11">
        <f>[16]Maio!$H$27</f>
        <v>16.920000000000002</v>
      </c>
      <c r="Y20" s="11">
        <f>[16]Maio!$H$28</f>
        <v>0.72000000000000008</v>
      </c>
      <c r="Z20" s="11">
        <f>[16]Maio!$H$29</f>
        <v>0</v>
      </c>
      <c r="AA20" s="11">
        <f>[16]Maio!$H$30</f>
        <v>0.72000000000000008</v>
      </c>
      <c r="AB20" s="11">
        <f>[16]Maio!$H$31</f>
        <v>0.72000000000000008</v>
      </c>
      <c r="AC20" s="11">
        <f>[16]Maio!$H$32</f>
        <v>2.52</v>
      </c>
      <c r="AD20" s="11">
        <f>[16]Maio!$H$33</f>
        <v>6.48</v>
      </c>
      <c r="AE20" s="11">
        <f>[16]Maio!$H$34</f>
        <v>4.32</v>
      </c>
      <c r="AF20" s="11">
        <f>[16]Maio!$H$35</f>
        <v>11.16</v>
      </c>
      <c r="AG20" s="15">
        <f t="shared" si="9"/>
        <v>29.880000000000003</v>
      </c>
      <c r="AH20" s="126">
        <f t="shared" si="10"/>
        <v>7.9083870967741943</v>
      </c>
      <c r="AI20" s="12" t="s">
        <v>47</v>
      </c>
      <c r="AK20" t="s">
        <v>47</v>
      </c>
    </row>
    <row r="21" spans="1:38" x14ac:dyDescent="0.2">
      <c r="A21" s="58" t="s">
        <v>43</v>
      </c>
      <c r="B21" s="11">
        <f>[17]Maio!$H$5</f>
        <v>15.48</v>
      </c>
      <c r="C21" s="11">
        <f>[17]Maio!$H$6</f>
        <v>14.4</v>
      </c>
      <c r="D21" s="11">
        <f>[17]Maio!$H$7</f>
        <v>15.840000000000002</v>
      </c>
      <c r="E21" s="11">
        <f>[17]Maio!$H$8</f>
        <v>19.8</v>
      </c>
      <c r="F21" s="11">
        <f>[17]Maio!$H$9</f>
        <v>19.440000000000001</v>
      </c>
      <c r="G21" s="11">
        <f>[17]Maio!$H$10</f>
        <v>23.400000000000002</v>
      </c>
      <c r="H21" s="11">
        <f>[17]Maio!$H$11</f>
        <v>18.720000000000002</v>
      </c>
      <c r="I21" s="11">
        <f>[17]Maio!$H$12</f>
        <v>16.2</v>
      </c>
      <c r="J21" s="11">
        <f>[17]Maio!$H$13</f>
        <v>18.36</v>
      </c>
      <c r="K21" s="11">
        <f>[17]Maio!$H$14</f>
        <v>19.440000000000001</v>
      </c>
      <c r="L21" s="11">
        <f>[17]Maio!$H$15</f>
        <v>19.8</v>
      </c>
      <c r="M21" s="11">
        <f>[17]Maio!$H$16</f>
        <v>19.8</v>
      </c>
      <c r="N21" s="11">
        <f>[17]Maio!$H$17</f>
        <v>25.56</v>
      </c>
      <c r="O21" s="11">
        <f>[17]Maio!$H$18</f>
        <v>11.520000000000001</v>
      </c>
      <c r="P21" s="11">
        <f>[17]Maio!$H$19</f>
        <v>15.120000000000001</v>
      </c>
      <c r="Q21" s="11">
        <f>[17]Maio!$H$20</f>
        <v>12.96</v>
      </c>
      <c r="R21" s="11">
        <f>[17]Maio!$H$21</f>
        <v>17.28</v>
      </c>
      <c r="S21" s="11">
        <f>[17]Maio!$H$22</f>
        <v>15.48</v>
      </c>
      <c r="T21" s="11">
        <f>[17]Maio!$H$23</f>
        <v>16.559999999999999</v>
      </c>
      <c r="U21" s="11">
        <f>[17]Maio!$H$24</f>
        <v>20.52</v>
      </c>
      <c r="V21" s="11">
        <f>[17]Maio!$H$25</f>
        <v>23.759999999999998</v>
      </c>
      <c r="W21" s="11">
        <f>[17]Maio!$H$26</f>
        <v>25.92</v>
      </c>
      <c r="X21" s="11">
        <f>[17]Maio!$H$27</f>
        <v>20.88</v>
      </c>
      <c r="Y21" s="11">
        <f>[17]Maio!$H$28</f>
        <v>13.68</v>
      </c>
      <c r="Z21" s="11">
        <f>[17]Maio!$H$29</f>
        <v>17.64</v>
      </c>
      <c r="AA21" s="11">
        <f>[17]Maio!$H$30</f>
        <v>13.32</v>
      </c>
      <c r="AB21" s="11">
        <f>[17]Maio!$H$31</f>
        <v>11.520000000000001</v>
      </c>
      <c r="AC21" s="11">
        <f>[17]Maio!$H$32</f>
        <v>16.559999999999999</v>
      </c>
      <c r="AD21" s="11">
        <f>[17]Maio!$H$33</f>
        <v>19.079999999999998</v>
      </c>
      <c r="AE21" s="11">
        <f>[17]Maio!$H$34</f>
        <v>19.079999999999998</v>
      </c>
      <c r="AF21" s="11">
        <f>[17]Maio!$H$35</f>
        <v>20.88</v>
      </c>
      <c r="AG21" s="15">
        <f>MAX(B21:AF21)</f>
        <v>25.92</v>
      </c>
      <c r="AH21" s="126">
        <f>AVERAGE(B21:AF21)</f>
        <v>18</v>
      </c>
    </row>
    <row r="22" spans="1:38" x14ac:dyDescent="0.2">
      <c r="A22" s="58" t="s">
        <v>6</v>
      </c>
      <c r="B22" s="11">
        <f>[18]Maio!$H$5</f>
        <v>4.6800000000000006</v>
      </c>
      <c r="C22" s="11">
        <f>[18]Maio!$H$6</f>
        <v>5.7600000000000007</v>
      </c>
      <c r="D22" s="11">
        <f>[18]Maio!$H$7</f>
        <v>6.48</v>
      </c>
      <c r="E22" s="11">
        <f>[18]Maio!$H$8</f>
        <v>7.2</v>
      </c>
      <c r="F22" s="11">
        <f>[18]Maio!$H$9</f>
        <v>11.520000000000001</v>
      </c>
      <c r="G22" s="11">
        <f>[18]Maio!$H$10</f>
        <v>7.9200000000000008</v>
      </c>
      <c r="H22" s="11">
        <f>[18]Maio!$H$11</f>
        <v>10.8</v>
      </c>
      <c r="I22" s="11">
        <f>[18]Maio!$H$12</f>
        <v>10.08</v>
      </c>
      <c r="J22" s="11">
        <f>[18]Maio!$H$13</f>
        <v>6.84</v>
      </c>
      <c r="K22" s="11">
        <f>[18]Maio!$H$14</f>
        <v>7.5600000000000005</v>
      </c>
      <c r="L22" s="11">
        <f>[18]Maio!$H$15</f>
        <v>8.64</v>
      </c>
      <c r="M22" s="11">
        <f>[18]Maio!$H$16</f>
        <v>12.96</v>
      </c>
      <c r="N22" s="11">
        <f>[18]Maio!$H$17</f>
        <v>9</v>
      </c>
      <c r="O22" s="11">
        <f>[18]Maio!$H$18</f>
        <v>7.9200000000000008</v>
      </c>
      <c r="P22" s="11">
        <f>[18]Maio!$H$19</f>
        <v>8.2799999999999994</v>
      </c>
      <c r="Q22" s="11">
        <f>[18]Maio!$H$20</f>
        <v>9.3600000000000012</v>
      </c>
      <c r="R22" s="11">
        <f>[18]Maio!$H$21</f>
        <v>10.44</v>
      </c>
      <c r="S22" s="11">
        <f>[18]Maio!$H$22</f>
        <v>6.84</v>
      </c>
      <c r="T22" s="11">
        <f>[18]Maio!$H$23</f>
        <v>8.64</v>
      </c>
      <c r="U22" s="11">
        <f>[18]Maio!$H$24</f>
        <v>7.9200000000000008</v>
      </c>
      <c r="V22" s="11">
        <f>[18]Maio!$H$25</f>
        <v>7.5600000000000005</v>
      </c>
      <c r="W22" s="11">
        <f>[18]Maio!$H$26</f>
        <v>15.120000000000001</v>
      </c>
      <c r="X22" s="11">
        <f>[18]Maio!$H$27</f>
        <v>16.920000000000002</v>
      </c>
      <c r="Y22" s="11">
        <f>[18]Maio!$H$28</f>
        <v>9.7200000000000006</v>
      </c>
      <c r="Z22" s="11">
        <f>[18]Maio!$H$29</f>
        <v>8.2799999999999994</v>
      </c>
      <c r="AA22" s="11">
        <f>[18]Maio!$H$30</f>
        <v>6.84</v>
      </c>
      <c r="AB22" s="11">
        <f>[18]Maio!$H$31</f>
        <v>5.4</v>
      </c>
      <c r="AC22" s="11">
        <f>[18]Maio!$H$32</f>
        <v>3.9600000000000004</v>
      </c>
      <c r="AD22" s="11">
        <f>[18]Maio!$H$33</f>
        <v>5.04</v>
      </c>
      <c r="AE22" s="11">
        <f>[18]Maio!$H$34</f>
        <v>5.7600000000000007</v>
      </c>
      <c r="AF22" s="11">
        <f>[18]Maio!$H$35</f>
        <v>5.7600000000000007</v>
      </c>
      <c r="AG22" s="15">
        <f t="shared" si="9"/>
        <v>16.920000000000002</v>
      </c>
      <c r="AH22" s="126">
        <f t="shared" si="10"/>
        <v>8.3612903225806452</v>
      </c>
    </row>
    <row r="23" spans="1:38" x14ac:dyDescent="0.2">
      <c r="A23" s="58" t="s">
        <v>7</v>
      </c>
      <c r="B23" s="11">
        <f>[19]Maio!$H$5</f>
        <v>8.64</v>
      </c>
      <c r="C23" s="11">
        <f>[19]Maio!$H$6</f>
        <v>9.7200000000000006</v>
      </c>
      <c r="D23" s="11">
        <f>[19]Maio!$H$7</f>
        <v>6.84</v>
      </c>
      <c r="E23" s="11">
        <f>[19]Maio!$H$8</f>
        <v>15.120000000000001</v>
      </c>
      <c r="F23" s="11">
        <f>[19]Maio!$H$9</f>
        <v>11.520000000000001</v>
      </c>
      <c r="G23" s="11">
        <f>[19]Maio!$H$10</f>
        <v>20.52</v>
      </c>
      <c r="H23" s="11">
        <f>[19]Maio!$H$11</f>
        <v>16.559999999999999</v>
      </c>
      <c r="I23" s="11">
        <f>[19]Maio!$H$12</f>
        <v>14.04</v>
      </c>
      <c r="J23" s="11">
        <f>[19]Maio!$H$13</f>
        <v>13.68</v>
      </c>
      <c r="K23" s="11">
        <f>[19]Maio!$H$14</f>
        <v>14.76</v>
      </c>
      <c r="L23" s="11">
        <f>[19]Maio!$H$15</f>
        <v>16.920000000000002</v>
      </c>
      <c r="M23" s="11" t="str">
        <f>[19]Maio!$H$16</f>
        <v>*</v>
      </c>
      <c r="N23" s="11" t="str">
        <f>[19]Maio!$H$17</f>
        <v>*</v>
      </c>
      <c r="O23" s="11" t="str">
        <f>[19]Maio!$H$18</f>
        <v>*</v>
      </c>
      <c r="P23" s="11" t="str">
        <f>[19]Maio!$H$19</f>
        <v>*</v>
      </c>
      <c r="Q23" s="11" t="str">
        <f>[19]Maio!$H$20</f>
        <v>*</v>
      </c>
      <c r="R23" s="11" t="str">
        <f>[19]Maio!$H$21</f>
        <v>*</v>
      </c>
      <c r="S23" s="11" t="str">
        <f>[19]Maio!$H$22</f>
        <v>*</v>
      </c>
      <c r="T23" s="11" t="str">
        <f>[19]Maio!$H$23</f>
        <v>*</v>
      </c>
      <c r="U23" s="11" t="str">
        <f>[19]Maio!$H$24</f>
        <v>*</v>
      </c>
      <c r="V23" s="11" t="str">
        <f>[19]Maio!$H$25</f>
        <v>*</v>
      </c>
      <c r="W23" s="11" t="str">
        <f>[19]Maio!$H$26</f>
        <v>*</v>
      </c>
      <c r="X23" s="11" t="str">
        <f>[19]Maio!$H$27</f>
        <v>*</v>
      </c>
      <c r="Y23" s="11" t="str">
        <f>[19]Maio!$H$28</f>
        <v>*</v>
      </c>
      <c r="Z23" s="11" t="str">
        <f>[19]Maio!$H$29</f>
        <v>*</v>
      </c>
      <c r="AA23" s="11" t="str">
        <f>[19]Maio!$H$30</f>
        <v>*</v>
      </c>
      <c r="AB23" s="11" t="str">
        <f>[19]Maio!$H$31</f>
        <v>*</v>
      </c>
      <c r="AC23" s="11" t="str">
        <f>[19]Maio!$H$32</f>
        <v>*</v>
      </c>
      <c r="AD23" s="11" t="str">
        <f>[19]Maio!$H$33</f>
        <v>*</v>
      </c>
      <c r="AE23" s="11" t="str">
        <f>[19]Maio!$H$34</f>
        <v>*</v>
      </c>
      <c r="AF23" s="11" t="str">
        <f>[19]Maio!$H$35</f>
        <v>*</v>
      </c>
      <c r="AG23" s="15">
        <f t="shared" si="9"/>
        <v>20.52</v>
      </c>
      <c r="AH23" s="126">
        <f t="shared" si="10"/>
        <v>13.483636363636363</v>
      </c>
    </row>
    <row r="24" spans="1:38" x14ac:dyDescent="0.2">
      <c r="A24" s="58" t="s">
        <v>169</v>
      </c>
      <c r="B24" s="11" t="str">
        <f>[20]Maio!$H$5</f>
        <v>*</v>
      </c>
      <c r="C24" s="11" t="str">
        <f>[20]Maio!$H$6</f>
        <v>*</v>
      </c>
      <c r="D24" s="11" t="str">
        <f>[20]Maio!$H$7</f>
        <v>*</v>
      </c>
      <c r="E24" s="11" t="str">
        <f>[20]Maio!$H$8</f>
        <v>*</v>
      </c>
      <c r="F24" s="11" t="str">
        <f>[20]Maio!$H$9</f>
        <v>*</v>
      </c>
      <c r="G24" s="11" t="str">
        <f>[20]Maio!$H$10</f>
        <v>*</v>
      </c>
      <c r="H24" s="11" t="str">
        <f>[20]Maio!$H$11</f>
        <v>*</v>
      </c>
      <c r="I24" s="11" t="str">
        <f>[20]Maio!$H$12</f>
        <v>*</v>
      </c>
      <c r="J24" s="11" t="str">
        <f>[20]Maio!$H$13</f>
        <v>*</v>
      </c>
      <c r="K24" s="11" t="str">
        <f>[20]Maio!$H$14</f>
        <v>*</v>
      </c>
      <c r="L24" s="11" t="str">
        <f>[20]Maio!$H$15</f>
        <v>*</v>
      </c>
      <c r="M24" s="11" t="str">
        <f>[20]Maio!$H$16</f>
        <v>*</v>
      </c>
      <c r="N24" s="11" t="str">
        <f>[20]Maio!$H$17</f>
        <v>*</v>
      </c>
      <c r="O24" s="11" t="str">
        <f>[20]Maio!$H$18</f>
        <v>*</v>
      </c>
      <c r="P24" s="11" t="str">
        <f>[20]Maio!$H$19</f>
        <v>*</v>
      </c>
      <c r="Q24" s="11" t="str">
        <f>[20]Maio!$H$20</f>
        <v>*</v>
      </c>
      <c r="R24" s="11" t="str">
        <f>[20]Maio!$H$21</f>
        <v>*</v>
      </c>
      <c r="S24" s="11" t="str">
        <f>[20]Maio!$H$22</f>
        <v>*</v>
      </c>
      <c r="T24" s="11" t="str">
        <f>[20]Maio!$H$23</f>
        <v>*</v>
      </c>
      <c r="U24" s="11" t="str">
        <f>[20]Maio!$H$24</f>
        <v>*</v>
      </c>
      <c r="V24" s="11" t="str">
        <f>[20]Maio!$H$25</f>
        <v>*</v>
      </c>
      <c r="W24" s="11" t="str">
        <f>[20]Maio!$H$25</f>
        <v>*</v>
      </c>
      <c r="X24" s="11" t="str">
        <f>[20]Maio!$H$27</f>
        <v>*</v>
      </c>
      <c r="Y24" s="11" t="str">
        <f>[20]Maio!$H$28</f>
        <v>*</v>
      </c>
      <c r="Z24" s="11" t="str">
        <f>[20]Maio!$H$29</f>
        <v>*</v>
      </c>
      <c r="AA24" s="11" t="str">
        <f>[20]Maio!$H$30</f>
        <v>*</v>
      </c>
      <c r="AB24" s="11" t="str">
        <f>[20]Maio!$H$31</f>
        <v>*</v>
      </c>
      <c r="AC24" s="11" t="str">
        <f>[20]Maio!$H$32</f>
        <v>*</v>
      </c>
      <c r="AD24" s="11" t="str">
        <f>[20]Maio!$H$33</f>
        <v>*</v>
      </c>
      <c r="AE24" s="11" t="str">
        <f>[20]Maio!$H$34</f>
        <v>*</v>
      </c>
      <c r="AF24" s="11" t="str">
        <f>[20]Maio!$H$35</f>
        <v>*</v>
      </c>
      <c r="AG24" s="93" t="s">
        <v>226</v>
      </c>
      <c r="AH24" s="116" t="s">
        <v>226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[21]Maio!$H$5</f>
        <v>15.120000000000001</v>
      </c>
      <c r="C25" s="11">
        <f>[21]Maio!$H$6</f>
        <v>12.6</v>
      </c>
      <c r="D25" s="11">
        <f>[21]Maio!$H$7</f>
        <v>11.520000000000001</v>
      </c>
      <c r="E25" s="11">
        <f>[21]Maio!$H$8</f>
        <v>24.48</v>
      </c>
      <c r="F25" s="11">
        <f>[21]Maio!$H$9</f>
        <v>19.8</v>
      </c>
      <c r="G25" s="11">
        <f>[21]Maio!$H$10</f>
        <v>23.759999999999998</v>
      </c>
      <c r="H25" s="11">
        <f>[21]Maio!$H$11</f>
        <v>16.2</v>
      </c>
      <c r="I25" s="11">
        <f>[21]Maio!$H$12</f>
        <v>25.56</v>
      </c>
      <c r="J25" s="11">
        <f>[21]Maio!$H$13</f>
        <v>28.08</v>
      </c>
      <c r="K25" s="11">
        <f>[21]Maio!$H$14</f>
        <v>27</v>
      </c>
      <c r="L25" s="11">
        <f>[21]Maio!$H$15</f>
        <v>24.840000000000003</v>
      </c>
      <c r="M25" s="11">
        <f>[21]Maio!$H$16</f>
        <v>30.96</v>
      </c>
      <c r="N25" s="11">
        <f>[21]Maio!$H$17</f>
        <v>19.440000000000001</v>
      </c>
      <c r="O25" s="11">
        <f>[21]Maio!$H$18</f>
        <v>18.720000000000002</v>
      </c>
      <c r="P25" s="11">
        <f>[21]Maio!$H$19</f>
        <v>10.8</v>
      </c>
      <c r="Q25" s="11">
        <f>[21]Maio!$H$20</f>
        <v>7.5600000000000005</v>
      </c>
      <c r="R25" s="11">
        <f>[21]Maio!$H$21</f>
        <v>11.879999999999999</v>
      </c>
      <c r="S25" s="11">
        <f>[21]Maio!$H$22</f>
        <v>18.36</v>
      </c>
      <c r="T25" s="11">
        <f>[21]Maio!$H$23</f>
        <v>26.64</v>
      </c>
      <c r="U25" s="11">
        <f>[21]Maio!$H$24</f>
        <v>28.8</v>
      </c>
      <c r="V25" s="11">
        <f>[21]Maio!$H$25</f>
        <v>39.24</v>
      </c>
      <c r="W25" s="11">
        <f>[21]Maio!$H$26</f>
        <v>29.52</v>
      </c>
      <c r="X25" s="11">
        <f>[21]Maio!$H$27</f>
        <v>23.759999999999998</v>
      </c>
      <c r="Y25" s="11">
        <f>[21]Maio!$H$28</f>
        <v>11.520000000000001</v>
      </c>
      <c r="Z25" s="11">
        <f>[21]Maio!$H$29</f>
        <v>13.32</v>
      </c>
      <c r="AA25" s="11">
        <f>[21]Maio!$H$30</f>
        <v>11.16</v>
      </c>
      <c r="AB25" s="11">
        <f>[21]Maio!$H$31</f>
        <v>7.9200000000000008</v>
      </c>
      <c r="AC25" s="11">
        <f>[21]Maio!$H$32</f>
        <v>23.759999999999998</v>
      </c>
      <c r="AD25" s="11">
        <f>[21]Maio!$H$33</f>
        <v>21.6</v>
      </c>
      <c r="AE25" s="11">
        <f>[21]Maio!$H$34</f>
        <v>19.440000000000001</v>
      </c>
      <c r="AF25" s="11">
        <f>[21]Maio!$H$35</f>
        <v>24.840000000000003</v>
      </c>
      <c r="AG25" s="93">
        <f t="shared" ref="AG25" si="11">MAX(B25:AF25)</f>
        <v>39.24</v>
      </c>
      <c r="AH25" s="116">
        <f t="shared" si="10"/>
        <v>20.264516129032259</v>
      </c>
      <c r="AI25" s="12" t="s">
        <v>47</v>
      </c>
    </row>
    <row r="26" spans="1:38" x14ac:dyDescent="0.2">
      <c r="A26" s="58" t="s">
        <v>171</v>
      </c>
      <c r="B26" s="11">
        <f>[22]Maio!$H$5</f>
        <v>9</v>
      </c>
      <c r="C26" s="11">
        <f>[22]Maio!$H$6</f>
        <v>14.76</v>
      </c>
      <c r="D26" s="11">
        <f>[22]Maio!$H$7</f>
        <v>15.120000000000001</v>
      </c>
      <c r="E26" s="11">
        <f>[22]Maio!$H$8</f>
        <v>12.6</v>
      </c>
      <c r="F26" s="11">
        <f>[22]Maio!$H$9</f>
        <v>9.3600000000000012</v>
      </c>
      <c r="G26" s="11">
        <f>[22]Maio!$H$10</f>
        <v>20.88</v>
      </c>
      <c r="H26" s="11">
        <f>[22]Maio!$H$11</f>
        <v>14.04</v>
      </c>
      <c r="I26" s="11">
        <f>[22]Maio!$H$12</f>
        <v>16.559999999999999</v>
      </c>
      <c r="J26" s="11">
        <f>[22]Maio!$H$13</f>
        <v>12.6</v>
      </c>
      <c r="K26" s="11">
        <f>[22]Maio!$H$14</f>
        <v>18</v>
      </c>
      <c r="L26" s="11">
        <f>[22]Maio!$H$15</f>
        <v>17.28</v>
      </c>
      <c r="M26" s="11">
        <f>[22]Maio!$H$16</f>
        <v>12.96</v>
      </c>
      <c r="N26" s="11">
        <f>[22]Maio!$H$17</f>
        <v>11.879999999999999</v>
      </c>
      <c r="O26" s="11">
        <f>[22]Maio!$H$18</f>
        <v>14.4</v>
      </c>
      <c r="P26" s="11">
        <f>[22]Maio!$H$19</f>
        <v>11.16</v>
      </c>
      <c r="Q26" s="11">
        <f>[22]Maio!$H$20</f>
        <v>11.16</v>
      </c>
      <c r="R26" s="11">
        <f>[22]Maio!$H$21</f>
        <v>9.3600000000000012</v>
      </c>
      <c r="S26" s="11">
        <f>[22]Maio!$H$22</f>
        <v>10.8</v>
      </c>
      <c r="T26" s="11">
        <f>[22]Maio!$H$23</f>
        <v>11.520000000000001</v>
      </c>
      <c r="U26" s="11">
        <f>[22]Maio!$H$24</f>
        <v>15.48</v>
      </c>
      <c r="V26" s="11">
        <f>[22]Maio!$H$25</f>
        <v>27.36</v>
      </c>
      <c r="W26" s="11">
        <f>[22]Maio!$H$26</f>
        <v>37.080000000000005</v>
      </c>
      <c r="X26" s="11">
        <f>[22]Maio!$H$27</f>
        <v>22.32</v>
      </c>
      <c r="Y26" s="11">
        <f>[22]Maio!$H$28</f>
        <v>7.5600000000000005</v>
      </c>
      <c r="Z26" s="11">
        <f>[22]Maio!$H$29</f>
        <v>14.4</v>
      </c>
      <c r="AA26" s="11">
        <f>[22]Maio!$H$30</f>
        <v>11.520000000000001</v>
      </c>
      <c r="AB26" s="11">
        <f>[22]Maio!$H$31</f>
        <v>11.16</v>
      </c>
      <c r="AC26" s="11">
        <f>[22]Maio!$H$32</f>
        <v>12.6</v>
      </c>
      <c r="AD26" s="11">
        <f>[22]Maio!$H$33</f>
        <v>8.2799999999999994</v>
      </c>
      <c r="AE26" s="11">
        <f>[22]Maio!$H$34</f>
        <v>11.16</v>
      </c>
      <c r="AF26" s="11">
        <f>[22]Maio!$H$35</f>
        <v>12.96</v>
      </c>
      <c r="AG26" s="93">
        <f>MAX(B26:AF26)</f>
        <v>37.080000000000005</v>
      </c>
      <c r="AH26" s="116">
        <f t="shared" si="10"/>
        <v>14.365161290322581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8" t="s">
        <v>8</v>
      </c>
      <c r="B27" s="11">
        <f>[23]Maio!$H$5</f>
        <v>5.7600000000000007</v>
      </c>
      <c r="C27" s="11">
        <f>[23]Maio!$H$6</f>
        <v>10.8</v>
      </c>
      <c r="D27" s="11">
        <f>[23]Maio!$H$7</f>
        <v>12.24</v>
      </c>
      <c r="E27" s="11">
        <f>[23]Maio!$H$8</f>
        <v>14.04</v>
      </c>
      <c r="F27" s="11">
        <f>[23]Maio!$H$9</f>
        <v>14.04</v>
      </c>
      <c r="G27" s="11">
        <f>[23]Maio!$H$10</f>
        <v>15.48</v>
      </c>
      <c r="H27" s="11">
        <f>[23]Maio!$H$11</f>
        <v>16.2</v>
      </c>
      <c r="I27" s="11">
        <f>[23]Maio!$H$12</f>
        <v>12.24</v>
      </c>
      <c r="J27" s="11">
        <f>[23]Maio!$H$13</f>
        <v>15.48</v>
      </c>
      <c r="K27" s="11">
        <f>[23]Maio!$H$14</f>
        <v>17.64</v>
      </c>
      <c r="L27" s="11">
        <f>[23]Maio!$H$15</f>
        <v>14.04</v>
      </c>
      <c r="M27" s="11">
        <f>[23]Maio!$H$16</f>
        <v>14.4</v>
      </c>
      <c r="N27" s="11">
        <f>[23]Maio!$H$17</f>
        <v>14.76</v>
      </c>
      <c r="O27" s="11">
        <f>[23]Maio!$H$18</f>
        <v>15.840000000000002</v>
      </c>
      <c r="P27" s="11">
        <f>[23]Maio!$H$19</f>
        <v>9.7200000000000006</v>
      </c>
      <c r="Q27" s="11">
        <f>[23]Maio!$H$20</f>
        <v>10.8</v>
      </c>
      <c r="R27" s="11">
        <f>[23]Maio!$H$21</f>
        <v>7.9200000000000008</v>
      </c>
      <c r="S27" s="11">
        <f>[23]Maio!$H$22</f>
        <v>11.520000000000001</v>
      </c>
      <c r="T27" s="11">
        <f>[23]Maio!$H$23</f>
        <v>15.48</v>
      </c>
      <c r="U27" s="11">
        <f>[23]Maio!$H$24</f>
        <v>16.559999999999999</v>
      </c>
      <c r="V27" s="11">
        <f>[23]Maio!$H$25</f>
        <v>20.52</v>
      </c>
      <c r="W27" s="11">
        <f>[23]Maio!$H$26</f>
        <v>18.720000000000002</v>
      </c>
      <c r="X27" s="11">
        <f>[23]Maio!$H$27</f>
        <v>16.920000000000002</v>
      </c>
      <c r="Y27" s="11">
        <f>[23]Maio!$H$28</f>
        <v>9.7200000000000006</v>
      </c>
      <c r="Z27" s="11">
        <f>[23]Maio!$H$29</f>
        <v>10.08</v>
      </c>
      <c r="AA27" s="11">
        <f>[23]Maio!$H$30</f>
        <v>10.08</v>
      </c>
      <c r="AB27" s="11">
        <f>[23]Maio!$H$31</f>
        <v>9.7200000000000006</v>
      </c>
      <c r="AC27" s="11">
        <f>[23]Maio!$H$32</f>
        <v>13.32</v>
      </c>
      <c r="AD27" s="11">
        <f>[23]Maio!$H$33</f>
        <v>11.520000000000001</v>
      </c>
      <c r="AE27" s="11">
        <f>[23]Maio!$H$34</f>
        <v>10.08</v>
      </c>
      <c r="AF27" s="11">
        <f>[23]Maio!$H$35</f>
        <v>14.4</v>
      </c>
      <c r="AG27" s="15">
        <f t="shared" ref="AG27:AG29" si="12">MAX(B27:AF27)</f>
        <v>20.52</v>
      </c>
      <c r="AH27" s="126">
        <f>AVERAGE(B27:AF27)</f>
        <v>13.227096774193548</v>
      </c>
      <c r="AK27" t="s">
        <v>47</v>
      </c>
    </row>
    <row r="28" spans="1:38" x14ac:dyDescent="0.2">
      <c r="A28" s="58" t="s">
        <v>9</v>
      </c>
      <c r="B28" s="11">
        <f>[24]Maio!$H$5</f>
        <v>9</v>
      </c>
      <c r="C28" s="11">
        <f>[24]Maio!$H$6</f>
        <v>11.520000000000001</v>
      </c>
      <c r="D28" s="11">
        <f>[24]Maio!$H$7</f>
        <v>9</v>
      </c>
      <c r="E28" s="11">
        <f>[24]Maio!$H$8</f>
        <v>14.76</v>
      </c>
      <c r="F28" s="11">
        <f>[24]Maio!$H$9</f>
        <v>11.879999999999999</v>
      </c>
      <c r="G28" s="11">
        <f>[24]Maio!$H$10</f>
        <v>16.559999999999999</v>
      </c>
      <c r="H28" s="11">
        <f>[24]Maio!$H$11</f>
        <v>17.64</v>
      </c>
      <c r="I28" s="11">
        <f>[24]Maio!$H$12</f>
        <v>14.76</v>
      </c>
      <c r="J28" s="11">
        <f>[24]Maio!$H$13</f>
        <v>15.48</v>
      </c>
      <c r="K28" s="11">
        <f>[24]Maio!$H$14</f>
        <v>19.440000000000001</v>
      </c>
      <c r="L28" s="11">
        <f>[24]Maio!$H$15</f>
        <v>13.68</v>
      </c>
      <c r="M28" s="11" t="str">
        <f>[24]Maio!$H$16</f>
        <v>*</v>
      </c>
      <c r="N28" s="11">
        <f>[24]Maio!$H$17</f>
        <v>17.64</v>
      </c>
      <c r="O28" s="11">
        <f>[24]Maio!$H$18</f>
        <v>20.88</v>
      </c>
      <c r="P28" s="11">
        <f>[24]Maio!$H$19</f>
        <v>12.6</v>
      </c>
      <c r="Q28" s="11">
        <f>[24]Maio!$H$20</f>
        <v>7.9200000000000008</v>
      </c>
      <c r="R28" s="11">
        <f>[24]Maio!$H$21</f>
        <v>9</v>
      </c>
      <c r="S28" s="11">
        <f>[24]Maio!$H$22</f>
        <v>11.16</v>
      </c>
      <c r="T28" s="11">
        <f>[24]Maio!$H$23</f>
        <v>15.48</v>
      </c>
      <c r="U28" s="11">
        <f>[24]Maio!$H$24</f>
        <v>15.120000000000001</v>
      </c>
      <c r="V28" s="11">
        <f>[24]Maio!$H$25</f>
        <v>19.440000000000001</v>
      </c>
      <c r="W28" s="11">
        <f>[24]Maio!$H$26</f>
        <v>24.840000000000003</v>
      </c>
      <c r="X28" s="11">
        <f>[24]Maio!$H$27</f>
        <v>15.120000000000001</v>
      </c>
      <c r="Y28" s="11">
        <f>[24]Maio!$H$28</f>
        <v>7.2</v>
      </c>
      <c r="Z28" s="11">
        <f>[24]Maio!$H$29</f>
        <v>13.32</v>
      </c>
      <c r="AA28" s="11">
        <f>[24]Maio!$H$30</f>
        <v>11.520000000000001</v>
      </c>
      <c r="AB28" s="11">
        <f>[24]Maio!$H$31</f>
        <v>7.5600000000000005</v>
      </c>
      <c r="AC28" s="11">
        <f>[24]Maio!$H$32</f>
        <v>13.32</v>
      </c>
      <c r="AD28" s="11">
        <f>[24]Maio!$H$33</f>
        <v>8.2799999999999994</v>
      </c>
      <c r="AE28" s="11">
        <f>[24]Maio!$H$34</f>
        <v>10.8</v>
      </c>
      <c r="AF28" s="11">
        <f>[24]Maio!$H$35</f>
        <v>14.76</v>
      </c>
      <c r="AG28" s="15">
        <f t="shared" si="12"/>
        <v>24.840000000000003</v>
      </c>
      <c r="AH28" s="126">
        <f t="shared" ref="AH28:AH31" si="13">AVERAGE(B28:AF28)</f>
        <v>13.655999999999997</v>
      </c>
      <c r="AK28" t="s">
        <v>47</v>
      </c>
    </row>
    <row r="29" spans="1:38" x14ac:dyDescent="0.2">
      <c r="A29" s="58" t="s">
        <v>42</v>
      </c>
      <c r="B29" s="11">
        <f>[25]Maio!$H$5</f>
        <v>6.84</v>
      </c>
      <c r="C29" s="11">
        <f>[25]Maio!$H$6</f>
        <v>7.2</v>
      </c>
      <c r="D29" s="11">
        <f>[25]Maio!$H$7</f>
        <v>6.12</v>
      </c>
      <c r="E29" s="11">
        <f>[25]Maio!$H$8</f>
        <v>13.68</v>
      </c>
      <c r="F29" s="11">
        <f>[25]Maio!$H$9</f>
        <v>9.7200000000000006</v>
      </c>
      <c r="G29" s="11">
        <f>[25]Maio!$H$10</f>
        <v>14.4</v>
      </c>
      <c r="H29" s="11">
        <f>[25]Maio!$H$11</f>
        <v>8.64</v>
      </c>
      <c r="I29" s="11">
        <f>[25]Maio!$H$12</f>
        <v>6.12</v>
      </c>
      <c r="J29" s="11">
        <f>[25]Maio!$H$13</f>
        <v>13.68</v>
      </c>
      <c r="K29" s="11">
        <f>[25]Maio!$H$14</f>
        <v>15.840000000000002</v>
      </c>
      <c r="L29" s="11">
        <f>[25]Maio!$H$15</f>
        <v>18.36</v>
      </c>
      <c r="M29" s="11">
        <f>[25]Maio!$H$16</f>
        <v>10.08</v>
      </c>
      <c r="N29" s="11">
        <f>[25]Maio!$H$17</f>
        <v>7.9200000000000008</v>
      </c>
      <c r="O29" s="11">
        <f>[25]Maio!$H$18</f>
        <v>5.7600000000000007</v>
      </c>
      <c r="P29" s="11">
        <f>[25]Maio!$H$19</f>
        <v>7.5600000000000005</v>
      </c>
      <c r="Q29" s="11">
        <f>[25]Maio!$H$20</f>
        <v>3.9600000000000004</v>
      </c>
      <c r="R29" s="11">
        <f>[25]Maio!$H$21</f>
        <v>11.520000000000001</v>
      </c>
      <c r="S29" s="11">
        <f>[25]Maio!$H$22</f>
        <v>11.879999999999999</v>
      </c>
      <c r="T29" s="11">
        <f>[25]Maio!$H$23</f>
        <v>15.48</v>
      </c>
      <c r="U29" s="11">
        <f>[25]Maio!$H$24</f>
        <v>17.28</v>
      </c>
      <c r="V29" s="11">
        <f>[25]Maio!$H$25</f>
        <v>16.2</v>
      </c>
      <c r="W29" s="11">
        <f>[25]Maio!$H$26</f>
        <v>23.400000000000002</v>
      </c>
      <c r="X29" s="11">
        <f>[25]Maio!$H$27</f>
        <v>13.68</v>
      </c>
      <c r="Y29" s="11">
        <f>[25]Maio!$H$28</f>
        <v>6.84</v>
      </c>
      <c r="Z29" s="11">
        <f>[25]Maio!$H$29</f>
        <v>8.64</v>
      </c>
      <c r="AA29" s="11">
        <f>[25]Maio!$H$30</f>
        <v>9.3600000000000012</v>
      </c>
      <c r="AB29" s="11">
        <f>[25]Maio!$H$31</f>
        <v>8.64</v>
      </c>
      <c r="AC29" s="11">
        <f>[25]Maio!$H$32</f>
        <v>14.4</v>
      </c>
      <c r="AD29" s="11">
        <f>[25]Maio!$H$33</f>
        <v>9.7200000000000006</v>
      </c>
      <c r="AE29" s="11">
        <f>[25]Maio!$H$34</f>
        <v>9</v>
      </c>
      <c r="AF29" s="11">
        <f>[25]Maio!$H$35</f>
        <v>12.96</v>
      </c>
      <c r="AG29" s="15">
        <f t="shared" si="12"/>
        <v>23.400000000000002</v>
      </c>
      <c r="AH29" s="126">
        <f t="shared" si="13"/>
        <v>11.125161290322579</v>
      </c>
      <c r="AJ29" t="s">
        <v>47</v>
      </c>
    </row>
    <row r="30" spans="1:38" x14ac:dyDescent="0.2">
      <c r="A30" s="58" t="s">
        <v>10</v>
      </c>
      <c r="B30" s="11">
        <f>[26]Maio!$H$5</f>
        <v>7.5600000000000005</v>
      </c>
      <c r="C30" s="11">
        <f>[26]Maio!$H$6</f>
        <v>10.8</v>
      </c>
      <c r="D30" s="11">
        <f>[26]Maio!$H$7</f>
        <v>7.9200000000000008</v>
      </c>
      <c r="E30" s="11">
        <f>[26]Maio!$H$8</f>
        <v>10.8</v>
      </c>
      <c r="F30" s="11">
        <f>[26]Maio!$H$9</f>
        <v>11.16</v>
      </c>
      <c r="G30" s="11">
        <f>[26]Maio!$H$10</f>
        <v>14.04</v>
      </c>
      <c r="H30" s="11">
        <f>[26]Maio!$H$11</f>
        <v>9.3600000000000012</v>
      </c>
      <c r="I30" s="11">
        <f>[26]Maio!$H$12</f>
        <v>13.32</v>
      </c>
      <c r="J30" s="11">
        <f>[26]Maio!$H$13</f>
        <v>17.28</v>
      </c>
      <c r="K30" s="11">
        <f>[26]Maio!$H$14</f>
        <v>16.920000000000002</v>
      </c>
      <c r="L30" s="11">
        <f>[26]Maio!$H$15</f>
        <v>15.48</v>
      </c>
      <c r="M30" s="11">
        <f>[26]Maio!$H$16</f>
        <v>17.64</v>
      </c>
      <c r="N30" s="11">
        <f>[26]Maio!$H$17</f>
        <v>14.4</v>
      </c>
      <c r="O30" s="11">
        <f>[26]Maio!$H$18</f>
        <v>9.3600000000000012</v>
      </c>
      <c r="P30" s="11">
        <f>[26]Maio!$H$19</f>
        <v>8.2799999999999994</v>
      </c>
      <c r="Q30" s="11">
        <f>[26]Maio!$H$20</f>
        <v>4.6800000000000006</v>
      </c>
      <c r="R30" s="11">
        <f>[26]Maio!$H$21</f>
        <v>6.84</v>
      </c>
      <c r="S30" s="11">
        <f>[26]Maio!$H$22</f>
        <v>10.8</v>
      </c>
      <c r="T30" s="11">
        <f>[26]Maio!$H$23</f>
        <v>16.2</v>
      </c>
      <c r="U30" s="11">
        <f>[26]Maio!$H$24</f>
        <v>16.920000000000002</v>
      </c>
      <c r="V30" s="11">
        <f>[26]Maio!$H$25</f>
        <v>20.16</v>
      </c>
      <c r="W30" s="11">
        <f>[26]Maio!$H$26</f>
        <v>20.52</v>
      </c>
      <c r="X30" s="11">
        <f>[26]Maio!$H$27</f>
        <v>23.400000000000002</v>
      </c>
      <c r="Y30" s="11">
        <f>[26]Maio!$H$28</f>
        <v>7.9200000000000008</v>
      </c>
      <c r="Z30" s="11">
        <f>[26]Maio!$H$29</f>
        <v>11.879999999999999</v>
      </c>
      <c r="AA30" s="11">
        <f>[26]Maio!$H$30</f>
        <v>6.84</v>
      </c>
      <c r="AB30" s="11">
        <f>[26]Maio!$H$31</f>
        <v>7.5600000000000005</v>
      </c>
      <c r="AC30" s="11">
        <f>[26]Maio!$H$32</f>
        <v>12.96</v>
      </c>
      <c r="AD30" s="11">
        <f>[26]Maio!$H$33</f>
        <v>13.32</v>
      </c>
      <c r="AE30" s="11">
        <f>[26]Maio!$H$34</f>
        <v>9.3600000000000012</v>
      </c>
      <c r="AF30" s="11">
        <f>[26]Maio!$H$35</f>
        <v>12.6</v>
      </c>
      <c r="AG30" s="15">
        <f>MAX(B30:AF30)</f>
        <v>23.400000000000002</v>
      </c>
      <c r="AH30" s="126">
        <f t="shared" si="13"/>
        <v>12.460645161290323</v>
      </c>
      <c r="AL30" t="s">
        <v>47</v>
      </c>
    </row>
    <row r="31" spans="1:38" x14ac:dyDescent="0.2">
      <c r="A31" s="58" t="s">
        <v>172</v>
      </c>
      <c r="B31" s="11">
        <f>[27]Maio!$H$5</f>
        <v>10.8</v>
      </c>
      <c r="C31" s="11">
        <f>[27]Maio!$H$6</f>
        <v>14.4</v>
      </c>
      <c r="D31" s="11">
        <f>[27]Maio!$H$7</f>
        <v>14.76</v>
      </c>
      <c r="E31" s="11">
        <f>[27]Maio!$H$8</f>
        <v>21.96</v>
      </c>
      <c r="F31" s="11">
        <f>[27]Maio!$H$9</f>
        <v>14.04</v>
      </c>
      <c r="G31" s="11">
        <f>[27]Maio!$H$10</f>
        <v>32.04</v>
      </c>
      <c r="H31" s="11">
        <f>[27]Maio!$H$11</f>
        <v>23.400000000000002</v>
      </c>
      <c r="I31" s="11">
        <f>[27]Maio!$H$12</f>
        <v>18.720000000000002</v>
      </c>
      <c r="J31" s="11">
        <f>[27]Maio!$H$13</f>
        <v>26.28</v>
      </c>
      <c r="K31" s="11">
        <f>[27]Maio!$H$14</f>
        <v>33.119999999999997</v>
      </c>
      <c r="L31" s="11">
        <f>[27]Maio!$H$15</f>
        <v>31.680000000000003</v>
      </c>
      <c r="M31" s="11">
        <f>[27]Maio!$H$16</f>
        <v>23.400000000000002</v>
      </c>
      <c r="N31" s="11">
        <f>[27]Maio!$H$17</f>
        <v>19.8</v>
      </c>
      <c r="O31" s="11">
        <f>[27]Maio!$H$18</f>
        <v>22.68</v>
      </c>
      <c r="P31" s="11">
        <f>[27]Maio!$H$19</f>
        <v>15.48</v>
      </c>
      <c r="Q31" s="11">
        <f>[27]Maio!$H$20</f>
        <v>11.520000000000001</v>
      </c>
      <c r="R31" s="11">
        <f>[27]Maio!$H$21</f>
        <v>18.36</v>
      </c>
      <c r="S31" s="11">
        <f>[27]Maio!$H$22</f>
        <v>19.440000000000001</v>
      </c>
      <c r="T31" s="11">
        <f>[27]Maio!$H$23</f>
        <v>28.44</v>
      </c>
      <c r="U31" s="11">
        <f>[27]Maio!$H$24</f>
        <v>28.44</v>
      </c>
      <c r="V31" s="11">
        <f>[27]Maio!$H$25</f>
        <v>28.8</v>
      </c>
      <c r="W31" s="11">
        <f>[27]Maio!$H$26</f>
        <v>32.04</v>
      </c>
      <c r="X31" s="11">
        <f>[27]Maio!$H$27</f>
        <v>32.4</v>
      </c>
      <c r="Y31" s="11">
        <f>[27]Maio!$H$28</f>
        <v>9.3600000000000012</v>
      </c>
      <c r="Z31" s="11">
        <f>[27]Maio!$H$29</f>
        <v>18.36</v>
      </c>
      <c r="AA31" s="11">
        <f>[27]Maio!$H$30</f>
        <v>15.48</v>
      </c>
      <c r="AB31" s="11">
        <f>[27]Maio!$H$31</f>
        <v>14.76</v>
      </c>
      <c r="AC31" s="11">
        <f>[27]Maio!$H$32</f>
        <v>23.759999999999998</v>
      </c>
      <c r="AD31" s="11">
        <f>[27]Maio!$H$33</f>
        <v>21.96</v>
      </c>
      <c r="AE31" s="11">
        <f>[27]Maio!$H$34</f>
        <v>19.8</v>
      </c>
      <c r="AF31" s="11">
        <f>[27]Maio!$H$35</f>
        <v>18.720000000000002</v>
      </c>
      <c r="AG31" s="93">
        <f>MAX(B31:AF31)</f>
        <v>33.119999999999997</v>
      </c>
      <c r="AH31" s="116">
        <f t="shared" si="13"/>
        <v>21.425806451612907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[28]Maio!$H$5</f>
        <v>*</v>
      </c>
      <c r="C32" s="11" t="str">
        <f>[28]Maio!$H$6</f>
        <v>*</v>
      </c>
      <c r="D32" s="11" t="str">
        <f>[28]Maio!$H$7</f>
        <v>*</v>
      </c>
      <c r="E32" s="11" t="str">
        <f>[28]Maio!$H$8</f>
        <v>*</v>
      </c>
      <c r="F32" s="11" t="str">
        <f>[28]Maio!$H$9</f>
        <v>*</v>
      </c>
      <c r="G32" s="11" t="str">
        <f>[28]Maio!$H$10</f>
        <v>*</v>
      </c>
      <c r="H32" s="11" t="str">
        <f>[28]Maio!$H$11</f>
        <v>*</v>
      </c>
      <c r="I32" s="11" t="str">
        <f>[28]Maio!$H$12</f>
        <v>*</v>
      </c>
      <c r="J32" s="11" t="str">
        <f>[28]Maio!$H$13</f>
        <v>*</v>
      </c>
      <c r="K32" s="11" t="str">
        <f>[28]Maio!$H$14</f>
        <v>*</v>
      </c>
      <c r="L32" s="11" t="str">
        <f>[28]Maio!$H$15</f>
        <v>*</v>
      </c>
      <c r="M32" s="11" t="str">
        <f>[28]Maio!$H$16</f>
        <v>*</v>
      </c>
      <c r="N32" s="11" t="str">
        <f>[28]Maio!$H$17</f>
        <v>*</v>
      </c>
      <c r="O32" s="11" t="str">
        <f>[28]Maio!$H$18</f>
        <v>*</v>
      </c>
      <c r="P32" s="11" t="str">
        <f>[28]Maio!$H$19</f>
        <v>*</v>
      </c>
      <c r="Q32" s="11" t="str">
        <f>[28]Maio!$H$20</f>
        <v>*</v>
      </c>
      <c r="R32" s="11" t="str">
        <f>[28]Maio!$H$21</f>
        <v>*</v>
      </c>
      <c r="S32" s="11" t="str">
        <f>[28]Maio!$H$22</f>
        <v>*</v>
      </c>
      <c r="T32" s="11" t="str">
        <f>[28]Maio!$H$23</f>
        <v>*</v>
      </c>
      <c r="U32" s="11" t="str">
        <f>[28]Maio!$H$24</f>
        <v>*</v>
      </c>
      <c r="V32" s="11" t="str">
        <f>[28]Maio!$H$25</f>
        <v>*</v>
      </c>
      <c r="W32" s="11" t="str">
        <f>[28]Maio!$H$26</f>
        <v>*</v>
      </c>
      <c r="X32" s="11" t="str">
        <f>[28]Maio!$H$27</f>
        <v>*</v>
      </c>
      <c r="Y32" s="11" t="str">
        <f>[28]Maio!$H$28</f>
        <v>*</v>
      </c>
      <c r="Z32" s="11" t="str">
        <f>[28]Maio!$H$29</f>
        <v>*</v>
      </c>
      <c r="AA32" s="11" t="str">
        <f>[28]Maio!$H$30</f>
        <v>*</v>
      </c>
      <c r="AB32" s="11" t="str">
        <f>[28]Maio!$H$31</f>
        <v>*</v>
      </c>
      <c r="AC32" s="11" t="str">
        <f>[28]Maio!$H$32</f>
        <v>*</v>
      </c>
      <c r="AD32" s="11" t="str">
        <f>[28]Maio!$H$33</f>
        <v>*</v>
      </c>
      <c r="AE32" s="11" t="str">
        <f>[28]Maio!$H$34</f>
        <v>*</v>
      </c>
      <c r="AF32" s="11" t="str">
        <f>[28]Maio!$H$35</f>
        <v>*</v>
      </c>
      <c r="AG32" s="93" t="s">
        <v>226</v>
      </c>
      <c r="AH32" s="116" t="s">
        <v>226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[29]Maio!$H$5</f>
        <v>0</v>
      </c>
      <c r="C33" s="11">
        <f>[29]Maio!$H$6</f>
        <v>0</v>
      </c>
      <c r="D33" s="11">
        <f>[29]Maio!$H$7</f>
        <v>0</v>
      </c>
      <c r="E33" s="11" t="str">
        <f>[29]Maio!$H$8</f>
        <v>*</v>
      </c>
      <c r="F33" s="11" t="str">
        <f>[29]Maio!$H$9</f>
        <v>*</v>
      </c>
      <c r="G33" s="11" t="str">
        <f>[29]Maio!$H$10</f>
        <v>*</v>
      </c>
      <c r="H33" s="11">
        <f>[29]Maio!$H$11</f>
        <v>9.7200000000000006</v>
      </c>
      <c r="I33" s="11">
        <f>[29]Maio!$H$12</f>
        <v>0.72000000000000008</v>
      </c>
      <c r="J33" s="11">
        <f>[29]Maio!$H$13</f>
        <v>7.9200000000000008</v>
      </c>
      <c r="K33" s="11">
        <f>[29]Maio!$H$14</f>
        <v>5.7600000000000007</v>
      </c>
      <c r="L33" s="11">
        <f>[29]Maio!$H$15</f>
        <v>1.08</v>
      </c>
      <c r="M33" s="11">
        <f>[29]Maio!$H$16</f>
        <v>9.7200000000000006</v>
      </c>
      <c r="N33" s="11" t="str">
        <f>[29]Maio!$H$17</f>
        <v>*</v>
      </c>
      <c r="O33" s="11" t="str">
        <f>[29]Maio!$H$18</f>
        <v>*</v>
      </c>
      <c r="P33" s="11">
        <f>[29]Maio!$H$19</f>
        <v>7.9200000000000008</v>
      </c>
      <c r="Q33" s="11">
        <f>[29]Maio!$H$20</f>
        <v>2.52</v>
      </c>
      <c r="R33" s="11">
        <f>[29]Maio!$H$21</f>
        <v>2.8800000000000003</v>
      </c>
      <c r="S33" s="11">
        <f>[29]Maio!$H$22</f>
        <v>0</v>
      </c>
      <c r="T33" s="11">
        <f>[29]Maio!$H$23</f>
        <v>9</v>
      </c>
      <c r="U33" s="11">
        <f>[29]Maio!$H$24</f>
        <v>0.72000000000000008</v>
      </c>
      <c r="V33" s="11">
        <f>[29]Maio!$H$25</f>
        <v>1.08</v>
      </c>
      <c r="W33" s="11">
        <f>[29]Maio!$H$26</f>
        <v>10.44</v>
      </c>
      <c r="X33" s="11">
        <f>[29]Maio!$H$27</f>
        <v>8.2799999999999994</v>
      </c>
      <c r="Y33" s="11">
        <f>[29]Maio!$H$28</f>
        <v>0</v>
      </c>
      <c r="Z33" s="11">
        <f>[29]Maio!$H$29</f>
        <v>0</v>
      </c>
      <c r="AA33" s="11">
        <f>[29]Maio!$H$30</f>
        <v>0</v>
      </c>
      <c r="AB33" s="11">
        <f>[29]Maio!$H$31</f>
        <v>0</v>
      </c>
      <c r="AC33" s="11">
        <f>[29]Maio!$H$32</f>
        <v>0</v>
      </c>
      <c r="AD33" s="11" t="str">
        <f>[29]Maio!$H$33</f>
        <v>*</v>
      </c>
      <c r="AE33" s="11" t="str">
        <f>[29]Maio!$H$34</f>
        <v>*</v>
      </c>
      <c r="AF33" s="11" t="str">
        <f>[29]Maio!$H$35</f>
        <v>*</v>
      </c>
      <c r="AG33" s="15">
        <f>MAX(B33:AF33)</f>
        <v>10.44</v>
      </c>
      <c r="AH33" s="126">
        <f t="shared" ref="AH33:AH35" si="14">AVERAGE(B33:AF33)</f>
        <v>3.3808695652173917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>
        <f>[30]Maio!$H$5</f>
        <v>0.36000000000000004</v>
      </c>
      <c r="C34" s="11">
        <f>[30]Maio!$H$6</f>
        <v>0</v>
      </c>
      <c r="D34" s="11">
        <f>[30]Maio!$H$7</f>
        <v>0.36000000000000004</v>
      </c>
      <c r="E34" s="11">
        <f>[30]Maio!$H$8</f>
        <v>0.36000000000000004</v>
      </c>
      <c r="F34" s="11">
        <f>[30]Maio!$H$9</f>
        <v>1.08</v>
      </c>
      <c r="G34" s="11">
        <f>[30]Maio!$H$10</f>
        <v>0</v>
      </c>
      <c r="H34" s="11">
        <f>[30]Maio!$H$11</f>
        <v>15.120000000000001</v>
      </c>
      <c r="I34" s="11">
        <f>[30]Maio!$H$12</f>
        <v>0.36000000000000004</v>
      </c>
      <c r="J34" s="11">
        <f>[30]Maio!$H$13</f>
        <v>0.36000000000000004</v>
      </c>
      <c r="K34" s="11">
        <f>[30]Maio!$H$14</f>
        <v>0.36000000000000004</v>
      </c>
      <c r="L34" s="11" t="str">
        <f>[30]Maio!$H$15</f>
        <v>*</v>
      </c>
      <c r="M34" s="11" t="str">
        <f>[30]Maio!$H$16</f>
        <v>*</v>
      </c>
      <c r="N34" s="11" t="str">
        <f>[30]Maio!$H$17</f>
        <v>*</v>
      </c>
      <c r="O34" s="11" t="str">
        <f>[30]Maio!$H$18</f>
        <v>*</v>
      </c>
      <c r="P34" s="11" t="str">
        <f>[30]Maio!$H$19</f>
        <v>*</v>
      </c>
      <c r="Q34" s="11" t="str">
        <f>[30]Maio!$H$20</f>
        <v>*</v>
      </c>
      <c r="R34" s="11" t="str">
        <f>[30]Maio!$H$21</f>
        <v>*</v>
      </c>
      <c r="S34" s="11" t="str">
        <f>[30]Maio!$H$22</f>
        <v>*</v>
      </c>
      <c r="T34" s="11" t="str">
        <f>[30]Maio!$H$23</f>
        <v>*</v>
      </c>
      <c r="U34" s="11" t="str">
        <f>[30]Maio!$H$24</f>
        <v>*</v>
      </c>
      <c r="V34" s="11" t="str">
        <f>[30]Maio!$H$25</f>
        <v>*</v>
      </c>
      <c r="W34" s="11" t="str">
        <f>[30]Maio!$H$26</f>
        <v>*</v>
      </c>
      <c r="X34" s="11" t="str">
        <f>[30]Maio!$H$27</f>
        <v>*</v>
      </c>
      <c r="Y34" s="11" t="str">
        <f>[30]Maio!$H$28</f>
        <v>*</v>
      </c>
      <c r="Z34" s="11" t="str">
        <f>[30]Maio!$H$29</f>
        <v>*</v>
      </c>
      <c r="AA34" s="11" t="str">
        <f>[30]Maio!$H$30</f>
        <v>*</v>
      </c>
      <c r="AB34" s="11" t="str">
        <f>[30]Maio!$H$31</f>
        <v>*</v>
      </c>
      <c r="AC34" s="11" t="str">
        <f>[30]Maio!$H$32</f>
        <v>*</v>
      </c>
      <c r="AD34" s="11" t="str">
        <f>[30]Maio!$H$33</f>
        <v>*</v>
      </c>
      <c r="AE34" s="11" t="str">
        <f>[30]Maio!$H$34</f>
        <v>*</v>
      </c>
      <c r="AF34" s="11" t="str">
        <f>[30]Maio!$H$35</f>
        <v>*</v>
      </c>
      <c r="AG34" s="15">
        <f>MAX(B34:AF34)</f>
        <v>15.120000000000001</v>
      </c>
      <c r="AH34" s="126">
        <f t="shared" si="14"/>
        <v>1.8359999999999999</v>
      </c>
      <c r="AK34" t="s">
        <v>47</v>
      </c>
    </row>
    <row r="35" spans="1:38" x14ac:dyDescent="0.2">
      <c r="A35" s="58" t="s">
        <v>173</v>
      </c>
      <c r="B35" s="11">
        <f>[31]Maio!$H$5</f>
        <v>9.3600000000000012</v>
      </c>
      <c r="C35" s="11">
        <f>[31]Maio!$H$6</f>
        <v>9.3600000000000012</v>
      </c>
      <c r="D35" s="11">
        <f>[31]Maio!$H$7</f>
        <v>8.2799999999999994</v>
      </c>
      <c r="E35" s="11">
        <f>[31]Maio!$H$8</f>
        <v>13.68</v>
      </c>
      <c r="F35" s="11">
        <f>[31]Maio!$H$9</f>
        <v>15.48</v>
      </c>
      <c r="G35" s="11">
        <f>[31]Maio!$H$10</f>
        <v>17.28</v>
      </c>
      <c r="H35" s="11">
        <f>[31]Maio!$H$11</f>
        <v>12.96</v>
      </c>
      <c r="I35" s="11">
        <f>[31]Maio!$H$12</f>
        <v>11.879999999999999</v>
      </c>
      <c r="J35" s="11">
        <f>[31]Maio!$H$13</f>
        <v>12.6</v>
      </c>
      <c r="K35" s="11">
        <f>[31]Maio!$H$14</f>
        <v>17.28</v>
      </c>
      <c r="L35" s="11">
        <f>[31]Maio!$H$15</f>
        <v>16.920000000000002</v>
      </c>
      <c r="M35" s="11">
        <f>[31]Maio!$H$16</f>
        <v>17.64</v>
      </c>
      <c r="N35" s="11">
        <f>[31]Maio!$H$17</f>
        <v>20.88</v>
      </c>
      <c r="O35" s="11">
        <f>[31]Maio!$H$18</f>
        <v>12.6</v>
      </c>
      <c r="P35" s="11">
        <f>[31]Maio!$H$19</f>
        <v>9.7200000000000006</v>
      </c>
      <c r="Q35" s="11">
        <f>[31]Maio!$H$20</f>
        <v>6.12</v>
      </c>
      <c r="R35" s="11">
        <f>[31]Maio!$H$21</f>
        <v>10.44</v>
      </c>
      <c r="S35" s="11">
        <f>[31]Maio!$H$22</f>
        <v>12.96</v>
      </c>
      <c r="T35" s="11">
        <f>[31]Maio!$H$23</f>
        <v>12.6</v>
      </c>
      <c r="U35" s="11">
        <f>[31]Maio!$H$24</f>
        <v>17.64</v>
      </c>
      <c r="V35" s="11">
        <f>[31]Maio!$H$25</f>
        <v>23.759999999999998</v>
      </c>
      <c r="W35" s="11">
        <f>[31]Maio!$H$26</f>
        <v>31.319999999999997</v>
      </c>
      <c r="X35" s="11">
        <f>[31]Maio!$H$27</f>
        <v>17.64</v>
      </c>
      <c r="Y35" s="11">
        <f>[31]Maio!$H$28</f>
        <v>7.2</v>
      </c>
      <c r="Z35" s="11">
        <f>[31]Maio!$H$29</f>
        <v>9.7200000000000006</v>
      </c>
      <c r="AA35" s="11">
        <f>[31]Maio!$H$30</f>
        <v>9.3600000000000012</v>
      </c>
      <c r="AB35" s="11">
        <f>[31]Maio!$H$31</f>
        <v>6.84</v>
      </c>
      <c r="AC35" s="11">
        <f>[31]Maio!$H$32</f>
        <v>13.68</v>
      </c>
      <c r="AD35" s="11">
        <f>[31]Maio!$H$33</f>
        <v>12.96</v>
      </c>
      <c r="AE35" s="11">
        <f>[31]Maio!$H$34</f>
        <v>15.120000000000001</v>
      </c>
      <c r="AF35" s="11">
        <f>[31]Maio!$H$35</f>
        <v>15.120000000000001</v>
      </c>
      <c r="AG35" s="93">
        <f t="shared" ref="AG35" si="15">MAX(B35:AF35)</f>
        <v>31.319999999999997</v>
      </c>
      <c r="AH35" s="116">
        <f t="shared" si="14"/>
        <v>13.819354838709675</v>
      </c>
      <c r="AK35" t="s">
        <v>47</v>
      </c>
    </row>
    <row r="36" spans="1:38" x14ac:dyDescent="0.2">
      <c r="A36" s="58" t="s">
        <v>144</v>
      </c>
      <c r="B36" s="11" t="str">
        <f>[32]Maio!$H$5</f>
        <v>*</v>
      </c>
      <c r="C36" s="11" t="str">
        <f>[32]Maio!$H$6</f>
        <v>*</v>
      </c>
      <c r="D36" s="11" t="str">
        <f>[32]Maio!$H$7</f>
        <v>*</v>
      </c>
      <c r="E36" s="11" t="str">
        <f>[32]Maio!$H$8</f>
        <v>*</v>
      </c>
      <c r="F36" s="11" t="str">
        <f>[32]Maio!$H$9</f>
        <v>*</v>
      </c>
      <c r="G36" s="11" t="str">
        <f>[32]Maio!$H$10</f>
        <v>*</v>
      </c>
      <c r="H36" s="11" t="str">
        <f>[32]Maio!$H$11</f>
        <v>*</v>
      </c>
      <c r="I36" s="11" t="str">
        <f>[32]Maio!$H$12</f>
        <v>*</v>
      </c>
      <c r="J36" s="11" t="str">
        <f>[32]Maio!$H$13</f>
        <v>*</v>
      </c>
      <c r="K36" s="11" t="str">
        <f>[32]Maio!$H$14</f>
        <v>*</v>
      </c>
      <c r="L36" s="11" t="str">
        <f>[32]Maio!$H$15</f>
        <v>*</v>
      </c>
      <c r="M36" s="11" t="str">
        <f>[32]Maio!$H$16</f>
        <v>*</v>
      </c>
      <c r="N36" s="11" t="str">
        <f>[32]Maio!$H$17</f>
        <v>*</v>
      </c>
      <c r="O36" s="11" t="str">
        <f>[32]Maio!$H$18</f>
        <v>*</v>
      </c>
      <c r="P36" s="11" t="str">
        <f>[32]Maio!$H$19</f>
        <v>*</v>
      </c>
      <c r="Q36" s="11" t="str">
        <f>[32]Maio!$H$20</f>
        <v>*</v>
      </c>
      <c r="R36" s="11" t="str">
        <f>[32]Maio!$H$21</f>
        <v>*</v>
      </c>
      <c r="S36" s="11" t="str">
        <f>[32]Maio!$H$22</f>
        <v>*</v>
      </c>
      <c r="T36" s="11" t="str">
        <f>[32]Maio!$H$23</f>
        <v>*</v>
      </c>
      <c r="U36" s="11" t="str">
        <f>[32]Maio!$H$24</f>
        <v>*</v>
      </c>
      <c r="V36" s="11" t="str">
        <f>[32]Maio!$H$25</f>
        <v>*</v>
      </c>
      <c r="W36" s="11" t="str">
        <f>[32]Maio!$H$26</f>
        <v>*</v>
      </c>
      <c r="X36" s="11" t="str">
        <f>[32]Maio!$H$27</f>
        <v>*</v>
      </c>
      <c r="Y36" s="11" t="str">
        <f>[32]Maio!$H$28</f>
        <v>*</v>
      </c>
      <c r="Z36" s="11" t="str">
        <f>[32]Maio!$H$29</f>
        <v>*</v>
      </c>
      <c r="AA36" s="11" t="str">
        <f>[32]Maio!$H$30</f>
        <v>*</v>
      </c>
      <c r="AB36" s="11" t="str">
        <f>[32]Maio!$H$31</f>
        <v>*</v>
      </c>
      <c r="AC36" s="11" t="str">
        <f>[32]Maio!$H$32</f>
        <v>*</v>
      </c>
      <c r="AD36" s="11" t="str">
        <f>[32]Maio!$H$33</f>
        <v>*</v>
      </c>
      <c r="AE36" s="11" t="str">
        <f>[32]Maio!$H$34</f>
        <v>*</v>
      </c>
      <c r="AF36" s="11" t="str">
        <f>[32]Maio!$H$35</f>
        <v>*</v>
      </c>
      <c r="AG36" s="93" t="s">
        <v>226</v>
      </c>
      <c r="AH36" s="116" t="s">
        <v>226</v>
      </c>
      <c r="AK36" t="s">
        <v>47</v>
      </c>
    </row>
    <row r="37" spans="1:38" x14ac:dyDescent="0.2">
      <c r="A37" s="58" t="s">
        <v>14</v>
      </c>
      <c r="B37" s="11" t="str">
        <f>[33]Maio!$H$5</f>
        <v>*</v>
      </c>
      <c r="C37" s="11" t="str">
        <f>[33]Maio!$H$6</f>
        <v>*</v>
      </c>
      <c r="D37" s="11" t="str">
        <f>[33]Maio!$H$7</f>
        <v>*</v>
      </c>
      <c r="E37" s="11" t="str">
        <f>[33]Maio!$H$8</f>
        <v>*</v>
      </c>
      <c r="F37" s="11" t="str">
        <f>[33]Maio!$H$9</f>
        <v>*</v>
      </c>
      <c r="G37" s="11" t="str">
        <f>[33]Maio!$H$10</f>
        <v>*</v>
      </c>
      <c r="H37" s="11" t="str">
        <f>[33]Maio!$H$11</f>
        <v>*</v>
      </c>
      <c r="I37" s="11" t="str">
        <f>[33]Maio!$H$12</f>
        <v>*</v>
      </c>
      <c r="J37" s="11" t="str">
        <f>[33]Maio!$H$13</f>
        <v>*</v>
      </c>
      <c r="K37" s="11" t="str">
        <f>[33]Maio!$H$14</f>
        <v>*</v>
      </c>
      <c r="L37" s="11" t="str">
        <f>[33]Maio!$H$15</f>
        <v>*</v>
      </c>
      <c r="M37" s="11" t="str">
        <f>[33]Maio!$H$16</f>
        <v>*</v>
      </c>
      <c r="N37" s="11" t="str">
        <f>[33]Maio!$H$17</f>
        <v>*</v>
      </c>
      <c r="O37" s="11" t="str">
        <f>[33]Maio!$H$18</f>
        <v>*</v>
      </c>
      <c r="P37" s="11" t="str">
        <f>[33]Maio!$H$19</f>
        <v>*</v>
      </c>
      <c r="Q37" s="11" t="str">
        <f>[33]Maio!$H$20</f>
        <v>*</v>
      </c>
      <c r="R37" s="11" t="str">
        <f>[33]Maio!$H$21</f>
        <v>*</v>
      </c>
      <c r="S37" s="11" t="str">
        <f>[33]Maio!$H$22</f>
        <v>*</v>
      </c>
      <c r="T37" s="11" t="str">
        <f>[33]Maio!$H$23</f>
        <v>*</v>
      </c>
      <c r="U37" s="11" t="str">
        <f>[33]Maio!$H$24</f>
        <v>*</v>
      </c>
      <c r="V37" s="11" t="str">
        <f>[33]Maio!$H$25</f>
        <v>*</v>
      </c>
      <c r="W37" s="11" t="str">
        <f>[33]Maio!$H$26</f>
        <v>*</v>
      </c>
      <c r="X37" s="11" t="str">
        <f>[33]Maio!$H$27</f>
        <v>*</v>
      </c>
      <c r="Y37" s="11" t="str">
        <f>[33]Maio!$H$28</f>
        <v>*</v>
      </c>
      <c r="Z37" s="11" t="str">
        <f>[33]Maio!$H$29</f>
        <v>*</v>
      </c>
      <c r="AA37" s="11" t="str">
        <f>[33]Maio!$H$30</f>
        <v>*</v>
      </c>
      <c r="AB37" s="11" t="str">
        <f>[33]Maio!$H$31</f>
        <v>*</v>
      </c>
      <c r="AC37" s="11" t="str">
        <f>[33]Maio!$H$32</f>
        <v>*</v>
      </c>
      <c r="AD37" s="11" t="str">
        <f>[33]Maio!$H$33</f>
        <v>*</v>
      </c>
      <c r="AE37" s="11" t="str">
        <f>[33]Maio!$H$34</f>
        <v>*</v>
      </c>
      <c r="AF37" s="11" t="str">
        <f>[33]Maio!$H$35</f>
        <v>*</v>
      </c>
      <c r="AG37" s="93" t="s">
        <v>226</v>
      </c>
      <c r="AH37" s="116" t="s">
        <v>226</v>
      </c>
      <c r="AK37" t="s">
        <v>47</v>
      </c>
    </row>
    <row r="38" spans="1:38" x14ac:dyDescent="0.2">
      <c r="A38" s="58" t="s">
        <v>174</v>
      </c>
      <c r="B38" s="11">
        <f>[34]Maio!$H$5</f>
        <v>5.7600000000000007</v>
      </c>
      <c r="C38" s="11">
        <f>[34]Maio!$H$6</f>
        <v>4.32</v>
      </c>
      <c r="D38" s="11">
        <f>[34]Maio!$H$7</f>
        <v>6.48</v>
      </c>
      <c r="E38" s="11">
        <f>[34]Maio!$H$8</f>
        <v>5.7600000000000007</v>
      </c>
      <c r="F38" s="11">
        <f>[34]Maio!$H$9</f>
        <v>7.2</v>
      </c>
      <c r="G38" s="11">
        <f>[34]Maio!$H$10</f>
        <v>16.2</v>
      </c>
      <c r="H38" s="11">
        <f>[34]Maio!$H$11</f>
        <v>14.4</v>
      </c>
      <c r="I38" s="11">
        <f>[34]Maio!$H$12</f>
        <v>9.7200000000000006</v>
      </c>
      <c r="J38" s="11">
        <f>[34]Maio!$H$13</f>
        <v>7.5600000000000005</v>
      </c>
      <c r="K38" s="11">
        <f>[34]Maio!$H$14</f>
        <v>4.6800000000000006</v>
      </c>
      <c r="L38" s="11">
        <f>[34]Maio!$H$15</f>
        <v>4.32</v>
      </c>
      <c r="M38" s="11">
        <f>[34]Maio!$H$16</f>
        <v>7.9200000000000008</v>
      </c>
      <c r="N38" s="11">
        <f>[34]Maio!$H$17</f>
        <v>23.040000000000003</v>
      </c>
      <c r="O38" s="11">
        <f>[34]Maio!$H$18</f>
        <v>10.44</v>
      </c>
      <c r="P38" s="11">
        <f>[34]Maio!$H$19</f>
        <v>10.44</v>
      </c>
      <c r="Q38" s="11">
        <f>[34]Maio!$H$20</f>
        <v>12.24</v>
      </c>
      <c r="R38" s="11">
        <f>[34]Maio!$H$21</f>
        <v>10.44</v>
      </c>
      <c r="S38" s="11">
        <f>[34]Maio!$H$22</f>
        <v>7.2</v>
      </c>
      <c r="T38" s="11">
        <f>[34]Maio!$H$23</f>
        <v>7.5600000000000005</v>
      </c>
      <c r="U38" s="11">
        <f>[34]Maio!$H$24</f>
        <v>6.12</v>
      </c>
      <c r="V38" s="11">
        <f>[34]Maio!$H$25</f>
        <v>6.12</v>
      </c>
      <c r="W38" s="11">
        <f>[34]Maio!$H$26</f>
        <v>17.64</v>
      </c>
      <c r="X38" s="11">
        <f>[34]Maio!$H$27</f>
        <v>15.840000000000002</v>
      </c>
      <c r="Y38" s="11">
        <f>[34]Maio!$H$28</f>
        <v>16.920000000000002</v>
      </c>
      <c r="Z38" s="11">
        <f>[34]Maio!$H$29</f>
        <v>8.2799999999999994</v>
      </c>
      <c r="AA38" s="11">
        <f>[34]Maio!$H$30</f>
        <v>8.64</v>
      </c>
      <c r="AB38" s="11">
        <f>[34]Maio!$H$31</f>
        <v>7.2</v>
      </c>
      <c r="AC38" s="11">
        <f>[34]Maio!$H$32</f>
        <v>6.84</v>
      </c>
      <c r="AD38" s="11">
        <f>[34]Maio!$H$33</f>
        <v>5.04</v>
      </c>
      <c r="AE38" s="11">
        <f>[34]Maio!$H$34</f>
        <v>7.5600000000000005</v>
      </c>
      <c r="AF38" s="11">
        <f>[34]Maio!$H$35</f>
        <v>5.7600000000000007</v>
      </c>
      <c r="AG38" s="93">
        <f t="shared" ref="AG38" si="16">MAX(B38:AF38)</f>
        <v>23.040000000000003</v>
      </c>
      <c r="AH38" s="116">
        <f t="shared" ref="AH38" si="17">AVERAGE(B38:AF38)</f>
        <v>9.2787096774193536</v>
      </c>
    </row>
    <row r="39" spans="1:38" x14ac:dyDescent="0.2">
      <c r="A39" s="58" t="s">
        <v>15</v>
      </c>
      <c r="B39" s="11" t="str">
        <f>[35]Maio!$H$5</f>
        <v>*</v>
      </c>
      <c r="C39" s="11" t="str">
        <f>[35]Maio!$H$6</f>
        <v>*</v>
      </c>
      <c r="D39" s="11" t="str">
        <f>[35]Maio!$H$7</f>
        <v>*</v>
      </c>
      <c r="E39" s="11" t="str">
        <f>[35]Maio!$H$8</f>
        <v>*</v>
      </c>
      <c r="F39" s="11" t="str">
        <f>[35]Maio!$H$9</f>
        <v>*</v>
      </c>
      <c r="G39" s="11" t="str">
        <f>[35]Maio!$H$10</f>
        <v>*</v>
      </c>
      <c r="H39" s="11" t="str">
        <f>[35]Maio!$H$11</f>
        <v>*</v>
      </c>
      <c r="I39" s="11" t="str">
        <f>[35]Maio!$H$12</f>
        <v>*</v>
      </c>
      <c r="J39" s="11" t="str">
        <f>[35]Maio!$H$13</f>
        <v>*</v>
      </c>
      <c r="K39" s="11" t="str">
        <f>[35]Maio!$H$14</f>
        <v>*</v>
      </c>
      <c r="L39" s="11" t="str">
        <f>[35]Maio!$H$15</f>
        <v>*</v>
      </c>
      <c r="M39" s="11" t="str">
        <f>[35]Maio!$H$16</f>
        <v>*</v>
      </c>
      <c r="N39" s="11" t="str">
        <f>[35]Maio!$H$17</f>
        <v>*</v>
      </c>
      <c r="O39" s="11" t="str">
        <f>[35]Maio!$H$18</f>
        <v>*</v>
      </c>
      <c r="P39" s="11" t="str">
        <f>[35]Maio!$H$19</f>
        <v>*</v>
      </c>
      <c r="Q39" s="11" t="str">
        <f>[35]Maio!$H$20</f>
        <v>*</v>
      </c>
      <c r="R39" s="11" t="str">
        <f>[35]Maio!$H$21</f>
        <v>*</v>
      </c>
      <c r="S39" s="11" t="str">
        <f>[35]Maio!$H$22</f>
        <v>*</v>
      </c>
      <c r="T39" s="11" t="str">
        <f>[35]Maio!$H$23</f>
        <v>*</v>
      </c>
      <c r="U39" s="11" t="str">
        <f>[35]Maio!$H$24</f>
        <v>*</v>
      </c>
      <c r="V39" s="11" t="str">
        <f>[35]Maio!$H$25</f>
        <v>*</v>
      </c>
      <c r="W39" s="11" t="str">
        <f>[35]Maio!$H$26</f>
        <v>*</v>
      </c>
      <c r="X39" s="11" t="str">
        <f>[35]Maio!$H$27</f>
        <v>*</v>
      </c>
      <c r="Y39" s="11" t="str">
        <f>[35]Maio!$H$28</f>
        <v>*</v>
      </c>
      <c r="Z39" s="11" t="str">
        <f>[35]Maio!$H$29</f>
        <v>*</v>
      </c>
      <c r="AA39" s="11" t="str">
        <f>[35]Maio!$H$30</f>
        <v>*</v>
      </c>
      <c r="AB39" s="11" t="str">
        <f>[35]Maio!$H$31</f>
        <v>*</v>
      </c>
      <c r="AC39" s="11" t="str">
        <f>[35]Maio!$H$32</f>
        <v>*</v>
      </c>
      <c r="AD39" s="11" t="str">
        <f>[35]Maio!$H$33</f>
        <v>*</v>
      </c>
      <c r="AE39" s="11" t="str">
        <f>[35]Maio!$H$34</f>
        <v>*</v>
      </c>
      <c r="AF39" s="11" t="str">
        <f>[35]Maio!$H$35</f>
        <v>*</v>
      </c>
      <c r="AG39" s="93" t="s">
        <v>226</v>
      </c>
      <c r="AH39" s="116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[36]Maio!$H$5</f>
        <v>3.24</v>
      </c>
      <c r="C40" s="11">
        <f>[36]Maio!$H$6</f>
        <v>8.64</v>
      </c>
      <c r="D40" s="11" t="str">
        <f>[36]Maio!$H$7</f>
        <v>*</v>
      </c>
      <c r="E40" s="11" t="str">
        <f>[36]Maio!$H$8</f>
        <v>*</v>
      </c>
      <c r="F40" s="11" t="str">
        <f>[36]Maio!$H$9</f>
        <v>*</v>
      </c>
      <c r="G40" s="11" t="str">
        <f>[36]Maio!$H$10</f>
        <v>*</v>
      </c>
      <c r="H40" s="11" t="str">
        <f>[36]Maio!$H$11</f>
        <v>*</v>
      </c>
      <c r="I40" s="11">
        <f>[36]Maio!$H$12</f>
        <v>3.6</v>
      </c>
      <c r="J40" s="11">
        <f>[36]Maio!$H$13</f>
        <v>0</v>
      </c>
      <c r="K40" s="11" t="str">
        <f>[36]Maio!$H$14</f>
        <v>*</v>
      </c>
      <c r="L40" s="11" t="str">
        <f>[36]Maio!$H$15</f>
        <v>*</v>
      </c>
      <c r="M40" s="11" t="str">
        <f>[36]Maio!$H$16</f>
        <v>*</v>
      </c>
      <c r="N40" s="11" t="str">
        <f>[36]Maio!$H$17</f>
        <v>*</v>
      </c>
      <c r="O40" s="11">
        <f>[36]Maio!$H$18</f>
        <v>14.04</v>
      </c>
      <c r="P40" s="11">
        <f>[36]Maio!$H$19</f>
        <v>10.44</v>
      </c>
      <c r="Q40" s="11">
        <f>[36]Maio!$H$20</f>
        <v>5.4</v>
      </c>
      <c r="R40" s="11">
        <f>[36]Maio!$H$21</f>
        <v>0</v>
      </c>
      <c r="S40" s="11" t="str">
        <f>[36]Maio!$H$22</f>
        <v>*</v>
      </c>
      <c r="T40" s="11" t="str">
        <f>[36]Maio!$H$23</f>
        <v>*</v>
      </c>
      <c r="U40" s="11" t="str">
        <f>[36]Maio!$H$24</f>
        <v>*</v>
      </c>
      <c r="V40" s="11" t="str">
        <f>[36]Maio!$H$25</f>
        <v>*</v>
      </c>
      <c r="W40" s="11">
        <f>[36]Maio!$H$26</f>
        <v>12.96</v>
      </c>
      <c r="X40" s="11">
        <f>[36]Maio!$H$27</f>
        <v>13.32</v>
      </c>
      <c r="Y40" s="11">
        <f>[36]Maio!$H$28</f>
        <v>8.2799999999999994</v>
      </c>
      <c r="Z40" s="11">
        <f>[36]Maio!$H$29</f>
        <v>0.72000000000000008</v>
      </c>
      <c r="AA40" s="11" t="str">
        <f>[36]Maio!$H$30</f>
        <v>*</v>
      </c>
      <c r="AB40" s="11" t="str">
        <f>[36]Maio!$H$31</f>
        <v>*</v>
      </c>
      <c r="AC40" s="11">
        <f>[36]Maio!$H$32</f>
        <v>11.16</v>
      </c>
      <c r="AD40" s="11">
        <f>[36]Maio!$H$33</f>
        <v>8.64</v>
      </c>
      <c r="AE40" s="11">
        <f>[36]Maio!$H$34</f>
        <v>6.84</v>
      </c>
      <c r="AF40" s="11" t="str">
        <f>[36]Maio!$H$35</f>
        <v>*</v>
      </c>
      <c r="AG40" s="15">
        <f t="shared" ref="AG40:AG41" si="18">MAX(B40:AF40)</f>
        <v>14.04</v>
      </c>
      <c r="AH40" s="126">
        <f t="shared" ref="AH40:AH41" si="19">AVERAGE(B40:AF40)</f>
        <v>7.1520000000000001</v>
      </c>
      <c r="AK40" t="s">
        <v>47</v>
      </c>
    </row>
    <row r="41" spans="1:38" x14ac:dyDescent="0.2">
      <c r="A41" s="58" t="s">
        <v>175</v>
      </c>
      <c r="B41" s="11">
        <f>[37]Maio!$H$5</f>
        <v>11.879999999999999</v>
      </c>
      <c r="C41" s="11">
        <f>[37]Maio!$H$6</f>
        <v>13.32</v>
      </c>
      <c r="D41" s="11">
        <f>[37]Maio!$H$7</f>
        <v>10.8</v>
      </c>
      <c r="E41" s="11">
        <f>[37]Maio!$H$8</f>
        <v>10.44</v>
      </c>
      <c r="F41" s="11">
        <f>[37]Maio!$H$9</f>
        <v>12.6</v>
      </c>
      <c r="G41" s="11">
        <f>[37]Maio!$H$10</f>
        <v>22.68</v>
      </c>
      <c r="H41" s="11">
        <f>[37]Maio!$H$11</f>
        <v>22.32</v>
      </c>
      <c r="I41" s="11">
        <f>[37]Maio!$H$12</f>
        <v>12.6</v>
      </c>
      <c r="J41" s="11">
        <f>[37]Maio!$H$13</f>
        <v>16.559999999999999</v>
      </c>
      <c r="K41" s="11">
        <f>[37]Maio!$H$14</f>
        <v>18.36</v>
      </c>
      <c r="L41" s="11">
        <f>[37]Maio!$H$15</f>
        <v>14.76</v>
      </c>
      <c r="M41" s="11">
        <f>[37]Maio!$H$16</f>
        <v>11.879999999999999</v>
      </c>
      <c r="N41" s="11">
        <f>[37]Maio!$H$17</f>
        <v>19.079999999999998</v>
      </c>
      <c r="O41" s="11">
        <f>[37]Maio!$H$18</f>
        <v>15.840000000000002</v>
      </c>
      <c r="P41" s="11">
        <f>[37]Maio!$H$19</f>
        <v>13.68</v>
      </c>
      <c r="Q41" s="11">
        <f>[37]Maio!$H$20</f>
        <v>11.16</v>
      </c>
      <c r="R41" s="11">
        <f>[37]Maio!$H$21</f>
        <v>15.48</v>
      </c>
      <c r="S41" s="11">
        <f>[37]Maio!$H$22</f>
        <v>14.4</v>
      </c>
      <c r="T41" s="11">
        <f>[37]Maio!$H$23</f>
        <v>13.32</v>
      </c>
      <c r="U41" s="11">
        <f>[37]Maio!$H$24</f>
        <v>14.04</v>
      </c>
      <c r="V41" s="11">
        <f>[37]Maio!$H$25</f>
        <v>21.6</v>
      </c>
      <c r="W41" s="11">
        <f>[37]Maio!$H$26</f>
        <v>25.2</v>
      </c>
      <c r="X41" s="11">
        <f>[37]Maio!$H$27</f>
        <v>18</v>
      </c>
      <c r="Y41" s="11">
        <f>[37]Maio!$H$28</f>
        <v>12.24</v>
      </c>
      <c r="Z41" s="11">
        <f>[37]Maio!$H$29</f>
        <v>9.3600000000000012</v>
      </c>
      <c r="AA41" s="11">
        <f>[37]Maio!$H$30</f>
        <v>9.7200000000000006</v>
      </c>
      <c r="AB41" s="11">
        <f>[37]Maio!$H$31</f>
        <v>9.3600000000000012</v>
      </c>
      <c r="AC41" s="11">
        <f>[37]Maio!$H$32</f>
        <v>14.04</v>
      </c>
      <c r="AD41" s="11">
        <f>[37]Maio!$H$33</f>
        <v>11.16</v>
      </c>
      <c r="AE41" s="11">
        <f>[37]Maio!$H$34</f>
        <v>10.08</v>
      </c>
      <c r="AF41" s="11">
        <f>[37]Maio!$H$35</f>
        <v>11.879999999999999</v>
      </c>
      <c r="AG41" s="15">
        <f t="shared" si="18"/>
        <v>25.2</v>
      </c>
      <c r="AH41" s="126">
        <f t="shared" si="19"/>
        <v>14.446451612903228</v>
      </c>
      <c r="AK41" t="s">
        <v>47</v>
      </c>
    </row>
    <row r="42" spans="1:38" x14ac:dyDescent="0.2">
      <c r="A42" s="58" t="s">
        <v>17</v>
      </c>
      <c r="B42" s="11">
        <f>[38]Maio!$H$5</f>
        <v>6.48</v>
      </c>
      <c r="C42" s="11">
        <f>[38]Maio!$H$6</f>
        <v>6.48</v>
      </c>
      <c r="D42" s="11">
        <f>[38]Maio!$H$7</f>
        <v>6.12</v>
      </c>
      <c r="E42" s="11">
        <f>[38]Maio!$H$8</f>
        <v>14.04</v>
      </c>
      <c r="F42" s="11">
        <f>[38]Maio!$H$9</f>
        <v>10.44</v>
      </c>
      <c r="G42" s="11">
        <f>[38]Maio!$H$10</f>
        <v>15.48</v>
      </c>
      <c r="H42" s="11">
        <f>[38]Maio!$H$11</f>
        <v>11.16</v>
      </c>
      <c r="I42" s="11">
        <f>[38]Maio!$H$12</f>
        <v>10.8</v>
      </c>
      <c r="J42" s="11">
        <f>[38]Maio!$H$13</f>
        <v>12.6</v>
      </c>
      <c r="K42" s="11">
        <f>[38]Maio!$H$14</f>
        <v>19.440000000000001</v>
      </c>
      <c r="L42" s="11">
        <f>[38]Maio!$H$15</f>
        <v>13.68</v>
      </c>
      <c r="M42" s="11">
        <f>[38]Maio!$H$16</f>
        <v>16.920000000000002</v>
      </c>
      <c r="N42" s="11">
        <f>[38]Maio!$H$17</f>
        <v>17.28</v>
      </c>
      <c r="O42" s="11">
        <f>[38]Maio!$H$18</f>
        <v>12.24</v>
      </c>
      <c r="P42" s="11">
        <f>[38]Maio!$H$19</f>
        <v>9</v>
      </c>
      <c r="Q42" s="11">
        <f>[38]Maio!$H$20</f>
        <v>6.12</v>
      </c>
      <c r="R42" s="11">
        <f>[38]Maio!$H$21</f>
        <v>8.64</v>
      </c>
      <c r="S42" s="11">
        <f>[38]Maio!$H$22</f>
        <v>9.3600000000000012</v>
      </c>
      <c r="T42" s="11">
        <f>[38]Maio!$H$23</f>
        <v>10.08</v>
      </c>
      <c r="U42" s="11">
        <f>[38]Maio!$H$24</f>
        <v>14.76</v>
      </c>
      <c r="V42" s="11">
        <f>[38]Maio!$H$25</f>
        <v>18.720000000000002</v>
      </c>
      <c r="W42" s="11">
        <f>[38]Maio!$H$26</f>
        <v>27.36</v>
      </c>
      <c r="X42" s="11">
        <f>[38]Maio!$H$27</f>
        <v>17.64</v>
      </c>
      <c r="Y42" s="11">
        <f>[38]Maio!$H$28</f>
        <v>7.5600000000000005</v>
      </c>
      <c r="Z42" s="11">
        <f>[38]Maio!$H$29</f>
        <v>8.64</v>
      </c>
      <c r="AA42" s="11">
        <f>[38]Maio!$H$30</f>
        <v>9</v>
      </c>
      <c r="AB42" s="11">
        <f>[38]Maio!$H$31</f>
        <v>5.04</v>
      </c>
      <c r="AC42" s="11">
        <f>[38]Maio!$H$32</f>
        <v>13.32</v>
      </c>
      <c r="AD42" s="11">
        <f>[38]Maio!$H$33</f>
        <v>8.64</v>
      </c>
      <c r="AE42" s="11">
        <f>[38]Maio!$H$34</f>
        <v>10.8</v>
      </c>
      <c r="AF42" s="11">
        <f>[38]Maio!$H$35</f>
        <v>7.9200000000000008</v>
      </c>
      <c r="AG42" s="15">
        <f t="shared" ref="AG42" si="20">MAX(B42:AF42)</f>
        <v>27.36</v>
      </c>
      <c r="AH42" s="126">
        <f t="shared" ref="AH42:AH43" si="21">AVERAGE(B42:AF42)</f>
        <v>11.798709677419357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[39]Maio!$H$5</f>
        <v>11.520000000000001</v>
      </c>
      <c r="C43" s="11">
        <f>[39]Maio!$H$6</f>
        <v>8.2799999999999994</v>
      </c>
      <c r="D43" s="11">
        <f>[39]Maio!$H$7</f>
        <v>13.68</v>
      </c>
      <c r="E43" s="11">
        <f>[39]Maio!$H$8</f>
        <v>21.96</v>
      </c>
      <c r="F43" s="11">
        <f>[39]Maio!$H$9</f>
        <v>14.04</v>
      </c>
      <c r="G43" s="11">
        <f>[39]Maio!$H$10</f>
        <v>22.68</v>
      </c>
      <c r="H43" s="11">
        <f>[39]Maio!$H$11</f>
        <v>19.8</v>
      </c>
      <c r="I43" s="11">
        <f>[39]Maio!$H$12</f>
        <v>18</v>
      </c>
      <c r="J43" s="11">
        <f>[39]Maio!$H$13</f>
        <v>21.240000000000002</v>
      </c>
      <c r="K43" s="11">
        <f>[39]Maio!$H$14</f>
        <v>18</v>
      </c>
      <c r="L43" s="11">
        <f>[39]Maio!$H$15</f>
        <v>18.36</v>
      </c>
      <c r="M43" s="11">
        <f>[39]Maio!$H$16</f>
        <v>14.4</v>
      </c>
      <c r="N43" s="11">
        <f>[39]Maio!$H$17</f>
        <v>18.720000000000002</v>
      </c>
      <c r="O43" s="11">
        <f>[39]Maio!$H$18</f>
        <v>15.120000000000001</v>
      </c>
      <c r="P43" s="11">
        <f>[39]Maio!$H$19</f>
        <v>7.2</v>
      </c>
      <c r="Q43" s="11">
        <f>[39]Maio!$H$20</f>
        <v>7.9200000000000008</v>
      </c>
      <c r="R43" s="11">
        <f>[39]Maio!$H$21</f>
        <v>17.28</v>
      </c>
      <c r="S43" s="11">
        <f>[39]Maio!$H$22</f>
        <v>19.079999999999998</v>
      </c>
      <c r="T43" s="11">
        <f>[39]Maio!$H$23</f>
        <v>19.079999999999998</v>
      </c>
      <c r="U43" s="11">
        <f>[39]Maio!$H$24</f>
        <v>22.32</v>
      </c>
      <c r="V43" s="11">
        <f>[39]Maio!$H$25</f>
        <v>20.52</v>
      </c>
      <c r="W43" s="11">
        <f>[39]Maio!$H$26</f>
        <v>31.680000000000003</v>
      </c>
      <c r="X43" s="11">
        <f>[39]Maio!$H$27</f>
        <v>25.2</v>
      </c>
      <c r="Y43" s="11">
        <f>[39]Maio!$H$28</f>
        <v>8.64</v>
      </c>
      <c r="Z43" s="11">
        <f>[39]Maio!$H$29</f>
        <v>14.76</v>
      </c>
      <c r="AA43" s="11">
        <f>[39]Maio!$H$30</f>
        <v>12.6</v>
      </c>
      <c r="AB43" s="11">
        <f>[39]Maio!$H$31</f>
        <v>7.9200000000000008</v>
      </c>
      <c r="AC43" s="11">
        <f>[39]Maio!$H$32</f>
        <v>21.96</v>
      </c>
      <c r="AD43" s="11">
        <f>[39]Maio!$H$33</f>
        <v>16.2</v>
      </c>
      <c r="AE43" s="11">
        <f>[39]Maio!$H$34</f>
        <v>16.920000000000002</v>
      </c>
      <c r="AF43" s="11">
        <f>[39]Maio!$H$35</f>
        <v>18</v>
      </c>
      <c r="AG43" s="93">
        <f>MAX(B43:AF43)</f>
        <v>31.680000000000003</v>
      </c>
      <c r="AH43" s="116">
        <f t="shared" si="21"/>
        <v>16.873548387096772</v>
      </c>
      <c r="AL43" t="s">
        <v>47</v>
      </c>
    </row>
    <row r="44" spans="1:38" x14ac:dyDescent="0.2">
      <c r="A44" s="58" t="s">
        <v>18</v>
      </c>
      <c r="B44" s="11">
        <f>[40]Maio!$H$5</f>
        <v>9</v>
      </c>
      <c r="C44" s="11">
        <f>[40]Maio!$H$6</f>
        <v>11.879999999999999</v>
      </c>
      <c r="D44" s="11">
        <f>[40]Maio!$H$7</f>
        <v>10.08</v>
      </c>
      <c r="E44" s="11">
        <f>[40]Maio!$H$8</f>
        <v>12.6</v>
      </c>
      <c r="F44" s="11">
        <f>[40]Maio!$H$9</f>
        <v>15.120000000000001</v>
      </c>
      <c r="G44" s="11">
        <f>[40]Maio!$H$10</f>
        <v>13.32</v>
      </c>
      <c r="H44" s="11">
        <f>[40]Maio!$H$11</f>
        <v>20.16</v>
      </c>
      <c r="I44" s="11">
        <f>[40]Maio!$H$12</f>
        <v>11.16</v>
      </c>
      <c r="J44" s="11">
        <f>[40]Maio!$H$13</f>
        <v>13.68</v>
      </c>
      <c r="K44" s="11">
        <f>[40]Maio!$H$14</f>
        <v>13.32</v>
      </c>
      <c r="L44" s="11">
        <f>[40]Maio!$H$15</f>
        <v>15.48</v>
      </c>
      <c r="M44" s="11">
        <f>[40]Maio!$H$16</f>
        <v>11.879999999999999</v>
      </c>
      <c r="N44" s="11">
        <f>[40]Maio!$H$17</f>
        <v>21.96</v>
      </c>
      <c r="O44" s="11">
        <f>[40]Maio!$H$18</f>
        <v>12.24</v>
      </c>
      <c r="P44" s="11">
        <f>[40]Maio!$H$19</f>
        <v>8.64</v>
      </c>
      <c r="Q44" s="11">
        <f>[40]Maio!$H$20</f>
        <v>9.7200000000000006</v>
      </c>
      <c r="R44" s="11">
        <f>[40]Maio!$H$21</f>
        <v>12.96</v>
      </c>
      <c r="S44" s="11">
        <f>[40]Maio!$H$22</f>
        <v>10.8</v>
      </c>
      <c r="T44" s="11">
        <f>[40]Maio!$H$23</f>
        <v>14.4</v>
      </c>
      <c r="U44" s="11">
        <f>[40]Maio!$H$24</f>
        <v>15.48</v>
      </c>
      <c r="V44" s="11">
        <f>[40]Maio!$H$25</f>
        <v>14.76</v>
      </c>
      <c r="W44" s="11">
        <f>[40]Maio!$H$26</f>
        <v>28.08</v>
      </c>
      <c r="X44" s="11">
        <f>[40]Maio!$H$27</f>
        <v>23.759999999999998</v>
      </c>
      <c r="Y44" s="11">
        <f>[40]Maio!$H$28</f>
        <v>7.2</v>
      </c>
      <c r="Z44" s="11">
        <f>[40]Maio!$H$29</f>
        <v>9.7200000000000006</v>
      </c>
      <c r="AA44" s="11">
        <f>[40]Maio!$H$30</f>
        <v>12.6</v>
      </c>
      <c r="AB44" s="11">
        <f>[40]Maio!$H$31</f>
        <v>10.44</v>
      </c>
      <c r="AC44" s="11">
        <f>[40]Maio!$H$32</f>
        <v>10.44</v>
      </c>
      <c r="AD44" s="11">
        <f>[40]Maio!$H$33</f>
        <v>9</v>
      </c>
      <c r="AE44" s="11">
        <f>[40]Maio!$H$34</f>
        <v>9</v>
      </c>
      <c r="AF44" s="11">
        <f>[40]Maio!$H$35</f>
        <v>10.44</v>
      </c>
      <c r="AG44" s="15">
        <f t="shared" ref="AG44" si="22">MAX(B44:AF44)</f>
        <v>28.08</v>
      </c>
      <c r="AH44" s="126">
        <f t="shared" ref="AH44" si="23">AVERAGE(B44:AF44)</f>
        <v>13.203870967741935</v>
      </c>
      <c r="AJ44" t="s">
        <v>47</v>
      </c>
      <c r="AK44" t="s">
        <v>47</v>
      </c>
      <c r="AL44" t="s">
        <v>47</v>
      </c>
    </row>
    <row r="45" spans="1:38" x14ac:dyDescent="0.2">
      <c r="A45" s="58" t="s">
        <v>162</v>
      </c>
      <c r="B45" s="11" t="str">
        <f>[41]Maio!$H$5</f>
        <v>*</v>
      </c>
      <c r="C45" s="11" t="str">
        <f>[41]Maio!$H$6</f>
        <v>*</v>
      </c>
      <c r="D45" s="11" t="str">
        <f>[41]Maio!$H$7</f>
        <v>*</v>
      </c>
      <c r="E45" s="11" t="str">
        <f>[41]Maio!$H$8</f>
        <v>*</v>
      </c>
      <c r="F45" s="11" t="str">
        <f>[41]Maio!$H$9</f>
        <v>*</v>
      </c>
      <c r="G45" s="11" t="str">
        <f>[41]Maio!$H$10</f>
        <v>*</v>
      </c>
      <c r="H45" s="11" t="str">
        <f>[41]Maio!$H$11</f>
        <v>*</v>
      </c>
      <c r="I45" s="11" t="str">
        <f>[41]Maio!$H$12</f>
        <v>*</v>
      </c>
      <c r="J45" s="11" t="str">
        <f>[41]Maio!$H$13</f>
        <v>*</v>
      </c>
      <c r="K45" s="11" t="str">
        <f>[41]Maio!$H$14</f>
        <v>*</v>
      </c>
      <c r="L45" s="11" t="str">
        <f>[41]Maio!$H$15</f>
        <v>*</v>
      </c>
      <c r="M45" s="11" t="str">
        <f>[41]Maio!$H$16</f>
        <v>*</v>
      </c>
      <c r="N45" s="11" t="str">
        <f>[41]Maio!$H$17</f>
        <v>*</v>
      </c>
      <c r="O45" s="11" t="str">
        <f>[41]Maio!$H$18</f>
        <v>*</v>
      </c>
      <c r="P45" s="11" t="str">
        <f>[41]Maio!$H$19</f>
        <v>*</v>
      </c>
      <c r="Q45" s="11" t="str">
        <f>[41]Maio!$H$20</f>
        <v>*</v>
      </c>
      <c r="R45" s="11" t="str">
        <f>[41]Maio!$H$21</f>
        <v>*</v>
      </c>
      <c r="S45" s="11" t="str">
        <f>[41]Maio!$H$22</f>
        <v>*</v>
      </c>
      <c r="T45" s="11" t="str">
        <f>[41]Maio!$H$23</f>
        <v>*</v>
      </c>
      <c r="U45" s="11" t="str">
        <f>[41]Maio!$H$24</f>
        <v>*</v>
      </c>
      <c r="V45" s="11" t="str">
        <f>[41]Maio!$H$25</f>
        <v>*</v>
      </c>
      <c r="W45" s="11" t="str">
        <f>[41]Maio!$H$26</f>
        <v>*</v>
      </c>
      <c r="X45" s="11" t="str">
        <f>[41]Maio!$H$27</f>
        <v>*</v>
      </c>
      <c r="Y45" s="11" t="str">
        <f>[41]Maio!$H$28</f>
        <v>*</v>
      </c>
      <c r="Z45" s="11" t="str">
        <f>[41]Maio!$H$29</f>
        <v>*</v>
      </c>
      <c r="AA45" s="11" t="str">
        <f>[41]Maio!$H$30</f>
        <v>*</v>
      </c>
      <c r="AB45" s="11" t="str">
        <f>[41]Maio!$H$31</f>
        <v>*</v>
      </c>
      <c r="AC45" s="11" t="str">
        <f>[41]Maio!$H$32</f>
        <v>*</v>
      </c>
      <c r="AD45" s="11" t="str">
        <f>[41]Maio!$H$33</f>
        <v>*</v>
      </c>
      <c r="AE45" s="11" t="str">
        <f>[41]Maio!$H$34</f>
        <v>*</v>
      </c>
      <c r="AF45" s="11" t="str">
        <f>[41]Maio!$H$35</f>
        <v>*</v>
      </c>
      <c r="AG45" s="93" t="s">
        <v>226</v>
      </c>
      <c r="AH45" s="116" t="s">
        <v>226</v>
      </c>
    </row>
    <row r="46" spans="1:38" x14ac:dyDescent="0.2">
      <c r="A46" s="58" t="s">
        <v>19</v>
      </c>
      <c r="B46" s="11">
        <f>[42]Maio!$H$5</f>
        <v>1.8</v>
      </c>
      <c r="C46" s="11">
        <f>[42]Maio!$H$6</f>
        <v>0</v>
      </c>
      <c r="D46" s="11">
        <f>[42]Maio!$H$7</f>
        <v>0</v>
      </c>
      <c r="E46" s="11">
        <f>[42]Maio!$H$8</f>
        <v>12.24</v>
      </c>
      <c r="F46" s="11">
        <f>[42]Maio!$H$9</f>
        <v>4.6800000000000006</v>
      </c>
      <c r="G46" s="11">
        <f>[42]Maio!$H$10</f>
        <v>10.8</v>
      </c>
      <c r="H46" s="11">
        <f>[42]Maio!$H$11</f>
        <v>3.6</v>
      </c>
      <c r="I46" s="11">
        <f>[42]Maio!$H$12</f>
        <v>5.4</v>
      </c>
      <c r="J46" s="11">
        <f>[42]Maio!$H$13</f>
        <v>21.96</v>
      </c>
      <c r="K46" s="11">
        <f>[42]Maio!$H$14</f>
        <v>21.96</v>
      </c>
      <c r="L46" s="11">
        <f>[42]Maio!$H$15</f>
        <v>11.16</v>
      </c>
      <c r="M46" s="11">
        <f>[42]Maio!$H$16</f>
        <v>15.840000000000002</v>
      </c>
      <c r="N46" s="11">
        <f>[42]Maio!$H$17</f>
        <v>0.72000000000000008</v>
      </c>
      <c r="O46" s="11">
        <f>[42]Maio!$H$18</f>
        <v>2.8800000000000003</v>
      </c>
      <c r="P46" s="11">
        <f>[42]Maio!$H$19</f>
        <v>0</v>
      </c>
      <c r="Q46" s="11">
        <f>[42]Maio!$H$20</f>
        <v>0</v>
      </c>
      <c r="R46" s="11">
        <f>[42]Maio!$H$21</f>
        <v>0.36000000000000004</v>
      </c>
      <c r="S46" s="11">
        <f>[42]Maio!$H$22</f>
        <v>2.52</v>
      </c>
      <c r="T46" s="11">
        <f>[42]Maio!$H$23</f>
        <v>14.4</v>
      </c>
      <c r="U46" s="11">
        <f>[42]Maio!$H$24</f>
        <v>14.4</v>
      </c>
      <c r="V46" s="11">
        <f>[42]Maio!$H$25</f>
        <v>19.440000000000001</v>
      </c>
      <c r="W46" s="11">
        <f>[42]Maio!$H$26</f>
        <v>7.9200000000000008</v>
      </c>
      <c r="X46" s="11">
        <f>[42]Maio!$H$27</f>
        <v>11.16</v>
      </c>
      <c r="Y46" s="11">
        <f>[42]Maio!$H$28</f>
        <v>0.36000000000000004</v>
      </c>
      <c r="Z46" s="11">
        <f>[42]Maio!$H$29</f>
        <v>1.8</v>
      </c>
      <c r="AA46" s="11">
        <f>[42]Maio!$H$30</f>
        <v>0</v>
      </c>
      <c r="AB46" s="11">
        <f>[42]Maio!$H$31</f>
        <v>0</v>
      </c>
      <c r="AC46" s="11">
        <f>[42]Maio!$H$32</f>
        <v>14.4</v>
      </c>
      <c r="AD46" s="11">
        <f>[42]Maio!$H$33</f>
        <v>0.36000000000000004</v>
      </c>
      <c r="AE46" s="11">
        <f>[42]Maio!$H$34</f>
        <v>9</v>
      </c>
      <c r="AF46" s="11">
        <f>[42]Maio!$H$35</f>
        <v>4.32</v>
      </c>
      <c r="AG46" s="15">
        <f t="shared" ref="AG46:AG47" si="24">MAX(B46:AF46)</f>
        <v>21.96</v>
      </c>
      <c r="AH46" s="126">
        <f t="shared" ref="AH46" si="25">AVERAGE(B46:AF46)</f>
        <v>6.886451612903226</v>
      </c>
      <c r="AI46" s="12" t="s">
        <v>47</v>
      </c>
    </row>
    <row r="47" spans="1:38" x14ac:dyDescent="0.2">
      <c r="A47" s="58" t="s">
        <v>31</v>
      </c>
      <c r="B47" s="11">
        <f>[43]Maio!$H$5</f>
        <v>6.12</v>
      </c>
      <c r="C47" s="11">
        <f>[43]Maio!$H$6</f>
        <v>6.84</v>
      </c>
      <c r="D47" s="11">
        <f>[43]Maio!$H$7</f>
        <v>7.5600000000000005</v>
      </c>
      <c r="E47" s="11">
        <f>[43]Maio!$H$8</f>
        <v>12.24</v>
      </c>
      <c r="F47" s="11">
        <f>[43]Maio!$H$9</f>
        <v>10.44</v>
      </c>
      <c r="G47" s="11">
        <f>[43]Maio!$H$10</f>
        <v>15.120000000000001</v>
      </c>
      <c r="H47" s="11">
        <f>[43]Maio!$H$11</f>
        <v>20.16</v>
      </c>
      <c r="I47" s="11">
        <f>[43]Maio!$H$12</f>
        <v>11.520000000000001</v>
      </c>
      <c r="J47" s="11">
        <f>[43]Maio!$H$13</f>
        <v>19.079999999999998</v>
      </c>
      <c r="K47" s="11">
        <f>[43]Maio!$H$14</f>
        <v>14.04</v>
      </c>
      <c r="L47" s="11">
        <f>[43]Maio!$H$15</f>
        <v>16.2</v>
      </c>
      <c r="M47" s="11">
        <f>[43]Maio!$H$16</f>
        <v>16.559999999999999</v>
      </c>
      <c r="N47" s="11">
        <f>[43]Maio!$H$17</f>
        <v>12.6</v>
      </c>
      <c r="O47" s="11">
        <f>[43]Maio!$H$18</f>
        <v>20.88</v>
      </c>
      <c r="P47" s="11">
        <f>[43]Maio!$H$19</f>
        <v>12.96</v>
      </c>
      <c r="Q47" s="11">
        <f>[43]Maio!$H$20</f>
        <v>9.7200000000000006</v>
      </c>
      <c r="R47" s="11">
        <f>[43]Maio!$H$21</f>
        <v>12.96</v>
      </c>
      <c r="S47" s="11">
        <f>[43]Maio!$H$22</f>
        <v>12.24</v>
      </c>
      <c r="T47" s="11">
        <f>[43]Maio!$H$23</f>
        <v>11.879999999999999</v>
      </c>
      <c r="U47" s="11">
        <f>[43]Maio!$H$24</f>
        <v>12.24</v>
      </c>
      <c r="V47" s="11">
        <f>[43]Maio!$H$25</f>
        <v>15.48</v>
      </c>
      <c r="W47" s="11">
        <f>[43]Maio!$H$26</f>
        <v>23.759999999999998</v>
      </c>
      <c r="X47" s="11">
        <f>[43]Maio!$H$27</f>
        <v>11.520000000000001</v>
      </c>
      <c r="Y47" s="11">
        <f>[43]Maio!$H$28</f>
        <v>8.2799999999999994</v>
      </c>
      <c r="Z47" s="11">
        <f>[43]Maio!$H$29</f>
        <v>7.2</v>
      </c>
      <c r="AA47" s="11">
        <f>[43]Maio!$H$30</f>
        <v>8.64</v>
      </c>
      <c r="AB47" s="11">
        <f>[43]Maio!$H$31</f>
        <v>8.64</v>
      </c>
      <c r="AC47" s="11">
        <f>[43]Maio!$H$32</f>
        <v>12.24</v>
      </c>
      <c r="AD47" s="11">
        <f>[43]Maio!$H$33</f>
        <v>10.44</v>
      </c>
      <c r="AE47" s="11">
        <f>[43]Maio!$H$34</f>
        <v>7.2</v>
      </c>
      <c r="AF47" s="11">
        <f>[43]Maio!$H$35</f>
        <v>8.2799999999999994</v>
      </c>
      <c r="AG47" s="15">
        <f t="shared" si="24"/>
        <v>23.759999999999998</v>
      </c>
      <c r="AH47" s="126">
        <f>AVERAGE(B47:AF47)</f>
        <v>12.356129032258062</v>
      </c>
    </row>
    <row r="48" spans="1:38" x14ac:dyDescent="0.2">
      <c r="A48" s="58" t="s">
        <v>44</v>
      </c>
      <c r="B48" s="11">
        <f>[44]Maio!$H$5</f>
        <v>12.96</v>
      </c>
      <c r="C48" s="11">
        <f>[44]Maio!$H$6</f>
        <v>13.32</v>
      </c>
      <c r="D48" s="11">
        <f>[44]Maio!$H$7</f>
        <v>14.04</v>
      </c>
      <c r="E48" s="11">
        <f>[44]Maio!$H$8</f>
        <v>11.879999999999999</v>
      </c>
      <c r="F48" s="11">
        <f>[44]Maio!$H$9</f>
        <v>20.52</v>
      </c>
      <c r="G48" s="11">
        <f>[44]Maio!$H$10</f>
        <v>22.32</v>
      </c>
      <c r="H48" s="11">
        <f>[44]Maio!$H$11</f>
        <v>28.8</v>
      </c>
      <c r="I48" s="11">
        <f>[44]Maio!$H$12</f>
        <v>18.720000000000002</v>
      </c>
      <c r="J48" s="11">
        <f>[44]Maio!$H$13</f>
        <v>19.440000000000001</v>
      </c>
      <c r="K48" s="11">
        <f>[44]Maio!$H$14</f>
        <v>18.720000000000002</v>
      </c>
      <c r="L48" s="11">
        <f>[44]Maio!$H$15</f>
        <v>24.48</v>
      </c>
      <c r="M48" s="11">
        <f>[44]Maio!$H$16</f>
        <v>17.28</v>
      </c>
      <c r="N48" s="11">
        <f>[44]Maio!$H$17</f>
        <v>27.720000000000002</v>
      </c>
      <c r="O48" s="11">
        <f>[44]Maio!$H$18</f>
        <v>11.879999999999999</v>
      </c>
      <c r="P48" s="11">
        <f>[44]Maio!$H$19</f>
        <v>19.079999999999998</v>
      </c>
      <c r="Q48" s="11">
        <f>[44]Maio!$H$20</f>
        <v>14.04</v>
      </c>
      <c r="R48" s="11">
        <f>[44]Maio!$H$21</f>
        <v>18.720000000000002</v>
      </c>
      <c r="S48" s="11">
        <f>[44]Maio!$H$22</f>
        <v>14.4</v>
      </c>
      <c r="T48" s="11">
        <f>[44]Maio!$H$23</f>
        <v>18</v>
      </c>
      <c r="U48" s="11">
        <f>[44]Maio!$H$24</f>
        <v>22.32</v>
      </c>
      <c r="V48" s="11">
        <f>[44]Maio!$H$25</f>
        <v>24.840000000000003</v>
      </c>
      <c r="W48" s="11">
        <f>[44]Maio!$H$26</f>
        <v>25.2</v>
      </c>
      <c r="X48" s="11">
        <f>[44]Maio!$H$27</f>
        <v>24.48</v>
      </c>
      <c r="Y48" s="11">
        <f>[44]Maio!$H$28</f>
        <v>18.720000000000002</v>
      </c>
      <c r="Z48" s="11">
        <f>[44]Maio!$H$29</f>
        <v>15.120000000000001</v>
      </c>
      <c r="AA48" s="11">
        <f>[44]Maio!$H$30</f>
        <v>17.64</v>
      </c>
      <c r="AB48" s="11">
        <f>[44]Maio!$H$31</f>
        <v>14.76</v>
      </c>
      <c r="AC48" s="11">
        <f>[44]Maio!$H$32</f>
        <v>15.120000000000001</v>
      </c>
      <c r="AD48" s="11">
        <f>[44]Maio!$H$33</f>
        <v>15.48</v>
      </c>
      <c r="AE48" s="11">
        <f>[44]Maio!$H$34</f>
        <v>16.920000000000002</v>
      </c>
      <c r="AF48" s="11">
        <f>[44]Maio!$H$35</f>
        <v>15.48</v>
      </c>
      <c r="AG48" s="15">
        <f>MAX(B48:AF48)</f>
        <v>28.8</v>
      </c>
      <c r="AH48" s="126">
        <f>AVERAGE(B48:AF48)</f>
        <v>18.464516129032258</v>
      </c>
      <c r="AI48" s="12" t="s">
        <v>47</v>
      </c>
      <c r="AK48" t="s">
        <v>229</v>
      </c>
    </row>
    <row r="49" spans="1:38" x14ac:dyDescent="0.2">
      <c r="A49" s="58" t="s">
        <v>20</v>
      </c>
      <c r="B49" s="11" t="str">
        <f>[45]Maio!$H$5</f>
        <v>*</v>
      </c>
      <c r="C49" s="11" t="str">
        <f>[45]Maio!$H$6</f>
        <v>*</v>
      </c>
      <c r="D49" s="11" t="str">
        <f>[45]Maio!$H$7</f>
        <v>*</v>
      </c>
      <c r="E49" s="11" t="str">
        <f>[45]Maio!$H$8</f>
        <v>*</v>
      </c>
      <c r="F49" s="11" t="str">
        <f>[45]Maio!$H$9</f>
        <v>*</v>
      </c>
      <c r="G49" s="11" t="str">
        <f>[45]Maio!$H$10</f>
        <v>*</v>
      </c>
      <c r="H49" s="11" t="str">
        <f>[45]Maio!$H$11</f>
        <v>*</v>
      </c>
      <c r="I49" s="11" t="str">
        <f>[45]Maio!$H$12</f>
        <v>*</v>
      </c>
      <c r="J49" s="11" t="str">
        <f>[45]Maio!$H$13</f>
        <v>*</v>
      </c>
      <c r="K49" s="11" t="str">
        <f>[45]Maio!$H$14</f>
        <v>*</v>
      </c>
      <c r="L49" s="11" t="str">
        <f>[45]Maio!$H$15</f>
        <v>*</v>
      </c>
      <c r="M49" s="11" t="str">
        <f>[45]Maio!$H$16</f>
        <v>*</v>
      </c>
      <c r="N49" s="11" t="str">
        <f>[45]Maio!$H$17</f>
        <v>*</v>
      </c>
      <c r="O49" s="11" t="str">
        <f>[45]Maio!$H$18</f>
        <v>*</v>
      </c>
      <c r="P49" s="11" t="str">
        <f>[45]Maio!$H$19</f>
        <v>*</v>
      </c>
      <c r="Q49" s="11" t="str">
        <f>[45]Maio!$H$20</f>
        <v>*</v>
      </c>
      <c r="R49" s="11" t="str">
        <f>[45]Maio!$H$21</f>
        <v>*</v>
      </c>
      <c r="S49" s="11" t="str">
        <f>[45]Maio!$H$22</f>
        <v>*</v>
      </c>
      <c r="T49" s="11" t="str">
        <f>[45]Maio!$H$23</f>
        <v>*</v>
      </c>
      <c r="U49" s="11" t="str">
        <f>[45]Maio!$H$24</f>
        <v>*</v>
      </c>
      <c r="V49" s="11" t="str">
        <f>[45]Maio!$H$25</f>
        <v>*</v>
      </c>
      <c r="W49" s="11" t="str">
        <f>[45]Maio!$H$26</f>
        <v>*</v>
      </c>
      <c r="X49" s="11" t="str">
        <f>[45]Maio!$H$27</f>
        <v>*</v>
      </c>
      <c r="Y49" s="11" t="str">
        <f>[45]Maio!$H$28</f>
        <v>*</v>
      </c>
      <c r="Z49" s="11" t="str">
        <f>[45]Maio!$H$29</f>
        <v>*</v>
      </c>
      <c r="AA49" s="11" t="str">
        <f>[45]Maio!$H$30</f>
        <v>*</v>
      </c>
      <c r="AB49" s="11" t="str">
        <f>[45]Maio!$H$31</f>
        <v>*</v>
      </c>
      <c r="AC49" s="11" t="str">
        <f>[45]Maio!$H$32</f>
        <v>*</v>
      </c>
      <c r="AD49" s="11" t="str">
        <f>[45]Maio!$H$33</f>
        <v>*</v>
      </c>
      <c r="AE49" s="11" t="str">
        <f>[45]Maio!$H$34</f>
        <v>*</v>
      </c>
      <c r="AF49" s="11" t="str">
        <f>[45]Maio!$H$35</f>
        <v>*</v>
      </c>
      <c r="AG49" s="93" t="s">
        <v>226</v>
      </c>
      <c r="AH49" s="116" t="s">
        <v>226</v>
      </c>
    </row>
    <row r="50" spans="1:38" s="5" customFormat="1" ht="17.100000000000001" customHeight="1" x14ac:dyDescent="0.2">
      <c r="A50" s="59" t="s">
        <v>33</v>
      </c>
      <c r="B50" s="13">
        <f t="shared" ref="B50:AG50" si="26">MAX(B5:B49)</f>
        <v>15.48</v>
      </c>
      <c r="C50" s="13">
        <f t="shared" si="26"/>
        <v>14.76</v>
      </c>
      <c r="D50" s="13">
        <f t="shared" si="26"/>
        <v>19.079999999999998</v>
      </c>
      <c r="E50" s="13">
        <f t="shared" si="26"/>
        <v>24.48</v>
      </c>
      <c r="F50" s="13">
        <f t="shared" si="26"/>
        <v>20.52</v>
      </c>
      <c r="G50" s="13">
        <f t="shared" si="26"/>
        <v>32.04</v>
      </c>
      <c r="H50" s="13">
        <f t="shared" si="26"/>
        <v>28.8</v>
      </c>
      <c r="I50" s="13">
        <f t="shared" si="26"/>
        <v>25.56</v>
      </c>
      <c r="J50" s="13">
        <f t="shared" si="26"/>
        <v>28.08</v>
      </c>
      <c r="K50" s="13">
        <f t="shared" si="26"/>
        <v>33.119999999999997</v>
      </c>
      <c r="L50" s="13">
        <f t="shared" si="26"/>
        <v>31.680000000000003</v>
      </c>
      <c r="M50" s="13">
        <f t="shared" si="26"/>
        <v>30.96</v>
      </c>
      <c r="N50" s="13">
        <f t="shared" si="26"/>
        <v>27.720000000000002</v>
      </c>
      <c r="O50" s="13">
        <f t="shared" si="26"/>
        <v>22.68</v>
      </c>
      <c r="P50" s="13">
        <f t="shared" si="26"/>
        <v>19.079999999999998</v>
      </c>
      <c r="Q50" s="13">
        <f t="shared" si="26"/>
        <v>14.4</v>
      </c>
      <c r="R50" s="13">
        <f t="shared" si="26"/>
        <v>18.720000000000002</v>
      </c>
      <c r="S50" s="13">
        <f t="shared" si="26"/>
        <v>19.440000000000001</v>
      </c>
      <c r="T50" s="13">
        <f t="shared" si="26"/>
        <v>28.44</v>
      </c>
      <c r="U50" s="13">
        <f t="shared" si="26"/>
        <v>28.8</v>
      </c>
      <c r="V50" s="13">
        <f t="shared" si="26"/>
        <v>39.24</v>
      </c>
      <c r="W50" s="13">
        <f t="shared" si="26"/>
        <v>37.080000000000005</v>
      </c>
      <c r="X50" s="13">
        <f t="shared" si="26"/>
        <v>32.4</v>
      </c>
      <c r="Y50" s="13">
        <f t="shared" si="26"/>
        <v>18.720000000000002</v>
      </c>
      <c r="Z50" s="13">
        <f t="shared" si="26"/>
        <v>18.36</v>
      </c>
      <c r="AA50" s="13">
        <f t="shared" si="26"/>
        <v>17.64</v>
      </c>
      <c r="AB50" s="13">
        <f t="shared" si="26"/>
        <v>15.48</v>
      </c>
      <c r="AC50" s="13">
        <f t="shared" si="26"/>
        <v>23.759999999999998</v>
      </c>
      <c r="AD50" s="13">
        <f t="shared" si="26"/>
        <v>21.96</v>
      </c>
      <c r="AE50" s="13">
        <f t="shared" si="26"/>
        <v>19.8</v>
      </c>
      <c r="AF50" s="13">
        <f t="shared" ref="AF50" si="27">MAX(AF5:AF49)</f>
        <v>24.840000000000003</v>
      </c>
      <c r="AG50" s="15">
        <f t="shared" si="26"/>
        <v>39.24</v>
      </c>
      <c r="AH50" s="94">
        <f>AVERAGE(AH5:AH49)</f>
        <v>12.48821799921677</v>
      </c>
      <c r="AK50" s="5" t="s">
        <v>47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6" t="s">
        <v>97</v>
      </c>
      <c r="U52" s="156"/>
      <c r="V52" s="156"/>
      <c r="W52" s="156"/>
      <c r="X52" s="156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t="s">
        <v>47</v>
      </c>
      <c r="AK5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7" t="s">
        <v>98</v>
      </c>
      <c r="U53" s="157"/>
      <c r="V53" s="157"/>
      <c r="W53" s="157"/>
      <c r="X53" s="157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  <c r="AL54" t="s">
        <v>47</v>
      </c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60" spans="1:38" x14ac:dyDescent="0.2">
      <c r="AA60" s="3" t="s">
        <v>47</v>
      </c>
      <c r="AH60" t="s">
        <v>47</v>
      </c>
      <c r="AK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AJ61" sqref="AJ61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49" t="s">
        <v>29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1"/>
    </row>
    <row r="2" spans="1:38" s="4" customFormat="1" ht="16.5" customHeight="1" x14ac:dyDescent="0.2">
      <c r="A2" s="183" t="s">
        <v>21</v>
      </c>
      <c r="B2" s="146" t="s">
        <v>231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78"/>
    </row>
    <row r="3" spans="1:38" s="5" customFormat="1" ht="12" customHeight="1" x14ac:dyDescent="0.2">
      <c r="A3" s="184"/>
      <c r="B3" s="185">
        <v>1</v>
      </c>
      <c r="C3" s="179">
        <f>SUM(B3+1)</f>
        <v>2</v>
      </c>
      <c r="D3" s="179">
        <f t="shared" ref="D3:AD3" si="0">SUM(C3+1)</f>
        <v>3</v>
      </c>
      <c r="E3" s="179">
        <f t="shared" si="0"/>
        <v>4</v>
      </c>
      <c r="F3" s="179">
        <f t="shared" si="0"/>
        <v>5</v>
      </c>
      <c r="G3" s="179">
        <f t="shared" si="0"/>
        <v>6</v>
      </c>
      <c r="H3" s="179">
        <f t="shared" si="0"/>
        <v>7</v>
      </c>
      <c r="I3" s="179">
        <f t="shared" si="0"/>
        <v>8</v>
      </c>
      <c r="J3" s="179">
        <f t="shared" si="0"/>
        <v>9</v>
      </c>
      <c r="K3" s="179">
        <f t="shared" si="0"/>
        <v>10</v>
      </c>
      <c r="L3" s="179">
        <f t="shared" si="0"/>
        <v>11</v>
      </c>
      <c r="M3" s="179">
        <f t="shared" si="0"/>
        <v>12</v>
      </c>
      <c r="N3" s="179">
        <f t="shared" si="0"/>
        <v>13</v>
      </c>
      <c r="O3" s="179">
        <f t="shared" si="0"/>
        <v>14</v>
      </c>
      <c r="P3" s="179">
        <f t="shared" si="0"/>
        <v>15</v>
      </c>
      <c r="Q3" s="179">
        <f t="shared" si="0"/>
        <v>16</v>
      </c>
      <c r="R3" s="179">
        <f t="shared" si="0"/>
        <v>17</v>
      </c>
      <c r="S3" s="179">
        <f t="shared" si="0"/>
        <v>18</v>
      </c>
      <c r="T3" s="179">
        <f t="shared" si="0"/>
        <v>19</v>
      </c>
      <c r="U3" s="179">
        <f t="shared" si="0"/>
        <v>20</v>
      </c>
      <c r="V3" s="179">
        <f t="shared" si="0"/>
        <v>21</v>
      </c>
      <c r="W3" s="179">
        <f t="shared" si="0"/>
        <v>22</v>
      </c>
      <c r="X3" s="179">
        <f t="shared" si="0"/>
        <v>23</v>
      </c>
      <c r="Y3" s="179">
        <f t="shared" si="0"/>
        <v>24</v>
      </c>
      <c r="Z3" s="179">
        <f t="shared" si="0"/>
        <v>25</v>
      </c>
      <c r="AA3" s="179">
        <f t="shared" si="0"/>
        <v>26</v>
      </c>
      <c r="AB3" s="179">
        <f t="shared" si="0"/>
        <v>27</v>
      </c>
      <c r="AC3" s="179">
        <f t="shared" si="0"/>
        <v>28</v>
      </c>
      <c r="AD3" s="179">
        <f t="shared" si="0"/>
        <v>29</v>
      </c>
      <c r="AE3" s="180">
        <v>30</v>
      </c>
      <c r="AF3" s="182">
        <v>31</v>
      </c>
      <c r="AG3" s="121" t="s">
        <v>222</v>
      </c>
    </row>
    <row r="4" spans="1:38" s="5" customFormat="1" ht="13.5" customHeight="1" x14ac:dyDescent="0.2">
      <c r="A4" s="184"/>
      <c r="B4" s="186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81"/>
      <c r="AF4" s="159"/>
      <c r="AG4" s="122" t="s">
        <v>35</v>
      </c>
    </row>
    <row r="5" spans="1:38" s="5" customFormat="1" x14ac:dyDescent="0.2">
      <c r="A5" s="98" t="s">
        <v>40</v>
      </c>
      <c r="B5" s="134" t="str">
        <f>[1]Maio!$I$5</f>
        <v>O</v>
      </c>
      <c r="C5" s="134" t="str">
        <f>[1]Maio!$I$6</f>
        <v>SO</v>
      </c>
      <c r="D5" s="134" t="str">
        <f>[1]Maio!$I$7</f>
        <v>O</v>
      </c>
      <c r="E5" s="134" t="str">
        <f>[1]Maio!$I$8</f>
        <v>O</v>
      </c>
      <c r="F5" s="134" t="str">
        <f>[1]Maio!$I$9</f>
        <v>O</v>
      </c>
      <c r="G5" s="134" t="str">
        <f>[1]Maio!$I$10</f>
        <v>NO</v>
      </c>
      <c r="H5" s="134" t="str">
        <f>[1]Maio!$I$11</f>
        <v>NO</v>
      </c>
      <c r="I5" s="134" t="str">
        <f>[1]Maio!$I$12</f>
        <v>O</v>
      </c>
      <c r="J5" s="134" t="str">
        <f>[1]Maio!$I$13</f>
        <v>NO</v>
      </c>
      <c r="K5" s="134" t="str">
        <f>[1]Maio!$I$14</f>
        <v>O</v>
      </c>
      <c r="L5" s="134" t="str">
        <f>[1]Maio!$I$15</f>
        <v>NO</v>
      </c>
      <c r="M5" s="134" t="str">
        <f>[1]Maio!$I$16</f>
        <v>NO</v>
      </c>
      <c r="N5" s="134" t="str">
        <f>[1]Maio!$I$17</f>
        <v>L</v>
      </c>
      <c r="O5" s="134" t="str">
        <f>[1]Maio!$I$18</f>
        <v>NO</v>
      </c>
      <c r="P5" s="134" t="str">
        <f>[1]Maio!$I$19</f>
        <v>NO</v>
      </c>
      <c r="Q5" s="134" t="str">
        <f>[1]Maio!$I$20</f>
        <v>O</v>
      </c>
      <c r="R5" s="134" t="str">
        <f>[1]Maio!$I$21</f>
        <v>S</v>
      </c>
      <c r="S5" s="134" t="str">
        <f>[1]Maio!$I$22</f>
        <v>O</v>
      </c>
      <c r="T5" s="134" t="str">
        <f>[1]Maio!$I$23</f>
        <v>NO</v>
      </c>
      <c r="U5" s="134" t="str">
        <f>[1]Maio!$I$24</f>
        <v>NO</v>
      </c>
      <c r="V5" s="134" t="str">
        <f>[1]Maio!$I$25</f>
        <v>O</v>
      </c>
      <c r="W5" s="134" t="str">
        <f>[1]Maio!$I$26</f>
        <v>L</v>
      </c>
      <c r="X5" s="134" t="str">
        <f>[1]Maio!$I$27</f>
        <v>N</v>
      </c>
      <c r="Y5" s="134" t="str">
        <f>[1]Maio!$I$28</f>
        <v>O</v>
      </c>
      <c r="Z5" s="134" t="str">
        <f>[1]Maio!$I$29</f>
        <v>L</v>
      </c>
      <c r="AA5" s="134" t="str">
        <f>[1]Maio!$I$30</f>
        <v>NO</v>
      </c>
      <c r="AB5" s="134" t="str">
        <f>[1]Maio!$I$31</f>
        <v>NO</v>
      </c>
      <c r="AC5" s="134" t="str">
        <f>[1]Maio!$I$32</f>
        <v>S</v>
      </c>
      <c r="AD5" s="134" t="str">
        <f>[1]Maio!$I$33</f>
        <v>NO</v>
      </c>
      <c r="AE5" s="134" t="str">
        <f>[1]Maio!$I$34</f>
        <v>NO</v>
      </c>
      <c r="AF5" s="134" t="str">
        <f>[1]Maio!$I$35</f>
        <v>NO</v>
      </c>
      <c r="AG5" s="135" t="str">
        <f>[1]Maio!$I$36</f>
        <v>NO</v>
      </c>
    </row>
    <row r="6" spans="1:38" x14ac:dyDescent="0.2">
      <c r="A6" s="98" t="s">
        <v>0</v>
      </c>
      <c r="B6" s="11" t="str">
        <f>[2]Maio!$I$5</f>
        <v>SO</v>
      </c>
      <c r="C6" s="11" t="str">
        <f>[2]Maio!$I$6</f>
        <v>SO</v>
      </c>
      <c r="D6" s="11" t="str">
        <f>[2]Maio!$I$7</f>
        <v>SO</v>
      </c>
      <c r="E6" s="11" t="str">
        <f>[2]Maio!$I$8</f>
        <v>SO</v>
      </c>
      <c r="F6" s="11" t="str">
        <f>[2]Maio!$I$9</f>
        <v>SO</v>
      </c>
      <c r="G6" s="11" t="str">
        <f>[2]Maio!$I$10</f>
        <v>SO</v>
      </c>
      <c r="H6" s="11" t="str">
        <f>[2]Maio!$I$11</f>
        <v>SO</v>
      </c>
      <c r="I6" s="11" t="str">
        <f>[2]Maio!$I$12</f>
        <v>SO</v>
      </c>
      <c r="J6" s="11" t="str">
        <f>[2]Maio!$I$13</f>
        <v>SO</v>
      </c>
      <c r="K6" s="11" t="str">
        <f>[2]Maio!$I$14</f>
        <v>SO</v>
      </c>
      <c r="L6" s="11" t="str">
        <f>[2]Maio!$I$15</f>
        <v>SO</v>
      </c>
      <c r="M6" s="11" t="str">
        <f>[2]Maio!$I$16</f>
        <v>SO</v>
      </c>
      <c r="N6" s="11" t="str">
        <f>[2]Maio!$I$17</f>
        <v>SO</v>
      </c>
      <c r="O6" s="11" t="str">
        <f>[2]Maio!$I$18</f>
        <v>SO</v>
      </c>
      <c r="P6" s="11" t="str">
        <f>[2]Maio!$I$19</f>
        <v>SO</v>
      </c>
      <c r="Q6" s="11" t="str">
        <f>[2]Maio!$I$20</f>
        <v>SO</v>
      </c>
      <c r="R6" s="11" t="str">
        <f>[2]Maio!$I$21</f>
        <v>SO</v>
      </c>
      <c r="S6" s="11" t="str">
        <f>[2]Maio!$I$22</f>
        <v>SO</v>
      </c>
      <c r="T6" s="131" t="str">
        <f>[2]Maio!$I$23</f>
        <v>SO</v>
      </c>
      <c r="U6" s="131" t="str">
        <f>[2]Maio!$I$24</f>
        <v>SO</v>
      </c>
      <c r="V6" s="131" t="str">
        <f>[2]Maio!$I$25</f>
        <v>SO</v>
      </c>
      <c r="W6" s="131" t="str">
        <f>[2]Maio!$I$26</f>
        <v>SO</v>
      </c>
      <c r="X6" s="131" t="str">
        <f>[2]Maio!$I$27</f>
        <v>SO</v>
      </c>
      <c r="Y6" s="131" t="str">
        <f>[2]Maio!$I$28</f>
        <v>SO</v>
      </c>
      <c r="Z6" s="131" t="str">
        <f>[2]Maio!$I$29</f>
        <v>SO</v>
      </c>
      <c r="AA6" s="131" t="str">
        <f>[2]Maio!$I$30</f>
        <v>SO</v>
      </c>
      <c r="AB6" s="131" t="str">
        <f>[2]Maio!$I$31</f>
        <v>SO</v>
      </c>
      <c r="AC6" s="131" t="str">
        <f>[2]Maio!$I$32</f>
        <v>SO</v>
      </c>
      <c r="AD6" s="131" t="str">
        <f>[2]Maio!$I$33</f>
        <v>SO</v>
      </c>
      <c r="AE6" s="131" t="str">
        <f>[2]Maio!$I$34</f>
        <v>SO</v>
      </c>
      <c r="AF6" s="131" t="str">
        <f>[2]Maio!$I$35</f>
        <v>SO</v>
      </c>
      <c r="AG6" s="127" t="str">
        <f>[2]Maio!$I$36</f>
        <v>SO</v>
      </c>
    </row>
    <row r="7" spans="1:38" x14ac:dyDescent="0.2">
      <c r="A7" s="98" t="s">
        <v>104</v>
      </c>
      <c r="B7" s="131" t="str">
        <f>[3]Maio!$I$5</f>
        <v>S</v>
      </c>
      <c r="C7" s="131" t="str">
        <f>[3]Maio!$I$6</f>
        <v>S</v>
      </c>
      <c r="D7" s="131" t="str">
        <f>[3]Maio!$I$7</f>
        <v>S</v>
      </c>
      <c r="E7" s="131" t="str">
        <f>[3]Maio!$I$8</f>
        <v>SE</v>
      </c>
      <c r="F7" s="131" t="str">
        <f>[3]Maio!$I$9</f>
        <v>NE</v>
      </c>
      <c r="G7" s="131" t="str">
        <f>[3]Maio!$I$10</f>
        <v>SO</v>
      </c>
      <c r="H7" s="131" t="str">
        <f>[3]Maio!$I$11</f>
        <v>SO</v>
      </c>
      <c r="I7" s="131" t="str">
        <f>[3]Maio!$I$12</f>
        <v>SO</v>
      </c>
      <c r="J7" s="131" t="str">
        <f>[3]Maio!$I$13</f>
        <v>NE</v>
      </c>
      <c r="K7" s="131" t="str">
        <f>[3]Maio!$I$14</f>
        <v>NE</v>
      </c>
      <c r="L7" s="131" t="str">
        <f>[3]Maio!$I$15</f>
        <v>NE</v>
      </c>
      <c r="M7" s="131" t="str">
        <f>[3]Maio!$I$16</f>
        <v>NE</v>
      </c>
      <c r="N7" s="131" t="str">
        <f>[3]Maio!$I$17</f>
        <v>NE</v>
      </c>
      <c r="O7" s="131" t="str">
        <f>[3]Maio!$I$18</f>
        <v>SO</v>
      </c>
      <c r="P7" s="131" t="str">
        <f>[3]Maio!$I$19</f>
        <v>S</v>
      </c>
      <c r="Q7" s="131" t="str">
        <f>[3]Maio!$I$20</f>
        <v>SO</v>
      </c>
      <c r="R7" s="131" t="str">
        <f>[3]Maio!$I$21</f>
        <v>S</v>
      </c>
      <c r="S7" s="131" t="str">
        <f>[3]Maio!$I$22</f>
        <v>S</v>
      </c>
      <c r="T7" s="131" t="str">
        <f>[3]Maio!$I$23</f>
        <v>SE</v>
      </c>
      <c r="U7" s="131" t="str">
        <f>[3]Maio!$I$24</f>
        <v>L</v>
      </c>
      <c r="V7" s="131" t="str">
        <f>[3]Maio!$I$25</f>
        <v>NE</v>
      </c>
      <c r="W7" s="131" t="str">
        <f>[3]Maio!$I$26</f>
        <v>N</v>
      </c>
      <c r="X7" s="131" t="str">
        <f>[3]Maio!$I$27</f>
        <v>SO</v>
      </c>
      <c r="Y7" s="131" t="str">
        <f>[3]Maio!$I$28</f>
        <v>S</v>
      </c>
      <c r="Z7" s="131" t="str">
        <f>[3]Maio!$I$29</f>
        <v>O</v>
      </c>
      <c r="AA7" s="131" t="str">
        <f>[3]Maio!$I$30</f>
        <v>SO</v>
      </c>
      <c r="AB7" s="131" t="str">
        <f>[3]Maio!$I$31</f>
        <v>S</v>
      </c>
      <c r="AC7" s="131" t="str">
        <f>[3]Maio!$I$32</f>
        <v>SE</v>
      </c>
      <c r="AD7" s="131" t="str">
        <f>[3]Maio!$I$33</f>
        <v>NE</v>
      </c>
      <c r="AE7" s="131" t="str">
        <f>[3]Maio!$I$34</f>
        <v>SE</v>
      </c>
      <c r="AF7" s="131" t="str">
        <f>[3]Maio!$I$35</f>
        <v>NE</v>
      </c>
      <c r="AG7" s="127" t="str">
        <f>[3]Maio!$I$36</f>
        <v>NE</v>
      </c>
    </row>
    <row r="8" spans="1:38" x14ac:dyDescent="0.2">
      <c r="A8" s="98" t="s">
        <v>1</v>
      </c>
      <c r="B8" s="11" t="str">
        <f>[4]Maio!$I$5</f>
        <v>SE</v>
      </c>
      <c r="C8" s="11" t="str">
        <f>[4]Maio!$I$6</f>
        <v>SE</v>
      </c>
      <c r="D8" s="11" t="str">
        <f>[4]Maio!$I$7</f>
        <v>S</v>
      </c>
      <c r="E8" s="11" t="str">
        <f>[4]Maio!$I$8</f>
        <v>*</v>
      </c>
      <c r="F8" s="11" t="str">
        <f>[4]Maio!$I$9</f>
        <v>*</v>
      </c>
      <c r="G8" s="11" t="str">
        <f>[4]Maio!$I$10</f>
        <v>*</v>
      </c>
      <c r="H8" s="11" t="str">
        <f>[4]Maio!$I$11</f>
        <v>*</v>
      </c>
      <c r="I8" s="11" t="str">
        <f>[4]Maio!$I$12</f>
        <v>*</v>
      </c>
      <c r="J8" s="11" t="str">
        <f>[4]Maio!$I$13</f>
        <v>*</v>
      </c>
      <c r="K8" s="11" t="str">
        <f>[4]Maio!$I$14</f>
        <v>*</v>
      </c>
      <c r="L8" s="11" t="str">
        <f>[4]Maio!$I$15</f>
        <v>*</v>
      </c>
      <c r="M8" s="11" t="str">
        <f>[4]Maio!$I$16</f>
        <v>*</v>
      </c>
      <c r="N8" s="11" t="str">
        <f>[4]Maio!$I$17</f>
        <v>*</v>
      </c>
      <c r="O8" s="11" t="str">
        <f>[4]Maio!$I$18</f>
        <v>*</v>
      </c>
      <c r="P8" s="11" t="str">
        <f>[4]Maio!$I$19</f>
        <v>*</v>
      </c>
      <c r="Q8" s="11" t="str">
        <f>[4]Maio!$I$20</f>
        <v>S</v>
      </c>
      <c r="R8" s="11" t="str">
        <f>[4]Maio!$I$21</f>
        <v>SE</v>
      </c>
      <c r="S8" s="11" t="str">
        <f>[4]Maio!$I$22</f>
        <v>SE</v>
      </c>
      <c r="T8" s="131" t="str">
        <f>[4]Maio!$I$23</f>
        <v>SE</v>
      </c>
      <c r="U8" s="131" t="str">
        <f>[4]Maio!$I$24</f>
        <v>*</v>
      </c>
      <c r="V8" s="131" t="str">
        <f>[4]Maio!$I$25</f>
        <v>*</v>
      </c>
      <c r="W8" s="131" t="str">
        <f>[4]Maio!$I$26</f>
        <v>*</v>
      </c>
      <c r="X8" s="131" t="str">
        <f>[4]Maio!$I$27</f>
        <v>*</v>
      </c>
      <c r="Y8" s="131" t="str">
        <f>[4]Maio!$I$28</f>
        <v>*</v>
      </c>
      <c r="Z8" s="131" t="str">
        <f>[4]Maio!$I$29</f>
        <v>*</v>
      </c>
      <c r="AA8" s="131" t="str">
        <f>[4]Maio!$I$30</f>
        <v>*</v>
      </c>
      <c r="AB8" s="131" t="str">
        <f>[4]Maio!$I$31</f>
        <v>*</v>
      </c>
      <c r="AC8" s="131" t="str">
        <f>[4]Maio!$I$32</f>
        <v>*</v>
      </c>
      <c r="AD8" s="131" t="str">
        <f>[4]Maio!$I$33</f>
        <v>*</v>
      </c>
      <c r="AE8" s="131" t="str">
        <f>[4]Maio!$I$34</f>
        <v>*</v>
      </c>
      <c r="AF8" s="131" t="str">
        <f>[4]Maio!$I$35</f>
        <v>*</v>
      </c>
      <c r="AG8" s="127" t="str">
        <f>[4]Maio!$I$36</f>
        <v>SE</v>
      </c>
    </row>
    <row r="9" spans="1:38" x14ac:dyDescent="0.2">
      <c r="A9" s="98" t="s">
        <v>167</v>
      </c>
      <c r="B9" s="11" t="str">
        <f>[5]Maio!$I$5</f>
        <v>N</v>
      </c>
      <c r="C9" s="11" t="str">
        <f>[5]Maio!$I$6</f>
        <v>L</v>
      </c>
      <c r="D9" s="11" t="str">
        <f>[5]Maio!$I$7</f>
        <v>L</v>
      </c>
      <c r="E9" s="11" t="str">
        <f>[5]Maio!$I$8</f>
        <v>NE</v>
      </c>
      <c r="F9" s="11" t="str">
        <f>[5]Maio!$I$9</f>
        <v>N</v>
      </c>
      <c r="G9" s="11" t="str">
        <f>[5]Maio!$I$10</f>
        <v>S</v>
      </c>
      <c r="H9" s="11" t="str">
        <f>[5]Maio!$I$11</f>
        <v>S</v>
      </c>
      <c r="I9" s="11" t="str">
        <f>[5]Maio!$I$12</f>
        <v>L</v>
      </c>
      <c r="J9" s="11" t="str">
        <f>[5]Maio!$I$13</f>
        <v>NE</v>
      </c>
      <c r="K9" s="11" t="str">
        <f>[5]Maio!$I$14</f>
        <v>NE</v>
      </c>
      <c r="L9" s="11" t="str">
        <f>[5]Maio!$I$15</f>
        <v>NE</v>
      </c>
      <c r="M9" s="11" t="str">
        <f>[5]Maio!$I$16</f>
        <v>NE</v>
      </c>
      <c r="N9" s="11" t="str">
        <f>[5]Maio!$I$17</f>
        <v>SO</v>
      </c>
      <c r="O9" s="11" t="str">
        <f>[5]Maio!$I$18</f>
        <v>S</v>
      </c>
      <c r="P9" s="11" t="str">
        <f>[5]Maio!$I$19</f>
        <v>S</v>
      </c>
      <c r="Q9" s="11" t="str">
        <f>[5]Maio!$I$20</f>
        <v>L</v>
      </c>
      <c r="R9" s="11" t="str">
        <f>[5]Maio!$I$21</f>
        <v>NE</v>
      </c>
      <c r="S9" s="11" t="str">
        <f>[5]Maio!$I$22</f>
        <v>NE</v>
      </c>
      <c r="T9" s="131" t="str">
        <f>[5]Maio!$I$23</f>
        <v>NE</v>
      </c>
      <c r="U9" s="131" t="str">
        <f>[5]Maio!$I$24</f>
        <v>NE</v>
      </c>
      <c r="V9" s="131" t="str">
        <f>[5]Maio!$I$25</f>
        <v>NE</v>
      </c>
      <c r="W9" s="131" t="str">
        <f>[5]Maio!$I$26</f>
        <v>N</v>
      </c>
      <c r="X9" s="131" t="str">
        <f>[5]Maio!$I$27</f>
        <v>SO</v>
      </c>
      <c r="Y9" s="131" t="str">
        <f>[5]Maio!$I$28</f>
        <v>SO</v>
      </c>
      <c r="Z9" s="131" t="str">
        <f>[5]Maio!$I$29</f>
        <v>O</v>
      </c>
      <c r="AA9" s="131" t="str">
        <f>[5]Maio!$I$30</f>
        <v>SO</v>
      </c>
      <c r="AB9" s="131" t="str">
        <f>[5]Maio!$I$31</f>
        <v>NE</v>
      </c>
      <c r="AC9" s="131" t="str">
        <f>[5]Maio!$I$32</f>
        <v>NE</v>
      </c>
      <c r="AD9" s="131" t="str">
        <f>[5]Maio!$I$33</f>
        <v>NE</v>
      </c>
      <c r="AE9" s="131" t="str">
        <f>[5]Maio!$I$34</f>
        <v>NE</v>
      </c>
      <c r="AF9" s="131" t="str">
        <f>[5]Maio!$I$35</f>
        <v>N</v>
      </c>
      <c r="AG9" s="140" t="str">
        <f>[5]Maio!$I$36</f>
        <v>NE</v>
      </c>
    </row>
    <row r="10" spans="1:38" x14ac:dyDescent="0.2">
      <c r="A10" s="98" t="s">
        <v>111</v>
      </c>
      <c r="B10" s="11" t="str">
        <f>[6]Maio!$I$5</f>
        <v>*</v>
      </c>
      <c r="C10" s="11" t="str">
        <f>[6]Maio!$I$6</f>
        <v>*</v>
      </c>
      <c r="D10" s="11" t="str">
        <f>[6]Maio!$I$7</f>
        <v>*</v>
      </c>
      <c r="E10" s="11" t="str">
        <f>[6]Maio!$I$8</f>
        <v>*</v>
      </c>
      <c r="F10" s="11" t="str">
        <f>[6]Maio!$I$9</f>
        <v>*</v>
      </c>
      <c r="G10" s="11" t="str">
        <f>[6]Maio!$I$10</f>
        <v>*</v>
      </c>
      <c r="H10" s="11" t="str">
        <f>[6]Maio!$I$11</f>
        <v>*</v>
      </c>
      <c r="I10" s="11" t="str">
        <f>[6]Maio!$I$12</f>
        <v>*</v>
      </c>
      <c r="J10" s="11" t="str">
        <f>[6]Maio!$I$13</f>
        <v>*</v>
      </c>
      <c r="K10" s="11" t="str">
        <f>[6]Maio!$I$14</f>
        <v>*</v>
      </c>
      <c r="L10" s="11" t="str">
        <f>[6]Maio!$I$15</f>
        <v>*</v>
      </c>
      <c r="M10" s="11" t="str">
        <f>[6]Maio!$I$16</f>
        <v>*</v>
      </c>
      <c r="N10" s="11" t="str">
        <f>[6]Maio!$I$17</f>
        <v>*</v>
      </c>
      <c r="O10" s="11" t="str">
        <f>[6]Maio!$I$18</f>
        <v>*</v>
      </c>
      <c r="P10" s="11" t="str">
        <f>[6]Maio!$I$19</f>
        <v>*</v>
      </c>
      <c r="Q10" s="11" t="str">
        <f>[6]Maio!$I$20</f>
        <v>*</v>
      </c>
      <c r="R10" s="11" t="str">
        <f>[6]Maio!$I$21</f>
        <v>*</v>
      </c>
      <c r="S10" s="11" t="str">
        <f>[6]Maio!$I$22</f>
        <v>*</v>
      </c>
      <c r="T10" s="131" t="str">
        <f>[6]Maio!$I$23</f>
        <v>*</v>
      </c>
      <c r="U10" s="131" t="str">
        <f>[6]Maio!$I$24</f>
        <v>*</v>
      </c>
      <c r="V10" s="131" t="str">
        <f>[6]Maio!$I$25</f>
        <v>*</v>
      </c>
      <c r="W10" s="131" t="str">
        <f>[6]Maio!$I$26</f>
        <v>*</v>
      </c>
      <c r="X10" s="131" t="str">
        <f>[6]Maio!$I$27</f>
        <v>*</v>
      </c>
      <c r="Y10" s="131" t="str">
        <f>[6]Maio!$I$28</f>
        <v>*</v>
      </c>
      <c r="Z10" s="131" t="str">
        <f>[6]Maio!$I$29</f>
        <v>*</v>
      </c>
      <c r="AA10" s="131" t="str">
        <f>[6]Maio!$I$30</f>
        <v>*</v>
      </c>
      <c r="AB10" s="131" t="str">
        <f>[6]Maio!$I$31</f>
        <v>*</v>
      </c>
      <c r="AC10" s="131" t="str">
        <f>[6]Maio!$I$32</f>
        <v>*</v>
      </c>
      <c r="AD10" s="131" t="str">
        <f>[6]Maio!$I$33</f>
        <v>*</v>
      </c>
      <c r="AE10" s="131" t="str">
        <f>[6]Maio!$I$34</f>
        <v>*</v>
      </c>
      <c r="AF10" s="131" t="str">
        <f>[6]Maio!$I$35</f>
        <v>*</v>
      </c>
      <c r="AG10" s="140" t="str">
        <f>[6]Maio!$I$36</f>
        <v>*</v>
      </c>
    </row>
    <row r="11" spans="1:38" x14ac:dyDescent="0.2">
      <c r="A11" s="98" t="s">
        <v>64</v>
      </c>
      <c r="B11" s="11" t="str">
        <f>[7]Maio!$I$5</f>
        <v>SE</v>
      </c>
      <c r="C11" s="11" t="str">
        <f>[7]Maio!$I$6</f>
        <v>O</v>
      </c>
      <c r="D11" s="11" t="str">
        <f>[7]Maio!$I$7</f>
        <v>S</v>
      </c>
      <c r="E11" s="11" t="str">
        <f>[7]Maio!$I$8</f>
        <v>L</v>
      </c>
      <c r="F11" s="11" t="str">
        <f>[7]Maio!$I$9</f>
        <v>L</v>
      </c>
      <c r="G11" s="11" t="str">
        <f>[7]Maio!$I$10</f>
        <v>SO</v>
      </c>
      <c r="H11" s="11" t="str">
        <f>[7]Maio!$I$11</f>
        <v>SO</v>
      </c>
      <c r="I11" s="11" t="str">
        <f>[7]Maio!$I$12</f>
        <v>SE</v>
      </c>
      <c r="J11" s="11" t="str">
        <f>[7]Maio!$I$13</f>
        <v>L</v>
      </c>
      <c r="K11" s="11" t="str">
        <f>[7]Maio!$I$14</f>
        <v>L</v>
      </c>
      <c r="L11" s="11" t="str">
        <f>[7]Maio!$I$15</f>
        <v>L</v>
      </c>
      <c r="M11" s="11" t="str">
        <f>[7]Maio!$I$16</f>
        <v>NE</v>
      </c>
      <c r="N11" s="11" t="str">
        <f>[7]Maio!$I$17</f>
        <v>NE</v>
      </c>
      <c r="O11" s="11" t="str">
        <f>[7]Maio!$I$18</f>
        <v>SO</v>
      </c>
      <c r="P11" s="11" t="str">
        <f>[7]Maio!$I$19</f>
        <v>SO</v>
      </c>
      <c r="Q11" s="11" t="str">
        <f>[7]Maio!$I$20</f>
        <v>S</v>
      </c>
      <c r="R11" s="11" t="str">
        <f>[7]Maio!$I$21</f>
        <v>S</v>
      </c>
      <c r="S11" s="11" t="str">
        <f>[7]Maio!$I$22</f>
        <v>SE</v>
      </c>
      <c r="T11" s="131" t="str">
        <f>[7]Maio!$I$23</f>
        <v>L</v>
      </c>
      <c r="U11" s="131" t="str">
        <f>[7]Maio!$I$24</f>
        <v>L</v>
      </c>
      <c r="V11" s="131" t="str">
        <f>[7]Maio!$I$25</f>
        <v>L</v>
      </c>
      <c r="W11" s="131" t="str">
        <f>[7]Maio!$I$26</f>
        <v>NE</v>
      </c>
      <c r="X11" s="131" t="str">
        <f>[7]Maio!$I$27</f>
        <v>O</v>
      </c>
      <c r="Y11" s="131" t="str">
        <f>[7]Maio!$I$28</f>
        <v>SO</v>
      </c>
      <c r="Z11" s="131" t="str">
        <f>[7]Maio!$I$29</f>
        <v>L</v>
      </c>
      <c r="AA11" s="131" t="str">
        <f>[7]Maio!$I$30</f>
        <v>SO</v>
      </c>
      <c r="AB11" s="131" t="str">
        <f>[7]Maio!$I$31</f>
        <v>SO</v>
      </c>
      <c r="AC11" s="131" t="str">
        <f>[7]Maio!$I$32</f>
        <v>SE</v>
      </c>
      <c r="AD11" s="131" t="str">
        <f>[7]Maio!$I$33</f>
        <v>L</v>
      </c>
      <c r="AE11" s="131" t="str">
        <f>[7]Maio!$I$34</f>
        <v>SE</v>
      </c>
      <c r="AF11" s="131" t="str">
        <f>[7]Maio!$I$35</f>
        <v>NE</v>
      </c>
      <c r="AG11" s="127" t="str">
        <f>[7]Maio!$I$36</f>
        <v>L</v>
      </c>
    </row>
    <row r="12" spans="1:38" x14ac:dyDescent="0.2">
      <c r="A12" s="98" t="s">
        <v>41</v>
      </c>
      <c r="B12" s="136" t="str">
        <f>[8]Maio!$I$5</f>
        <v>N</v>
      </c>
      <c r="C12" s="136" t="str">
        <f>[8]Maio!$I$6</f>
        <v>N</v>
      </c>
      <c r="D12" s="136" t="str">
        <f>[8]Maio!$I$7</f>
        <v>N</v>
      </c>
      <c r="E12" s="136" t="str">
        <f>[8]Maio!$I$8</f>
        <v>N</v>
      </c>
      <c r="F12" s="136" t="str">
        <f>[8]Maio!$I$9</f>
        <v>N</v>
      </c>
      <c r="G12" s="136" t="str">
        <f>[8]Maio!$I$10</f>
        <v>N</v>
      </c>
      <c r="H12" s="136" t="str">
        <f>[8]Maio!$I$11</f>
        <v>N</v>
      </c>
      <c r="I12" s="136" t="str">
        <f>[8]Maio!$I$12</f>
        <v>N</v>
      </c>
      <c r="J12" s="136" t="str">
        <f>[8]Maio!$I$13</f>
        <v>N</v>
      </c>
      <c r="K12" s="136" t="str">
        <f>[8]Maio!$I$14</f>
        <v>N</v>
      </c>
      <c r="L12" s="136" t="str">
        <f>[8]Maio!$I$15</f>
        <v>N</v>
      </c>
      <c r="M12" s="136" t="str">
        <f>[8]Maio!$I$16</f>
        <v>N</v>
      </c>
      <c r="N12" s="136" t="str">
        <f>[8]Maio!$I$17</f>
        <v>N</v>
      </c>
      <c r="O12" s="136" t="str">
        <f>[8]Maio!$I$18</f>
        <v>N</v>
      </c>
      <c r="P12" s="136" t="str">
        <f>[8]Maio!$I$19</f>
        <v>N</v>
      </c>
      <c r="Q12" s="136" t="str">
        <f>[8]Maio!$I$20</f>
        <v>N</v>
      </c>
      <c r="R12" s="136" t="str">
        <f>[8]Maio!$I$21</f>
        <v>N</v>
      </c>
      <c r="S12" s="136" t="str">
        <f>[8]Maio!$I$22</f>
        <v>N</v>
      </c>
      <c r="T12" s="131" t="str">
        <f>[8]Maio!$I$23</f>
        <v>N</v>
      </c>
      <c r="U12" s="131" t="str">
        <f>[8]Maio!$I$24</f>
        <v>N</v>
      </c>
      <c r="V12" s="131" t="str">
        <f>[8]Maio!$I$25</f>
        <v>N</v>
      </c>
      <c r="W12" s="131" t="str">
        <f>[8]Maio!$I$26</f>
        <v>N</v>
      </c>
      <c r="X12" s="131" t="str">
        <f>[8]Maio!$I$27</f>
        <v>N</v>
      </c>
      <c r="Y12" s="131" t="str">
        <f>[8]Maio!$I$28</f>
        <v>N</v>
      </c>
      <c r="Z12" s="131" t="str">
        <f>[8]Maio!$I$29</f>
        <v>N</v>
      </c>
      <c r="AA12" s="131" t="str">
        <f>[8]Maio!$I$30</f>
        <v>N</v>
      </c>
      <c r="AB12" s="131" t="str">
        <f>[8]Maio!$I$31</f>
        <v>N</v>
      </c>
      <c r="AC12" s="131" t="str">
        <f>[8]Maio!$I$32</f>
        <v>N</v>
      </c>
      <c r="AD12" s="131" t="str">
        <f>[8]Maio!$I$33</f>
        <v>N</v>
      </c>
      <c r="AE12" s="131" t="str">
        <f>[8]Maio!$I$34</f>
        <v>N</v>
      </c>
      <c r="AF12" s="131" t="str">
        <f>[8]Maio!$I$35</f>
        <v>N</v>
      </c>
      <c r="AG12" s="127" t="str">
        <f>[8]Maio!$I$36</f>
        <v>N</v>
      </c>
      <c r="AJ12" t="s">
        <v>47</v>
      </c>
    </row>
    <row r="13" spans="1:38" x14ac:dyDescent="0.2">
      <c r="A13" s="98" t="s">
        <v>114</v>
      </c>
      <c r="B13" s="11" t="str">
        <f>[9]Maio!$I$5</f>
        <v>*</v>
      </c>
      <c r="C13" s="11" t="str">
        <f>[9]Maio!$I$6</f>
        <v>*</v>
      </c>
      <c r="D13" s="11" t="str">
        <f>[9]Maio!$I$7</f>
        <v>*</v>
      </c>
      <c r="E13" s="11" t="str">
        <f>[9]Maio!$I$8</f>
        <v>*</v>
      </c>
      <c r="F13" s="11" t="str">
        <f>[9]Maio!$I$9</f>
        <v>*</v>
      </c>
      <c r="G13" s="11" t="str">
        <f>[9]Maio!$I$10</f>
        <v>*</v>
      </c>
      <c r="H13" s="11" t="str">
        <f>[9]Maio!$I$11</f>
        <v>*</v>
      </c>
      <c r="I13" s="11" t="str">
        <f>[9]Maio!$I$12</f>
        <v>*</v>
      </c>
      <c r="J13" s="11" t="str">
        <f>[9]Maio!$I$13</f>
        <v>*</v>
      </c>
      <c r="K13" s="11" t="str">
        <f>[9]Maio!$I$14</f>
        <v>*</v>
      </c>
      <c r="L13" s="11" t="str">
        <f>[9]Maio!$I$15</f>
        <v>*</v>
      </c>
      <c r="M13" s="11" t="str">
        <f>[9]Maio!$I$16</f>
        <v>*</v>
      </c>
      <c r="N13" s="11" t="str">
        <f>[9]Maio!$I$17</f>
        <v>*</v>
      </c>
      <c r="O13" s="11" t="str">
        <f>[9]Maio!$I$18</f>
        <v>*</v>
      </c>
      <c r="P13" s="11" t="str">
        <f>[9]Maio!$I$19</f>
        <v>*</v>
      </c>
      <c r="Q13" s="11" t="str">
        <f>[9]Maio!$I$20</f>
        <v>*</v>
      </c>
      <c r="R13" s="11" t="str">
        <f>[9]Maio!$I$21</f>
        <v>*</v>
      </c>
      <c r="S13" s="11" t="str">
        <f>[9]Maio!$I$22</f>
        <v>*</v>
      </c>
      <c r="T13" s="11" t="str">
        <f>[9]Maio!$I$23</f>
        <v>*</v>
      </c>
      <c r="U13" s="11" t="str">
        <f>[9]Maio!$I$24</f>
        <v>*</v>
      </c>
      <c r="V13" s="11" t="str">
        <f>[9]Maio!$I$25</f>
        <v>*</v>
      </c>
      <c r="W13" s="11" t="str">
        <f>[9]Maio!$I$26</f>
        <v>*</v>
      </c>
      <c r="X13" s="11" t="str">
        <f>[9]Maio!$I$27</f>
        <v>*</v>
      </c>
      <c r="Y13" s="11" t="str">
        <f>[9]Maio!$I$28</f>
        <v>*</v>
      </c>
      <c r="Z13" s="11" t="str">
        <f>[9]Maio!$I$29</f>
        <v>*</v>
      </c>
      <c r="AA13" s="11" t="str">
        <f>[9]Maio!$I$30</f>
        <v>*</v>
      </c>
      <c r="AB13" s="11" t="str">
        <f>[9]Maio!$I$31</f>
        <v>*</v>
      </c>
      <c r="AC13" s="11" t="str">
        <f>[9]Maio!$I$32</f>
        <v>*</v>
      </c>
      <c r="AD13" s="11" t="str">
        <f>[9]Maio!$I$33</f>
        <v>*</v>
      </c>
      <c r="AE13" s="11" t="str">
        <f>[9]Maio!$I$34</f>
        <v>*</v>
      </c>
      <c r="AF13" s="11" t="str">
        <f>[9]Maio!$I$35</f>
        <v>*</v>
      </c>
      <c r="AG13" s="140" t="str">
        <f>[9]Maio!$I$36</f>
        <v>*</v>
      </c>
      <c r="AL13" t="s">
        <v>47</v>
      </c>
    </row>
    <row r="14" spans="1:38" x14ac:dyDescent="0.2">
      <c r="A14" s="98" t="s">
        <v>118</v>
      </c>
      <c r="B14" s="136" t="str">
        <f>[10]Maio!$I$5</f>
        <v>*</v>
      </c>
      <c r="C14" s="136" t="str">
        <f>[10]Maio!$I$6</f>
        <v>*</v>
      </c>
      <c r="D14" s="136" t="str">
        <f>[10]Maio!$I$7</f>
        <v>*</v>
      </c>
      <c r="E14" s="136" t="str">
        <f>[10]Maio!$I$8</f>
        <v>*</v>
      </c>
      <c r="F14" s="136" t="str">
        <f>[10]Maio!$I$9</f>
        <v>*</v>
      </c>
      <c r="G14" s="136" t="str">
        <f>[10]Maio!$I$10</f>
        <v>*</v>
      </c>
      <c r="H14" s="136" t="str">
        <f>[10]Maio!$I$11</f>
        <v>*</v>
      </c>
      <c r="I14" s="136" t="str">
        <f>[10]Maio!$I$12</f>
        <v>*</v>
      </c>
      <c r="J14" s="136" t="str">
        <f>[10]Maio!$I$13</f>
        <v>*</v>
      </c>
      <c r="K14" s="136" t="str">
        <f>[10]Maio!$I$14</f>
        <v>*</v>
      </c>
      <c r="L14" s="136" t="str">
        <f>[10]Maio!$I$15</f>
        <v>*</v>
      </c>
      <c r="M14" s="136" t="str">
        <f>[10]Maio!$I$16</f>
        <v>*</v>
      </c>
      <c r="N14" s="136" t="str">
        <f>[10]Maio!$I$17</f>
        <v>*</v>
      </c>
      <c r="O14" s="136" t="str">
        <f>[10]Maio!$I$18</f>
        <v>*</v>
      </c>
      <c r="P14" s="136" t="str">
        <f>[10]Maio!$I$19</f>
        <v>*</v>
      </c>
      <c r="Q14" s="136" t="str">
        <f>[10]Maio!$I$20</f>
        <v>*</v>
      </c>
      <c r="R14" s="136" t="str">
        <f>[10]Maio!$I$21</f>
        <v>*</v>
      </c>
      <c r="S14" s="136" t="str">
        <f>[10]Maio!$I$22</f>
        <v>*</v>
      </c>
      <c r="T14" s="131" t="str">
        <f>[10]Maio!$I$23</f>
        <v>*</v>
      </c>
      <c r="U14" s="131" t="str">
        <f>[10]Maio!$I$24</f>
        <v>*</v>
      </c>
      <c r="V14" s="131" t="str">
        <f>[10]Maio!$I$25</f>
        <v>*</v>
      </c>
      <c r="W14" s="131" t="str">
        <f>[10]Maio!$I$26</f>
        <v>*</v>
      </c>
      <c r="X14" s="131" t="str">
        <f>[10]Maio!$I$27</f>
        <v>*</v>
      </c>
      <c r="Y14" s="131" t="str">
        <f>[10]Maio!$I$28</f>
        <v>*</v>
      </c>
      <c r="Z14" s="131" t="str">
        <f>[10]Maio!$I$29</f>
        <v>*</v>
      </c>
      <c r="AA14" s="131" t="str">
        <f>[10]Maio!$I$30</f>
        <v>*</v>
      </c>
      <c r="AB14" s="131" t="str">
        <f>[10]Maio!$I$31</f>
        <v>*</v>
      </c>
      <c r="AC14" s="131" t="str">
        <f>[10]Maio!$I$32</f>
        <v>*</v>
      </c>
      <c r="AD14" s="131" t="str">
        <f>[10]Maio!$I$33</f>
        <v>*</v>
      </c>
      <c r="AE14" s="131" t="str">
        <f>[10]Maio!$I$34</f>
        <v>*</v>
      </c>
      <c r="AF14" s="131" t="str">
        <f>[10]Maio!$I$35</f>
        <v>*</v>
      </c>
      <c r="AG14" s="140" t="str">
        <f>[10]Maio!$I$36</f>
        <v>*</v>
      </c>
    </row>
    <row r="15" spans="1:38" x14ac:dyDescent="0.2">
      <c r="A15" s="98" t="s">
        <v>121</v>
      </c>
      <c r="B15" s="136" t="str">
        <f>[11]Maio!$I$5</f>
        <v>NE</v>
      </c>
      <c r="C15" s="136" t="str">
        <f>[11]Maio!$I$6</f>
        <v>S</v>
      </c>
      <c r="D15" s="136" t="str">
        <f>[11]Maio!$I$7</f>
        <v>S</v>
      </c>
      <c r="E15" s="136" t="str">
        <f>[11]Maio!$I$8</f>
        <v>NE</v>
      </c>
      <c r="F15" s="136" t="str">
        <f>[11]Maio!$I$9</f>
        <v>N</v>
      </c>
      <c r="G15" s="136" t="str">
        <f>[11]Maio!$I$10</f>
        <v>S</v>
      </c>
      <c r="H15" s="136" t="str">
        <f>[11]Maio!$I$11</f>
        <v>S</v>
      </c>
      <c r="I15" s="136" t="str">
        <f>[11]Maio!$I$12</f>
        <v>NE</v>
      </c>
      <c r="J15" s="136" t="str">
        <f>[11]Maio!$I$13</f>
        <v>NE</v>
      </c>
      <c r="K15" s="136" t="str">
        <f>[11]Maio!$I$14</f>
        <v>NE</v>
      </c>
      <c r="L15" s="136" t="str">
        <f>[11]Maio!$I$15</f>
        <v>NE</v>
      </c>
      <c r="M15" s="136" t="str">
        <f>[11]Maio!$I$16</f>
        <v>NE</v>
      </c>
      <c r="N15" s="136" t="str">
        <f>[11]Maio!$I$17</f>
        <v>N</v>
      </c>
      <c r="O15" s="136" t="str">
        <f>[11]Maio!$I$18</f>
        <v>S</v>
      </c>
      <c r="P15" s="136" t="str">
        <f>[11]Maio!$I$19</f>
        <v>SO</v>
      </c>
      <c r="Q15" s="136" t="str">
        <f>[11]Maio!$I$20</f>
        <v>SO</v>
      </c>
      <c r="R15" s="136" t="str">
        <f>[11]Maio!$I$21</f>
        <v>NE</v>
      </c>
      <c r="S15" s="136" t="str">
        <f>[11]Maio!$I$22</f>
        <v>NE</v>
      </c>
      <c r="T15" s="131" t="str">
        <f>[11]Maio!$I$23</f>
        <v>NE</v>
      </c>
      <c r="U15" s="131" t="str">
        <f>[11]Maio!$I$24</f>
        <v>NE</v>
      </c>
      <c r="V15" s="136" t="str">
        <f>[11]Maio!$I$25</f>
        <v>NE</v>
      </c>
      <c r="W15" s="131" t="str">
        <f>[11]Maio!$I$26</f>
        <v>N</v>
      </c>
      <c r="X15" s="131" t="str">
        <f>[11]Maio!$I$27</f>
        <v>SO</v>
      </c>
      <c r="Y15" s="131" t="str">
        <f>[11]Maio!$I$28</f>
        <v>SO</v>
      </c>
      <c r="Z15" s="131" t="str">
        <f>[11]Maio!$I$29</f>
        <v>SO</v>
      </c>
      <c r="AA15" s="131" t="str">
        <f>[11]Maio!$I$30</f>
        <v>O</v>
      </c>
      <c r="AB15" s="131" t="str">
        <f>[11]Maio!$I$31</f>
        <v>NE</v>
      </c>
      <c r="AC15" s="131" t="str">
        <f>[11]Maio!$I$32</f>
        <v>NE</v>
      </c>
      <c r="AD15" s="131" t="str">
        <f>[11]Maio!$I$33</f>
        <v>NE</v>
      </c>
      <c r="AE15" s="131" t="str">
        <f>[11]Maio!$I$34</f>
        <v>NE</v>
      </c>
      <c r="AF15" s="131" t="str">
        <f>[11]Maio!$I$35</f>
        <v>NE</v>
      </c>
      <c r="AG15" s="140" t="str">
        <f>[11]Maio!$I$36</f>
        <v>NE</v>
      </c>
    </row>
    <row r="16" spans="1:38" x14ac:dyDescent="0.2">
      <c r="A16" s="98" t="s">
        <v>168</v>
      </c>
      <c r="B16" s="136" t="str">
        <f>[12]Maio!$I$5</f>
        <v>*</v>
      </c>
      <c r="C16" s="136" t="str">
        <f>[12]Maio!$I$6</f>
        <v>*</v>
      </c>
      <c r="D16" s="136" t="str">
        <f>[12]Maio!$I$7</f>
        <v>*</v>
      </c>
      <c r="E16" s="136" t="str">
        <f>[12]Maio!$I$8</f>
        <v>*</v>
      </c>
      <c r="F16" s="136" t="str">
        <f>[12]Maio!$I$9</f>
        <v>*</v>
      </c>
      <c r="G16" s="136" t="str">
        <f>[12]Maio!$I$10</f>
        <v>*</v>
      </c>
      <c r="H16" s="136" t="str">
        <f>[12]Maio!$I$11</f>
        <v>*</v>
      </c>
      <c r="I16" s="136" t="str">
        <f>[12]Maio!$I$12</f>
        <v>*</v>
      </c>
      <c r="J16" s="136" t="str">
        <f>[12]Maio!$I$13</f>
        <v>*</v>
      </c>
      <c r="K16" s="136" t="str">
        <f>[12]Maio!$I$14</f>
        <v>*</v>
      </c>
      <c r="L16" s="136" t="str">
        <f>[12]Maio!$I$15</f>
        <v>*</v>
      </c>
      <c r="M16" s="136" t="str">
        <f>[12]Maio!$I$16</f>
        <v>*</v>
      </c>
      <c r="N16" s="136" t="str">
        <f>[12]Maio!$I$17</f>
        <v>*</v>
      </c>
      <c r="O16" s="136" t="str">
        <f>[12]Maio!$I$18</f>
        <v>*</v>
      </c>
      <c r="P16" s="136" t="str">
        <f>[12]Maio!$I$19</f>
        <v>*</v>
      </c>
      <c r="Q16" s="136" t="str">
        <f>[12]Maio!$I$20</f>
        <v>*</v>
      </c>
      <c r="R16" s="136" t="str">
        <f>[12]Maio!$I$21</f>
        <v>*</v>
      </c>
      <c r="S16" s="136" t="str">
        <f>[12]Maio!$I$22</f>
        <v>*</v>
      </c>
      <c r="T16" s="131" t="str">
        <f>[12]Maio!$I$23</f>
        <v>*</v>
      </c>
      <c r="U16" s="131" t="str">
        <f>[12]Maio!$I$24</f>
        <v>*</v>
      </c>
      <c r="V16" s="131" t="str">
        <f>[12]Maio!$I$25</f>
        <v>*</v>
      </c>
      <c r="W16" s="131" t="str">
        <f>[12]Maio!$I$26</f>
        <v>*</v>
      </c>
      <c r="X16" s="131" t="str">
        <f>[12]Maio!$I$27</f>
        <v>*</v>
      </c>
      <c r="Y16" s="131" t="str">
        <f>[12]Maio!$I$28</f>
        <v>*</v>
      </c>
      <c r="Z16" s="131" t="str">
        <f>[12]Maio!$I$29</f>
        <v>*</v>
      </c>
      <c r="AA16" s="131" t="str">
        <f>[12]Maio!$I$30</f>
        <v>*</v>
      </c>
      <c r="AB16" s="131" t="str">
        <f>[12]Maio!$I$31</f>
        <v>*</v>
      </c>
      <c r="AC16" s="131" t="str">
        <f>[12]Maio!$I$32</f>
        <v>*</v>
      </c>
      <c r="AD16" s="131" t="str">
        <f>[12]Maio!$I$33</f>
        <v>*</v>
      </c>
      <c r="AE16" s="131" t="str">
        <f>[12]Maio!$I$34</f>
        <v>*</v>
      </c>
      <c r="AF16" s="131" t="str">
        <f>[12]Maio!$I$35</f>
        <v>*</v>
      </c>
      <c r="AG16" s="140" t="str">
        <f>[12]Maio!$I$36</f>
        <v>*</v>
      </c>
      <c r="AJ16" t="s">
        <v>47</v>
      </c>
    </row>
    <row r="17" spans="1:40" x14ac:dyDescent="0.2">
      <c r="A17" s="98" t="s">
        <v>2</v>
      </c>
      <c r="B17" s="136" t="str">
        <f>[13]Maio!$I$5</f>
        <v>L</v>
      </c>
      <c r="C17" s="136" t="str">
        <f>[13]Maio!$I$6</f>
        <v>L</v>
      </c>
      <c r="D17" s="136" t="str">
        <f>[13]Maio!$I$7</f>
        <v>SE</v>
      </c>
      <c r="E17" s="136" t="str">
        <f>[13]Maio!$I$8</f>
        <v>L</v>
      </c>
      <c r="F17" s="136" t="str">
        <f>[13]Maio!$I$9</f>
        <v>L</v>
      </c>
      <c r="G17" s="136" t="str">
        <f>[13]Maio!$I$10</f>
        <v>N</v>
      </c>
      <c r="H17" s="136" t="str">
        <f>[13]Maio!$I$11</f>
        <v>N</v>
      </c>
      <c r="I17" s="136" t="str">
        <f>[13]Maio!$I$12</f>
        <v>SE</v>
      </c>
      <c r="J17" s="136" t="str">
        <f>[13]Maio!$I$13</f>
        <v>L</v>
      </c>
      <c r="K17" s="136" t="str">
        <f>[13]Maio!$I$14</f>
        <v>NE</v>
      </c>
      <c r="L17" s="136" t="str">
        <f>[13]Maio!$I$15</f>
        <v>NE</v>
      </c>
      <c r="M17" s="136" t="str">
        <f>[13]Maio!$I$16</f>
        <v>NE</v>
      </c>
      <c r="N17" s="136" t="str">
        <f>[13]Maio!$I$17</f>
        <v>N</v>
      </c>
      <c r="O17" s="136" t="str">
        <f>[13]Maio!$I$18</f>
        <v>N</v>
      </c>
      <c r="P17" s="136" t="str">
        <f>[13]Maio!$I$19</f>
        <v>SE</v>
      </c>
      <c r="Q17" s="136" t="str">
        <f>[13]Maio!$I$20</f>
        <v>L</v>
      </c>
      <c r="R17" s="136" t="str">
        <f>[13]Maio!$I$21</f>
        <v>SE</v>
      </c>
      <c r="S17" s="136" t="str">
        <f>[13]Maio!$I$22</f>
        <v>L</v>
      </c>
      <c r="T17" s="131" t="str">
        <f>[13]Maio!$I$23</f>
        <v>L</v>
      </c>
      <c r="U17" s="131" t="str">
        <f>[13]Maio!$I$24</f>
        <v>L</v>
      </c>
      <c r="V17" s="136" t="str">
        <f>[13]Maio!$I$25</f>
        <v>N</v>
      </c>
      <c r="W17" s="131" t="str">
        <f>[13]Maio!$I$26</f>
        <v>N</v>
      </c>
      <c r="X17" s="131" t="str">
        <f>[13]Maio!$I$27</f>
        <v>N</v>
      </c>
      <c r="Y17" s="131" t="str">
        <f>[13]Maio!$I$28</f>
        <v>N</v>
      </c>
      <c r="Z17" s="131" t="str">
        <f>[13]Maio!$I$29</f>
        <v>L</v>
      </c>
      <c r="AA17" s="131" t="str">
        <f>[13]Maio!$I$30</f>
        <v>N</v>
      </c>
      <c r="AB17" s="131" t="str">
        <f>[13]Maio!$I$31</f>
        <v>L</v>
      </c>
      <c r="AC17" s="131" t="str">
        <f>[13]Maio!$I$32</f>
        <v>L</v>
      </c>
      <c r="AD17" s="131" t="str">
        <f>[13]Maio!$I$33</f>
        <v>L</v>
      </c>
      <c r="AE17" s="131" t="str">
        <f>[13]Maio!$I$34</f>
        <v>L</v>
      </c>
      <c r="AF17" s="131" t="str">
        <f>[13]Maio!$I$35</f>
        <v>L</v>
      </c>
      <c r="AG17" s="127" t="str">
        <f>[13]Maio!$I$36</f>
        <v>L</v>
      </c>
      <c r="AI17" s="12" t="s">
        <v>47</v>
      </c>
      <c r="AJ17" t="s">
        <v>47</v>
      </c>
    </row>
    <row r="18" spans="1:40" x14ac:dyDescent="0.2">
      <c r="A18" s="98" t="s">
        <v>3</v>
      </c>
      <c r="B18" s="136" t="str">
        <f>[14]Maio!$I$5</f>
        <v>O</v>
      </c>
      <c r="C18" s="136" t="str">
        <f>[14]Maio!$I$6</f>
        <v>O</v>
      </c>
      <c r="D18" s="136" t="str">
        <f>[14]Maio!$I$7</f>
        <v>O</v>
      </c>
      <c r="E18" s="136" t="str">
        <f>[14]Maio!$I$8</f>
        <v>O</v>
      </c>
      <c r="F18" s="136" t="str">
        <f>[14]Maio!$I$9</f>
        <v>O</v>
      </c>
      <c r="G18" s="136" t="str">
        <f>[14]Maio!$I$10</f>
        <v>SO</v>
      </c>
      <c r="H18" s="136" t="str">
        <f>[14]Maio!$I$11</f>
        <v>SO</v>
      </c>
      <c r="I18" s="136" t="str">
        <f>[14]Maio!$I$12</f>
        <v>SO</v>
      </c>
      <c r="J18" s="136" t="str">
        <f>[14]Maio!$I$13</f>
        <v>O</v>
      </c>
      <c r="K18" s="136" t="str">
        <f>[14]Maio!$I$14</f>
        <v>SO</v>
      </c>
      <c r="L18" s="136" t="str">
        <f>[14]Maio!$I$15</f>
        <v>SO</v>
      </c>
      <c r="M18" s="136" t="str">
        <f>[14]Maio!$I$16</f>
        <v>SO</v>
      </c>
      <c r="N18" s="136" t="str">
        <f>[14]Maio!$I$17</f>
        <v>SO</v>
      </c>
      <c r="O18" s="136" t="str">
        <f>[14]Maio!$I$18</f>
        <v>NO</v>
      </c>
      <c r="P18" s="136" t="str">
        <f>[14]Maio!$I$19</f>
        <v>SO</v>
      </c>
      <c r="Q18" s="136" t="str">
        <f>[14]Maio!$I$20</f>
        <v>SO</v>
      </c>
      <c r="R18" s="136" t="str">
        <f>[14]Maio!$I$21</f>
        <v>O</v>
      </c>
      <c r="S18" s="136" t="str">
        <f>[14]Maio!$I$22</f>
        <v>O</v>
      </c>
      <c r="T18" s="131" t="str">
        <f>[14]Maio!$I$23</f>
        <v>SO</v>
      </c>
      <c r="U18" s="131" t="str">
        <f>[14]Maio!$I$24</f>
        <v>SO</v>
      </c>
      <c r="V18" s="131" t="str">
        <f>[14]Maio!$I$25</f>
        <v>SO</v>
      </c>
      <c r="W18" s="131" t="str">
        <f>[14]Maio!$I$26</f>
        <v>SO</v>
      </c>
      <c r="X18" s="131" t="str">
        <f>[14]Maio!$I$27</f>
        <v>SO</v>
      </c>
      <c r="Y18" s="131" t="str">
        <f>[14]Maio!$I$28</f>
        <v>SO</v>
      </c>
      <c r="Z18" s="131" t="str">
        <f>[14]Maio!$I$29</f>
        <v>O</v>
      </c>
      <c r="AA18" s="131" t="str">
        <f>[14]Maio!$I$30</f>
        <v>O</v>
      </c>
      <c r="AB18" s="131" t="str">
        <f>[14]Maio!$I$31</f>
        <v>O</v>
      </c>
      <c r="AC18" s="131" t="str">
        <f>[14]Maio!$I$32</f>
        <v>O</v>
      </c>
      <c r="AD18" s="131" t="str">
        <f>[14]Maio!$I$33</f>
        <v>O</v>
      </c>
      <c r="AE18" s="131" t="str">
        <f>[14]Maio!$I$34</f>
        <v>SO</v>
      </c>
      <c r="AF18" s="131" t="str">
        <f>[14]Maio!$I$35</f>
        <v>SO</v>
      </c>
      <c r="AG18" s="127" t="str">
        <f>[14]Maio!$I$36</f>
        <v>SO</v>
      </c>
      <c r="AH18" s="12" t="s">
        <v>47</v>
      </c>
      <c r="AI18" s="12" t="s">
        <v>47</v>
      </c>
      <c r="AJ18" t="s">
        <v>47</v>
      </c>
    </row>
    <row r="19" spans="1:40" x14ac:dyDescent="0.2">
      <c r="A19" s="98" t="s">
        <v>4</v>
      </c>
      <c r="B19" s="136" t="str">
        <f>[15]Maio!$I$5</f>
        <v>*</v>
      </c>
      <c r="C19" s="136" t="str">
        <f>[15]Maio!$I$6</f>
        <v>*</v>
      </c>
      <c r="D19" s="136" t="str">
        <f>[15]Maio!$I$7</f>
        <v>*</v>
      </c>
      <c r="E19" s="136" t="str">
        <f>[15]Maio!$I$8</f>
        <v>*</v>
      </c>
      <c r="F19" s="136" t="str">
        <f>[15]Maio!$I$9</f>
        <v>*</v>
      </c>
      <c r="G19" s="136" t="str">
        <f>[15]Maio!$I$10</f>
        <v>*</v>
      </c>
      <c r="H19" s="136" t="str">
        <f>[15]Maio!$I$11</f>
        <v>*</v>
      </c>
      <c r="I19" s="136" t="str">
        <f>[15]Maio!$I$12</f>
        <v>*</v>
      </c>
      <c r="J19" s="136" t="str">
        <f>[15]Maio!$I$13</f>
        <v>*</v>
      </c>
      <c r="K19" s="136" t="str">
        <f>[15]Maio!$I$14</f>
        <v>*</v>
      </c>
      <c r="L19" s="136" t="str">
        <f>[15]Maio!$I$15</f>
        <v>*</v>
      </c>
      <c r="M19" s="136" t="str">
        <f>[15]Maio!$I$16</f>
        <v>*</v>
      </c>
      <c r="N19" s="136" t="str">
        <f>[15]Maio!$I$17</f>
        <v>*</v>
      </c>
      <c r="O19" s="136" t="str">
        <f>[15]Maio!$I$18</f>
        <v>*</v>
      </c>
      <c r="P19" s="136" t="str">
        <f>[15]Maio!$I$19</f>
        <v>*</v>
      </c>
      <c r="Q19" s="136" t="str">
        <f>[15]Maio!$I$20</f>
        <v>*</v>
      </c>
      <c r="R19" s="136" t="str">
        <f>[15]Maio!$I$21</f>
        <v>*</v>
      </c>
      <c r="S19" s="136" t="str">
        <f>[15]Maio!$I$22</f>
        <v>*</v>
      </c>
      <c r="T19" s="131" t="str">
        <f>[15]Maio!$I$23</f>
        <v>*</v>
      </c>
      <c r="U19" s="131" t="str">
        <f>[15]Maio!$I$24</f>
        <v>*</v>
      </c>
      <c r="V19" s="131" t="str">
        <f>[15]Maio!$I$25</f>
        <v>*</v>
      </c>
      <c r="W19" s="131" t="str">
        <f>[15]Maio!$I$26</f>
        <v>*</v>
      </c>
      <c r="X19" s="131" t="str">
        <f>[15]Maio!$I$27</f>
        <v>*</v>
      </c>
      <c r="Y19" s="131" t="str">
        <f>[15]Maio!$I$28</f>
        <v>*</v>
      </c>
      <c r="Z19" s="131" t="str">
        <f>[15]Maio!$I$29</f>
        <v>*</v>
      </c>
      <c r="AA19" s="131" t="str">
        <f>[15]Maio!$I$30</f>
        <v>*</v>
      </c>
      <c r="AB19" s="131" t="str">
        <f>[15]Maio!$I$31</f>
        <v>*</v>
      </c>
      <c r="AC19" s="131" t="str">
        <f>[15]Maio!$I$32</f>
        <v>*</v>
      </c>
      <c r="AD19" s="131" t="str">
        <f>[15]Maio!$I$33</f>
        <v>*</v>
      </c>
      <c r="AE19" s="131" t="str">
        <f>[15]Maio!$I$34</f>
        <v>*</v>
      </c>
      <c r="AF19" s="131" t="str">
        <f>[15]Maio!$I$35</f>
        <v>*</v>
      </c>
      <c r="AG19" s="127" t="str">
        <f>[15]Maio!$I$36</f>
        <v>*</v>
      </c>
      <c r="AJ19" t="s">
        <v>47</v>
      </c>
    </row>
    <row r="20" spans="1:40" x14ac:dyDescent="0.2">
      <c r="A20" s="98" t="s">
        <v>5</v>
      </c>
      <c r="B20" s="131" t="str">
        <f>[16]Maio!$I$5</f>
        <v>SE</v>
      </c>
      <c r="C20" s="131" t="str">
        <f>[16]Maio!$I$6</f>
        <v>SE</v>
      </c>
      <c r="D20" s="131" t="str">
        <f>[16]Maio!$I$7</f>
        <v>O</v>
      </c>
      <c r="E20" s="131" t="str">
        <f>[16]Maio!$I$8</f>
        <v>SE</v>
      </c>
      <c r="F20" s="131" t="str">
        <f>[16]Maio!$I$9</f>
        <v>L</v>
      </c>
      <c r="G20" s="131" t="str">
        <f>[16]Maio!$I$10</f>
        <v>SO</v>
      </c>
      <c r="H20" s="131" t="str">
        <f>[16]Maio!$I$11</f>
        <v>S</v>
      </c>
      <c r="I20" s="131" t="str">
        <f>[16]Maio!$I$12</f>
        <v>S</v>
      </c>
      <c r="J20" s="131" t="str">
        <f>[16]Maio!$I$13</f>
        <v>NE</v>
      </c>
      <c r="K20" s="131" t="str">
        <f>[16]Maio!$I$14</f>
        <v>SE</v>
      </c>
      <c r="L20" s="131" t="str">
        <f>[16]Maio!$I$15</f>
        <v>L</v>
      </c>
      <c r="M20" s="131" t="str">
        <f>[16]Maio!$I$16</f>
        <v>NO</v>
      </c>
      <c r="N20" s="131" t="str">
        <f>[16]Maio!$I$17</f>
        <v>SO</v>
      </c>
      <c r="O20" s="131" t="str">
        <f>[16]Maio!$I$18</f>
        <v>SO</v>
      </c>
      <c r="P20" s="131" t="str">
        <f>[16]Maio!$I$19</f>
        <v>SO</v>
      </c>
      <c r="Q20" s="131" t="str">
        <f>[16]Maio!$I$20</f>
        <v>NO</v>
      </c>
      <c r="R20" s="131" t="str">
        <f>[16]Maio!$I$21</f>
        <v>L</v>
      </c>
      <c r="S20" s="131" t="str">
        <f>[16]Maio!$I$22</f>
        <v>L</v>
      </c>
      <c r="T20" s="131" t="str">
        <f>[16]Maio!$I$23</f>
        <v>SE</v>
      </c>
      <c r="U20" s="131" t="str">
        <f>[16]Maio!$I$24</f>
        <v>SE</v>
      </c>
      <c r="V20" s="131" t="str">
        <f>[16]Maio!$I$25</f>
        <v>L</v>
      </c>
      <c r="W20" s="131" t="str">
        <f>[16]Maio!$I$26</f>
        <v>SO</v>
      </c>
      <c r="X20" s="131" t="str">
        <f>[16]Maio!$I$27</f>
        <v>SO</v>
      </c>
      <c r="Y20" s="131" t="str">
        <f>[16]Maio!$I$28</f>
        <v>O</v>
      </c>
      <c r="Z20" s="131" t="str">
        <f>[16]Maio!$I$29</f>
        <v>L</v>
      </c>
      <c r="AA20" s="131" t="str">
        <f>[16]Maio!$I$30</f>
        <v>SO</v>
      </c>
      <c r="AB20" s="131" t="str">
        <f>[16]Maio!$I$31</f>
        <v>L</v>
      </c>
      <c r="AC20" s="131" t="str">
        <f>[16]Maio!$I$32</f>
        <v>NE</v>
      </c>
      <c r="AD20" s="131" t="str">
        <f>[16]Maio!$I$33</f>
        <v>L</v>
      </c>
      <c r="AE20" s="131" t="str">
        <f>[16]Maio!$I$34</f>
        <v>SE</v>
      </c>
      <c r="AF20" s="131" t="str">
        <f>[16]Maio!$I$35</f>
        <v>L</v>
      </c>
      <c r="AG20" s="127" t="str">
        <f>[16]Maio!$I$36</f>
        <v>L</v>
      </c>
      <c r="AH20" s="12" t="s">
        <v>47</v>
      </c>
      <c r="AJ20" t="s">
        <v>47</v>
      </c>
      <c r="AK20" t="s">
        <v>47</v>
      </c>
      <c r="AL20" t="s">
        <v>47</v>
      </c>
    </row>
    <row r="21" spans="1:40" x14ac:dyDescent="0.2">
      <c r="A21" s="98" t="s">
        <v>43</v>
      </c>
      <c r="B21" s="131" t="str">
        <f>[17]Maio!$I$5</f>
        <v>NE</v>
      </c>
      <c r="C21" s="131" t="str">
        <f>[17]Maio!$I$6</f>
        <v>NE</v>
      </c>
      <c r="D21" s="131" t="str">
        <f>[17]Maio!$I$7</f>
        <v>NE</v>
      </c>
      <c r="E21" s="131" t="str">
        <f>[17]Maio!$I$8</f>
        <v>NE</v>
      </c>
      <c r="F21" s="131" t="str">
        <f>[17]Maio!$I$9</f>
        <v>NE</v>
      </c>
      <c r="G21" s="131" t="str">
        <f>[17]Maio!$I$10</f>
        <v>NE</v>
      </c>
      <c r="H21" s="131" t="str">
        <f>[17]Maio!$I$11</f>
        <v>S</v>
      </c>
      <c r="I21" s="131" t="str">
        <f>[17]Maio!$I$12</f>
        <v>SE</v>
      </c>
      <c r="J21" s="131" t="str">
        <f>[17]Maio!$I$13</f>
        <v>L</v>
      </c>
      <c r="K21" s="131" t="str">
        <f>[17]Maio!$I$14</f>
        <v>NE</v>
      </c>
      <c r="L21" s="131" t="str">
        <f>[17]Maio!$I$15</f>
        <v>NE</v>
      </c>
      <c r="M21" s="131" t="str">
        <f>[17]Maio!$I$16</f>
        <v>NE</v>
      </c>
      <c r="N21" s="131" t="str">
        <f>[17]Maio!$I$17</f>
        <v>NE</v>
      </c>
      <c r="O21" s="131" t="str">
        <f>[17]Maio!$I$18</f>
        <v>N</v>
      </c>
      <c r="P21" s="131" t="str">
        <f>[17]Maio!$I$19</f>
        <v>SE</v>
      </c>
      <c r="Q21" s="131" t="str">
        <f>[17]Maio!$I$20</f>
        <v>SE</v>
      </c>
      <c r="R21" s="131" t="str">
        <f>[17]Maio!$I$21</f>
        <v>L</v>
      </c>
      <c r="S21" s="131" t="str">
        <f>[17]Maio!$I$22</f>
        <v>L</v>
      </c>
      <c r="T21" s="131" t="str">
        <f>[17]Maio!$I$23</f>
        <v>NE</v>
      </c>
      <c r="U21" s="131" t="str">
        <f>[17]Maio!$I$24</f>
        <v>NE</v>
      </c>
      <c r="V21" s="131" t="str">
        <f>[17]Maio!$I$25</f>
        <v>NE</v>
      </c>
      <c r="W21" s="131" t="str">
        <f>[17]Maio!$I$26</f>
        <v>N</v>
      </c>
      <c r="X21" s="131" t="str">
        <f>[17]Maio!$I$27</f>
        <v>SO</v>
      </c>
      <c r="Y21" s="131" t="str">
        <f>[17]Maio!$I$28</f>
        <v>S</v>
      </c>
      <c r="Z21" s="131" t="str">
        <f>[17]Maio!$I$29</f>
        <v>L</v>
      </c>
      <c r="AA21" s="131" t="str">
        <f>[17]Maio!$I$30</f>
        <v>NE</v>
      </c>
      <c r="AB21" s="131" t="str">
        <f>[17]Maio!$I$31</f>
        <v>NE</v>
      </c>
      <c r="AC21" s="131" t="str">
        <f>[17]Maio!$I$32</f>
        <v>NE</v>
      </c>
      <c r="AD21" s="131" t="str">
        <f>[17]Maio!$I$33</f>
        <v>NE</v>
      </c>
      <c r="AE21" s="131" t="str">
        <f>[17]Maio!$I$34</f>
        <v>NE</v>
      </c>
      <c r="AF21" s="131" t="str">
        <f>[17]Maio!$I$35</f>
        <v>NE</v>
      </c>
      <c r="AG21" s="127" t="str">
        <f>[17]Maio!$I$36</f>
        <v>NE</v>
      </c>
      <c r="AK21" t="s">
        <v>47</v>
      </c>
    </row>
    <row r="22" spans="1:40" x14ac:dyDescent="0.2">
      <c r="A22" s="98" t="s">
        <v>6</v>
      </c>
      <c r="B22" s="131" t="str">
        <f>[18]Maio!$I$5</f>
        <v>L</v>
      </c>
      <c r="C22" s="131" t="str">
        <f>[18]Maio!$I$6</f>
        <v>L</v>
      </c>
      <c r="D22" s="131" t="str">
        <f>[18]Maio!$I$7</f>
        <v>L</v>
      </c>
      <c r="E22" s="131" t="str">
        <f>[18]Maio!$I$8</f>
        <v>SE</v>
      </c>
      <c r="F22" s="131" t="str">
        <f>[18]Maio!$I$9</f>
        <v>NO</v>
      </c>
      <c r="G22" s="131" t="str">
        <f>[18]Maio!$I$10</f>
        <v>SE</v>
      </c>
      <c r="H22" s="131" t="str">
        <f>[18]Maio!$I$11</f>
        <v>S</v>
      </c>
      <c r="I22" s="131" t="str">
        <f>[18]Maio!$I$12</f>
        <v>SE</v>
      </c>
      <c r="J22" s="131" t="str">
        <f>[18]Maio!$I$13</f>
        <v>SE</v>
      </c>
      <c r="K22" s="131" t="str">
        <f>[18]Maio!$I$14</f>
        <v>SE</v>
      </c>
      <c r="L22" s="131" t="str">
        <f>[18]Maio!$I$15</f>
        <v>SE</v>
      </c>
      <c r="M22" s="131" t="str">
        <f>[18]Maio!$I$16</f>
        <v>L</v>
      </c>
      <c r="N22" s="131" t="str">
        <f>[18]Maio!$I$17</f>
        <v>SE</v>
      </c>
      <c r="O22" s="131" t="str">
        <f>[18]Maio!$I$18</f>
        <v>SO</v>
      </c>
      <c r="P22" s="131" t="str">
        <f>[18]Maio!$I$19</f>
        <v>SE</v>
      </c>
      <c r="Q22" s="131" t="str">
        <f>[18]Maio!$I$20</f>
        <v>SE</v>
      </c>
      <c r="R22" s="131" t="str">
        <f>[18]Maio!$I$21</f>
        <v>SE</v>
      </c>
      <c r="S22" s="131" t="str">
        <f>[18]Maio!$I$22</f>
        <v>SE</v>
      </c>
      <c r="T22" s="131" t="str">
        <f>[18]Maio!$I$23</f>
        <v>SE</v>
      </c>
      <c r="U22" s="131" t="str">
        <f>[18]Maio!$I$24</f>
        <v>L</v>
      </c>
      <c r="V22" s="131" t="str">
        <f>[18]Maio!$I$25</f>
        <v>L</v>
      </c>
      <c r="W22" s="131" t="str">
        <f>[18]Maio!$I$26</f>
        <v>NO</v>
      </c>
      <c r="X22" s="131" t="str">
        <f>[18]Maio!$I$27</f>
        <v>SO</v>
      </c>
      <c r="Y22" s="131" t="str">
        <f>[18]Maio!$I$28</f>
        <v>SE</v>
      </c>
      <c r="Z22" s="131" t="str">
        <f>[18]Maio!$I$29</f>
        <v>SE</v>
      </c>
      <c r="AA22" s="131" t="str">
        <f>[18]Maio!$I$30</f>
        <v>SE</v>
      </c>
      <c r="AB22" s="131" t="str">
        <f>[18]Maio!$I$31</f>
        <v>SE</v>
      </c>
      <c r="AC22" s="131" t="str">
        <f>[18]Maio!$I$32</f>
        <v>SE</v>
      </c>
      <c r="AD22" s="131" t="str">
        <f>[18]Maio!$I$33</f>
        <v>L</v>
      </c>
      <c r="AE22" s="131" t="str">
        <f>[18]Maio!$I$34</f>
        <v>SE</v>
      </c>
      <c r="AF22" s="131" t="str">
        <f>[18]Maio!$I$35</f>
        <v>SE</v>
      </c>
      <c r="AG22" s="127" t="str">
        <f>[18]Maio!$I$36</f>
        <v>SE</v>
      </c>
      <c r="AK22" t="s">
        <v>47</v>
      </c>
    </row>
    <row r="23" spans="1:40" x14ac:dyDescent="0.2">
      <c r="A23" s="98" t="s">
        <v>7</v>
      </c>
      <c r="B23" s="136" t="str">
        <f>[19]Maio!$I$5</f>
        <v>O</v>
      </c>
      <c r="C23" s="136" t="str">
        <f>[19]Maio!$I$6</f>
        <v>N</v>
      </c>
      <c r="D23" s="136" t="str">
        <f>[19]Maio!$I$7</f>
        <v>NO</v>
      </c>
      <c r="E23" s="136" t="str">
        <f>[19]Maio!$I$8</f>
        <v>S</v>
      </c>
      <c r="F23" s="136" t="str">
        <f>[19]Maio!$I$9</f>
        <v>SE</v>
      </c>
      <c r="G23" s="136" t="str">
        <f>[19]Maio!$I$10</f>
        <v>N</v>
      </c>
      <c r="H23" s="136" t="str">
        <f>[19]Maio!$I$11</f>
        <v>N</v>
      </c>
      <c r="I23" s="136" t="str">
        <f>[19]Maio!$I$12</f>
        <v>SO</v>
      </c>
      <c r="J23" s="136" t="str">
        <f>[19]Maio!$I$13</f>
        <v>SO</v>
      </c>
      <c r="K23" s="136" t="str">
        <f>[19]Maio!$I$14</f>
        <v>S</v>
      </c>
      <c r="L23" s="136" t="str">
        <f>[19]Maio!$I$15</f>
        <v>S</v>
      </c>
      <c r="M23" s="136" t="str">
        <f>[19]Maio!$I$16</f>
        <v>*</v>
      </c>
      <c r="N23" s="136" t="str">
        <f>[19]Maio!$I$17</f>
        <v>*</v>
      </c>
      <c r="O23" s="136" t="str">
        <f>[19]Maio!$I$18</f>
        <v>*</v>
      </c>
      <c r="P23" s="136" t="str">
        <f>[19]Maio!$I$19</f>
        <v>*</v>
      </c>
      <c r="Q23" s="136" t="str">
        <f>[19]Maio!$I$20</f>
        <v>*</v>
      </c>
      <c r="R23" s="136" t="str">
        <f>[19]Maio!$I$21</f>
        <v>*</v>
      </c>
      <c r="S23" s="136" t="str">
        <f>[19]Maio!$I$22</f>
        <v>*</v>
      </c>
      <c r="T23" s="131" t="str">
        <f>[19]Maio!$I$23</f>
        <v>*</v>
      </c>
      <c r="U23" s="131" t="str">
        <f>[19]Maio!$I$24</f>
        <v>*</v>
      </c>
      <c r="V23" s="131" t="str">
        <f>[19]Maio!$I$25</f>
        <v>*</v>
      </c>
      <c r="W23" s="131" t="str">
        <f>[19]Maio!$I$26</f>
        <v>*</v>
      </c>
      <c r="X23" s="131" t="str">
        <f>[19]Maio!$I$27</f>
        <v>*</v>
      </c>
      <c r="Y23" s="131" t="str">
        <f>[19]Maio!$I$28</f>
        <v>*</v>
      </c>
      <c r="Z23" s="131" t="str">
        <f>[19]Maio!$I$29</f>
        <v>*</v>
      </c>
      <c r="AA23" s="131" t="str">
        <f>[19]Maio!$I$30</f>
        <v>*</v>
      </c>
      <c r="AB23" s="131" t="str">
        <f>[19]Maio!$I$31</f>
        <v>*</v>
      </c>
      <c r="AC23" s="131" t="str">
        <f>[19]Maio!$I$32</f>
        <v>*</v>
      </c>
      <c r="AD23" s="131" t="str">
        <f>[19]Maio!$I$33</f>
        <v>*</v>
      </c>
      <c r="AE23" s="131" t="str">
        <f>[19]Maio!$I$34</f>
        <v>*</v>
      </c>
      <c r="AF23" s="131" t="str">
        <f>[19]Maio!$I$35</f>
        <v>*</v>
      </c>
      <c r="AG23" s="127" t="str">
        <f>[19]Maio!$I$36</f>
        <v>N</v>
      </c>
      <c r="AJ23" t="s">
        <v>47</v>
      </c>
      <c r="AK23" t="s">
        <v>47</v>
      </c>
      <c r="AL23" t="s">
        <v>47</v>
      </c>
    </row>
    <row r="24" spans="1:40" x14ac:dyDescent="0.2">
      <c r="A24" s="98" t="s">
        <v>169</v>
      </c>
      <c r="B24" s="136" t="str">
        <f>[20]Maio!$I$5</f>
        <v>*</v>
      </c>
      <c r="C24" s="136" t="str">
        <f>[20]Maio!$I$6</f>
        <v>*</v>
      </c>
      <c r="D24" s="136" t="str">
        <f>[20]Maio!$I$7</f>
        <v>*</v>
      </c>
      <c r="E24" s="136" t="str">
        <f>[20]Maio!$I$8</f>
        <v>*</v>
      </c>
      <c r="F24" s="136" t="str">
        <f>[20]Maio!$I$9</f>
        <v>*</v>
      </c>
      <c r="G24" s="136" t="str">
        <f>[20]Maio!$I$10</f>
        <v>*</v>
      </c>
      <c r="H24" s="136" t="str">
        <f>[20]Maio!$I$11</f>
        <v>*</v>
      </c>
      <c r="I24" s="136" t="str">
        <f>[20]Maio!$I$12</f>
        <v>*</v>
      </c>
      <c r="J24" s="136" t="str">
        <f>[20]Maio!$I$13</f>
        <v>*</v>
      </c>
      <c r="K24" s="136" t="str">
        <f>[20]Maio!$I$14</f>
        <v>*</v>
      </c>
      <c r="L24" s="136" t="str">
        <f>[20]Maio!$I$15</f>
        <v>*</v>
      </c>
      <c r="M24" s="136" t="str">
        <f>[20]Maio!$I$16</f>
        <v>*</v>
      </c>
      <c r="N24" s="136" t="str">
        <f>[20]Maio!$I$17</f>
        <v>*</v>
      </c>
      <c r="O24" s="136" t="str">
        <f>[20]Maio!$I$18</f>
        <v>*</v>
      </c>
      <c r="P24" s="136" t="str">
        <f>[20]Maio!$I$19</f>
        <v>*</v>
      </c>
      <c r="Q24" s="136" t="str">
        <f>[20]Maio!$I$20</f>
        <v>*</v>
      </c>
      <c r="R24" s="136" t="str">
        <f>[20]Maio!$I$21</f>
        <v>*</v>
      </c>
      <c r="S24" s="136" t="str">
        <f>[20]Maio!$I$22</f>
        <v>*</v>
      </c>
      <c r="T24" s="136" t="str">
        <f>[20]Maio!$I$23</f>
        <v>*</v>
      </c>
      <c r="U24" s="136" t="str">
        <f>[20]Maio!$I$24</f>
        <v>*</v>
      </c>
      <c r="V24" s="136" t="str">
        <f>[20]Maio!$I$25</f>
        <v>*</v>
      </c>
      <c r="W24" s="136" t="str">
        <f>[20]Maio!$I$26</f>
        <v>*</v>
      </c>
      <c r="X24" s="136" t="str">
        <f>[20]Maio!$I$27</f>
        <v>*</v>
      </c>
      <c r="Y24" s="136" t="str">
        <f>[20]Maio!$I$28</f>
        <v>*</v>
      </c>
      <c r="Z24" s="136" t="str">
        <f>[20]Maio!$I$29</f>
        <v>*</v>
      </c>
      <c r="AA24" s="136" t="str">
        <f>[20]Maio!$I$30</f>
        <v>*</v>
      </c>
      <c r="AB24" s="136" t="str">
        <f>[20]Maio!$I$31</f>
        <v>*</v>
      </c>
      <c r="AC24" s="136" t="str">
        <f>[20]Maio!$I$32</f>
        <v>*</v>
      </c>
      <c r="AD24" s="136" t="str">
        <f>[20]Maio!$I$33</f>
        <v>*</v>
      </c>
      <c r="AE24" s="136" t="str">
        <f>[20]Maio!$I$34</f>
        <v>*</v>
      </c>
      <c r="AF24" s="136" t="str">
        <f>[20]Maio!$I$35</f>
        <v>*</v>
      </c>
      <c r="AG24" s="140" t="str">
        <f>[20]Maio!$I$36</f>
        <v>*</v>
      </c>
      <c r="AK24" t="s">
        <v>47</v>
      </c>
      <c r="AL24" t="s">
        <v>47</v>
      </c>
    </row>
    <row r="25" spans="1:40" x14ac:dyDescent="0.2">
      <c r="A25" s="98" t="s">
        <v>170</v>
      </c>
      <c r="B25" s="131" t="str">
        <f>[21]Maio!$I$5</f>
        <v>NE</v>
      </c>
      <c r="C25" s="131" t="str">
        <f>[21]Maio!$I$6</f>
        <v>S</v>
      </c>
      <c r="D25" s="131" t="str">
        <f>[21]Maio!$I$7</f>
        <v>SE</v>
      </c>
      <c r="E25" s="131" t="str">
        <f>[21]Maio!$I$8</f>
        <v>NE</v>
      </c>
      <c r="F25" s="131" t="str">
        <f>[21]Maio!$I$9</f>
        <v>N</v>
      </c>
      <c r="G25" s="131" t="str">
        <f>[21]Maio!$I$10</f>
        <v>S</v>
      </c>
      <c r="H25" s="131" t="str">
        <f>[21]Maio!$I$11</f>
        <v>S</v>
      </c>
      <c r="I25" s="131" t="str">
        <f>[21]Maio!$I$12</f>
        <v>NE</v>
      </c>
      <c r="J25" s="131" t="str">
        <f>[21]Maio!$I$13</f>
        <v>NE</v>
      </c>
      <c r="K25" s="131" t="str">
        <f>[21]Maio!$I$14</f>
        <v>NE</v>
      </c>
      <c r="L25" s="131" t="str">
        <f>[21]Maio!$I$15</f>
        <v>NE</v>
      </c>
      <c r="M25" s="131" t="str">
        <f>[21]Maio!$I$16</f>
        <v>N</v>
      </c>
      <c r="N25" s="131" t="str">
        <f>[21]Maio!$I$17</f>
        <v>N</v>
      </c>
      <c r="O25" s="131" t="str">
        <f>[21]Maio!$I$18</f>
        <v>S</v>
      </c>
      <c r="P25" s="131" t="str">
        <f>[21]Maio!$I$19</f>
        <v>SO</v>
      </c>
      <c r="Q25" s="131" t="str">
        <f>[21]Maio!$I$20</f>
        <v>SE</v>
      </c>
      <c r="R25" s="131" t="str">
        <f>[21]Maio!$I$21</f>
        <v>NE</v>
      </c>
      <c r="S25" s="131" t="str">
        <f>[21]Maio!$I$22</f>
        <v>NE</v>
      </c>
      <c r="T25" s="11" t="s">
        <v>226</v>
      </c>
      <c r="U25" s="131" t="str">
        <f>[21]Maio!$I$24</f>
        <v>NE</v>
      </c>
      <c r="V25" s="131" t="str">
        <f>[21]Maio!$I$25</f>
        <v>NE</v>
      </c>
      <c r="W25" s="131" t="str">
        <f>[21]Maio!$I$26</f>
        <v>N</v>
      </c>
      <c r="X25" s="131" t="str">
        <f>[21]Maio!$I$27</f>
        <v>SO</v>
      </c>
      <c r="Y25" s="131" t="str">
        <f>[21]Maio!$I$28</f>
        <v>SO</v>
      </c>
      <c r="Z25" s="131" t="str">
        <f>[21]Maio!$I$29</f>
        <v>SO</v>
      </c>
      <c r="AA25" s="131" t="str">
        <f>[21]Maio!$I$30</f>
        <v>S</v>
      </c>
      <c r="AB25" s="131" t="str">
        <f>[21]Maio!$I$31</f>
        <v>L</v>
      </c>
      <c r="AC25" s="131" t="str">
        <f>[21]Maio!$I$32</f>
        <v>NE</v>
      </c>
      <c r="AD25" s="131" t="str">
        <f>[21]Maio!$I$33</f>
        <v>NE</v>
      </c>
      <c r="AE25" s="131" t="str">
        <f>[21]Maio!$I$34</f>
        <v>NE</v>
      </c>
      <c r="AF25" s="131" t="str">
        <f>[21]Maio!$I$35</f>
        <v>N</v>
      </c>
      <c r="AG25" s="140" t="str">
        <f>[21]Maio!$I$36</f>
        <v>NE</v>
      </c>
      <c r="AH25" s="12" t="s">
        <v>47</v>
      </c>
      <c r="AL25" t="s">
        <v>47</v>
      </c>
    </row>
    <row r="26" spans="1:40" x14ac:dyDescent="0.2">
      <c r="A26" s="98" t="s">
        <v>171</v>
      </c>
      <c r="B26" s="131" t="str">
        <f>[22]Maio!$I$5</f>
        <v>SE</v>
      </c>
      <c r="C26" s="131" t="str">
        <f>[22]Maio!$I$6</f>
        <v>SE</v>
      </c>
      <c r="D26" s="131" t="str">
        <f>[22]Maio!$I$7</f>
        <v>SE</v>
      </c>
      <c r="E26" s="131" t="str">
        <f>[22]Maio!$I$8</f>
        <v>SE</v>
      </c>
      <c r="F26" s="131" t="str">
        <f>[22]Maio!$I$9</f>
        <v>L</v>
      </c>
      <c r="G26" s="131" t="str">
        <f>[22]Maio!$I$10</f>
        <v>S</v>
      </c>
      <c r="H26" s="131" t="str">
        <f>[22]Maio!$I$11</f>
        <v>S</v>
      </c>
      <c r="I26" s="131" t="str">
        <f>[22]Maio!$I$12</f>
        <v>SE</v>
      </c>
      <c r="J26" s="131" t="str">
        <f>[22]Maio!$I$13</f>
        <v>L</v>
      </c>
      <c r="K26" s="131" t="str">
        <f>[22]Maio!$I$14</f>
        <v>L</v>
      </c>
      <c r="L26" s="131" t="str">
        <f>[22]Maio!$I$15</f>
        <v>L</v>
      </c>
      <c r="M26" s="131" t="str">
        <f>[22]Maio!$I$16</f>
        <v>NE</v>
      </c>
      <c r="N26" s="131" t="str">
        <f>[22]Maio!$I$17</f>
        <v>NE</v>
      </c>
      <c r="O26" s="131" t="str">
        <f>[22]Maio!$I$18</f>
        <v>S</v>
      </c>
      <c r="P26" s="131" t="str">
        <f>[22]Maio!$I$19</f>
        <v>S</v>
      </c>
      <c r="Q26" s="131" t="str">
        <f>[22]Maio!$I$20</f>
        <v>S</v>
      </c>
      <c r="R26" s="131" t="str">
        <f>[22]Maio!$I$21</f>
        <v>NE</v>
      </c>
      <c r="S26" s="131" t="str">
        <f>[22]Maio!$I$22</f>
        <v>SE</v>
      </c>
      <c r="T26" s="131" t="str">
        <f>[22]Maio!$I$23</f>
        <v>SE</v>
      </c>
      <c r="U26" s="131" t="str">
        <f>[22]Maio!$I$24</f>
        <v>L</v>
      </c>
      <c r="V26" s="131" t="str">
        <f>[22]Maio!$I$25</f>
        <v>L</v>
      </c>
      <c r="W26" s="131" t="str">
        <f>[22]Maio!$I$26</f>
        <v>N</v>
      </c>
      <c r="X26" s="131" t="str">
        <f>[22]Maio!$I$27</f>
        <v>SO</v>
      </c>
      <c r="Y26" s="131" t="str">
        <f>[22]Maio!$I$28</f>
        <v>S</v>
      </c>
      <c r="Z26" s="131" t="str">
        <f>[22]Maio!$I$29</f>
        <v>SO</v>
      </c>
      <c r="AA26" s="131" t="str">
        <f>[22]Maio!$I$30</f>
        <v>S</v>
      </c>
      <c r="AB26" s="131" t="str">
        <f>[22]Maio!$I$31</f>
        <v>SE</v>
      </c>
      <c r="AC26" s="131" t="str">
        <f>[22]Maio!$I$32</f>
        <v>SE</v>
      </c>
      <c r="AD26" s="131" t="str">
        <f>[22]Maio!$I$33</f>
        <v>SE</v>
      </c>
      <c r="AE26" s="131" t="str">
        <f>[22]Maio!$I$34</f>
        <v>SE</v>
      </c>
      <c r="AF26" s="131" t="str">
        <f>[22]Maio!$I$35</f>
        <v>SE</v>
      </c>
      <c r="AG26" s="140" t="str">
        <f>[22]Maio!$I$36</f>
        <v>SE</v>
      </c>
    </row>
    <row r="27" spans="1:40" x14ac:dyDescent="0.2">
      <c r="A27" s="98" t="s">
        <v>8</v>
      </c>
      <c r="B27" s="136" t="str">
        <f>[23]Maio!$I$5</f>
        <v>SO</v>
      </c>
      <c r="C27" s="136" t="str">
        <f>[23]Maio!$I$6</f>
        <v>O</v>
      </c>
      <c r="D27" s="136" t="str">
        <f>[23]Maio!$I$7</f>
        <v>O</v>
      </c>
      <c r="E27" s="136" t="str">
        <f>[23]Maio!$I$8</f>
        <v>SE</v>
      </c>
      <c r="F27" s="136" t="str">
        <f>[23]Maio!$I$9</f>
        <v>SE</v>
      </c>
      <c r="G27" s="136" t="str">
        <f>[23]Maio!$I$10</f>
        <v>NO</v>
      </c>
      <c r="H27" s="136" t="str">
        <f>[23]Maio!$I$11</f>
        <v>O</v>
      </c>
      <c r="I27" s="136" t="str">
        <f>[23]Maio!$I$12</f>
        <v>O</v>
      </c>
      <c r="J27" s="136" t="str">
        <f>[23]Maio!$I$13</f>
        <v>SE</v>
      </c>
      <c r="K27" s="136" t="str">
        <f>[23]Maio!$I$14</f>
        <v>SE</v>
      </c>
      <c r="L27" s="136" t="str">
        <f>[23]Maio!$I$15</f>
        <v>SE</v>
      </c>
      <c r="M27" s="136" t="str">
        <f>[23]Maio!$I$16</f>
        <v>SE</v>
      </c>
      <c r="N27" s="136" t="str">
        <f>[23]Maio!$I$17</f>
        <v>L</v>
      </c>
      <c r="O27" s="136" t="str">
        <f>[23]Maio!$I$18</f>
        <v>O</v>
      </c>
      <c r="P27" s="136" t="str">
        <f>[23]Maio!$I$19</f>
        <v>O</v>
      </c>
      <c r="Q27" s="131" t="str">
        <f>[23]Maio!$I$20</f>
        <v>O</v>
      </c>
      <c r="R27" s="131" t="str">
        <f>[23]Maio!$I$21</f>
        <v>S</v>
      </c>
      <c r="S27" s="131" t="str">
        <f>[23]Maio!$I$22</f>
        <v>O</v>
      </c>
      <c r="T27" s="131" t="str">
        <f>[23]Maio!$I$23</f>
        <v>S</v>
      </c>
      <c r="U27" s="131" t="str">
        <f>[23]Maio!$I$24</f>
        <v>SE</v>
      </c>
      <c r="V27" s="131" t="str">
        <f>[23]Maio!$I$25</f>
        <v>SE</v>
      </c>
      <c r="W27" s="131" t="str">
        <f>[23]Maio!$I$26</f>
        <v>L</v>
      </c>
      <c r="X27" s="131" t="str">
        <f>[23]Maio!$I$27</f>
        <v>N</v>
      </c>
      <c r="Y27" s="131" t="str">
        <f>[23]Maio!$I$28</f>
        <v>N</v>
      </c>
      <c r="Z27" s="131" t="str">
        <f>[23]Maio!$I$29</f>
        <v>N</v>
      </c>
      <c r="AA27" s="131" t="str">
        <f>[23]Maio!$I$30</f>
        <v>NO</v>
      </c>
      <c r="AB27" s="131" t="str">
        <f>[23]Maio!$I$31</f>
        <v>O</v>
      </c>
      <c r="AC27" s="131" t="str">
        <f>[23]Maio!$I$32</f>
        <v>SE</v>
      </c>
      <c r="AD27" s="131" t="str">
        <f>[23]Maio!$I$33</f>
        <v>SE</v>
      </c>
      <c r="AE27" s="131" t="str">
        <f>[23]Maio!$I$34</f>
        <v>SE</v>
      </c>
      <c r="AF27" s="131" t="str">
        <f>[23]Maio!$I$35</f>
        <v>L</v>
      </c>
      <c r="AG27" s="127" t="str">
        <f>[23]Maio!$I$36</f>
        <v>SE</v>
      </c>
      <c r="AL27" t="s">
        <v>47</v>
      </c>
      <c r="AN27" t="s">
        <v>47</v>
      </c>
    </row>
    <row r="28" spans="1:40" x14ac:dyDescent="0.2">
      <c r="A28" s="98" t="s">
        <v>9</v>
      </c>
      <c r="B28" s="136" t="str">
        <f>[24]Maio!$I$5</f>
        <v>NE</v>
      </c>
      <c r="C28" s="136" t="str">
        <f>[24]Maio!$I$6</f>
        <v>S</v>
      </c>
      <c r="D28" s="136" t="str">
        <f>[24]Maio!$I$7</f>
        <v>L</v>
      </c>
      <c r="E28" s="136" t="str">
        <f>[24]Maio!$I$8</f>
        <v>NE</v>
      </c>
      <c r="F28" s="136" t="str">
        <f>[24]Maio!$I$9</f>
        <v>NE</v>
      </c>
      <c r="G28" s="136" t="str">
        <f>[24]Maio!$I$10</f>
        <v>SO</v>
      </c>
      <c r="H28" s="136" t="str">
        <f>[24]Maio!$I$11</f>
        <v>S</v>
      </c>
      <c r="I28" s="136" t="str">
        <f>[24]Maio!$I$12</f>
        <v>L</v>
      </c>
      <c r="J28" s="136" t="str">
        <f>[24]Maio!$I$13</f>
        <v>NE</v>
      </c>
      <c r="K28" s="136" t="str">
        <f>[24]Maio!$I$14</f>
        <v>N</v>
      </c>
      <c r="L28" s="136" t="str">
        <f>[24]Maio!$I$15</f>
        <v>NE</v>
      </c>
      <c r="M28" s="136" t="str">
        <f>[24]Maio!$I$16</f>
        <v>*</v>
      </c>
      <c r="N28" s="136" t="str">
        <f>[24]Maio!$I$17</f>
        <v>NO</v>
      </c>
      <c r="O28" s="136" t="str">
        <f>[24]Maio!$I$18</f>
        <v>S</v>
      </c>
      <c r="P28" s="136" t="str">
        <f>[24]Maio!$I$19</f>
        <v>S</v>
      </c>
      <c r="Q28" s="136" t="str">
        <f>[24]Maio!$I$20</f>
        <v>S</v>
      </c>
      <c r="R28" s="136" t="str">
        <f>[24]Maio!$I$21</f>
        <v>NE</v>
      </c>
      <c r="S28" s="136" t="str">
        <f>[24]Maio!$I$22</f>
        <v>L</v>
      </c>
      <c r="T28" s="131" t="str">
        <f>[24]Maio!$I$23</f>
        <v>NE</v>
      </c>
      <c r="U28" s="131" t="str">
        <f>[24]Maio!$I$24</f>
        <v>NE</v>
      </c>
      <c r="V28" s="131" t="str">
        <f>[24]Maio!$I$25</f>
        <v>N</v>
      </c>
      <c r="W28" s="131" t="str">
        <f>[24]Maio!$I$26</f>
        <v>N</v>
      </c>
      <c r="X28" s="131" t="str">
        <f>[24]Maio!$I$27</f>
        <v>SO</v>
      </c>
      <c r="Y28" s="131" t="str">
        <f>[24]Maio!$I$28</f>
        <v>O</v>
      </c>
      <c r="Z28" s="131" t="str">
        <f>[24]Maio!$I$29</f>
        <v>SO</v>
      </c>
      <c r="AA28" s="131" t="str">
        <f>[24]Maio!$I$30</f>
        <v>S</v>
      </c>
      <c r="AB28" s="131" t="str">
        <f>[24]Maio!$I$31</f>
        <v>N</v>
      </c>
      <c r="AC28" s="131" t="str">
        <f>[24]Maio!$I$32</f>
        <v>NE</v>
      </c>
      <c r="AD28" s="131" t="str">
        <f>[24]Maio!$I$33</f>
        <v>NE</v>
      </c>
      <c r="AE28" s="131" t="str">
        <f>[24]Maio!$I$34</f>
        <v>N</v>
      </c>
      <c r="AF28" s="131" t="str">
        <f>[24]Maio!$I$35</f>
        <v>N</v>
      </c>
      <c r="AG28" s="127" t="str">
        <f>[24]Maio!$I$36</f>
        <v>NE</v>
      </c>
      <c r="AM28" t="s">
        <v>47</v>
      </c>
    </row>
    <row r="29" spans="1:40" x14ac:dyDescent="0.2">
      <c r="A29" s="98" t="s">
        <v>42</v>
      </c>
      <c r="B29" s="136" t="str">
        <f>[25]Maio!$I$5</f>
        <v>SE</v>
      </c>
      <c r="C29" s="136" t="str">
        <f>[25]Maio!$I$6</f>
        <v>SE</v>
      </c>
      <c r="D29" s="136" t="str">
        <f>[25]Maio!$I$7</f>
        <v>SE</v>
      </c>
      <c r="E29" s="136" t="str">
        <f>[25]Maio!$I$8</f>
        <v>SE</v>
      </c>
      <c r="F29" s="136" t="str">
        <f>[25]Maio!$I$9</f>
        <v>SE</v>
      </c>
      <c r="G29" s="136" t="str">
        <f>[25]Maio!$I$10</f>
        <v>S</v>
      </c>
      <c r="H29" s="136" t="str">
        <f>[25]Maio!$I$11</f>
        <v>S</v>
      </c>
      <c r="I29" s="136" t="str">
        <f>[25]Maio!$I$12</f>
        <v>S</v>
      </c>
      <c r="J29" s="136" t="str">
        <f>[25]Maio!$I$13</f>
        <v>N</v>
      </c>
      <c r="K29" s="136" t="str">
        <f>[25]Maio!$I$14</f>
        <v>SE</v>
      </c>
      <c r="L29" s="136" t="str">
        <f>[25]Maio!$I$15</f>
        <v>N</v>
      </c>
      <c r="M29" s="136" t="str">
        <f>[25]Maio!$I$16</f>
        <v>NE</v>
      </c>
      <c r="N29" s="136" t="str">
        <f>[25]Maio!$I$17</f>
        <v>NE</v>
      </c>
      <c r="O29" s="136" t="str">
        <f>[25]Maio!$I$18</f>
        <v>S</v>
      </c>
      <c r="P29" s="136" t="str">
        <f>[25]Maio!$I$19</f>
        <v>S</v>
      </c>
      <c r="Q29" s="136" t="str">
        <f>[25]Maio!$I$20</f>
        <v>S</v>
      </c>
      <c r="R29" s="136" t="str">
        <f>[25]Maio!$I$21</f>
        <v>S</v>
      </c>
      <c r="S29" s="136" t="str">
        <f>[25]Maio!$I$22</f>
        <v>SE</v>
      </c>
      <c r="T29" s="131" t="str">
        <f>[25]Maio!$I$23</f>
        <v>SE</v>
      </c>
      <c r="U29" s="131" t="str">
        <f>[25]Maio!$I$24</f>
        <v>SE</v>
      </c>
      <c r="V29" s="131" t="str">
        <f>[25]Maio!$I$25</f>
        <v>N</v>
      </c>
      <c r="W29" s="131" t="str">
        <f>[25]Maio!$I$26</f>
        <v>N</v>
      </c>
      <c r="X29" s="131" t="str">
        <f>[25]Maio!$I$27</f>
        <v>SO</v>
      </c>
      <c r="Y29" s="131" t="str">
        <f>[25]Maio!$I$28</f>
        <v>S</v>
      </c>
      <c r="Z29" s="131" t="str">
        <f>[25]Maio!$I$29</f>
        <v>SE</v>
      </c>
      <c r="AA29" s="131" t="str">
        <f>[25]Maio!$I$30</f>
        <v>S</v>
      </c>
      <c r="AB29" s="131" t="str">
        <f>[25]Maio!$I$31</f>
        <v>S</v>
      </c>
      <c r="AC29" s="131" t="str">
        <f>[25]Maio!$I$32</f>
        <v>NE</v>
      </c>
      <c r="AD29" s="131" t="str">
        <f>[25]Maio!$I$33</f>
        <v>SE</v>
      </c>
      <c r="AE29" s="131" t="str">
        <f>[25]Maio!$I$34</f>
        <v>SE</v>
      </c>
      <c r="AF29" s="131" t="str">
        <f>[25]Maio!$I$35</f>
        <v>SE</v>
      </c>
      <c r="AG29" s="127" t="str">
        <f>[25]Maio!$I$36</f>
        <v>SE</v>
      </c>
      <c r="AJ29" t="s">
        <v>47</v>
      </c>
    </row>
    <row r="30" spans="1:40" x14ac:dyDescent="0.2">
      <c r="A30" s="98" t="s">
        <v>10</v>
      </c>
      <c r="B30" s="11" t="str">
        <f>[26]Maio!$I$5</f>
        <v>SE</v>
      </c>
      <c r="C30" s="11" t="str">
        <f>[26]Maio!$I$6</f>
        <v>N</v>
      </c>
      <c r="D30" s="11" t="str">
        <f>[26]Maio!$I$7</f>
        <v>N</v>
      </c>
      <c r="E30" s="11" t="str">
        <f>[26]Maio!$I$8</f>
        <v>O</v>
      </c>
      <c r="F30" s="11" t="str">
        <f>[26]Maio!$I$9</f>
        <v>SO</v>
      </c>
      <c r="G30" s="11" t="str">
        <f>[26]Maio!$I$10</f>
        <v>NE</v>
      </c>
      <c r="H30" s="11" t="str">
        <f>[26]Maio!$I$11</f>
        <v>NE</v>
      </c>
      <c r="I30" s="11" t="str">
        <f>[26]Maio!$I$12</f>
        <v>NO</v>
      </c>
      <c r="J30" s="11" t="str">
        <f>[26]Maio!$I$13</f>
        <v>O</v>
      </c>
      <c r="K30" s="11" t="str">
        <f>[26]Maio!$I$14</f>
        <v>O</v>
      </c>
      <c r="L30" s="11" t="str">
        <f>[26]Maio!$I$15</f>
        <v>SO</v>
      </c>
      <c r="M30" s="11" t="str">
        <f>[26]Maio!$I$16</f>
        <v>SO</v>
      </c>
      <c r="N30" s="11" t="str">
        <f>[26]Maio!$I$17</f>
        <v>SO</v>
      </c>
      <c r="O30" s="11" t="str">
        <f>[26]Maio!$I$18</f>
        <v>NE</v>
      </c>
      <c r="P30" s="11" t="str">
        <f>[26]Maio!$I$19</f>
        <v>L</v>
      </c>
      <c r="Q30" s="11" t="str">
        <f>[26]Maio!$I$20</f>
        <v>SE</v>
      </c>
      <c r="R30" s="11" t="str">
        <f>[26]Maio!$I$21</f>
        <v>SO</v>
      </c>
      <c r="S30" s="11" t="str">
        <f>[26]Maio!$I$22</f>
        <v>O</v>
      </c>
      <c r="T30" s="131" t="str">
        <f>[26]Maio!$I$23</f>
        <v>O</v>
      </c>
      <c r="U30" s="131" t="str">
        <f>[26]Maio!$I$24</f>
        <v>O</v>
      </c>
      <c r="V30" s="131" t="str">
        <f>[26]Maio!$I$25</f>
        <v>SO</v>
      </c>
      <c r="W30" s="131" t="str">
        <f>[26]Maio!$I$26</f>
        <v>SO</v>
      </c>
      <c r="X30" s="131" t="str">
        <f>[26]Maio!$I$27</f>
        <v>L</v>
      </c>
      <c r="Y30" s="131" t="str">
        <f>[26]Maio!$I$28</f>
        <v>NE</v>
      </c>
      <c r="Z30" s="131" t="str">
        <f>[26]Maio!$I$29</f>
        <v>SE</v>
      </c>
      <c r="AA30" s="131" t="str">
        <f>[26]Maio!$I$30</f>
        <v>SE</v>
      </c>
      <c r="AB30" s="131" t="str">
        <f>[26]Maio!$I$31</f>
        <v>SE</v>
      </c>
      <c r="AC30" s="131" t="str">
        <f>[26]Maio!$I$32</f>
        <v>O</v>
      </c>
      <c r="AD30" s="131" t="str">
        <f>[26]Maio!$I$33</f>
        <v>O</v>
      </c>
      <c r="AE30" s="131" t="str">
        <f>[26]Maio!$I$34</f>
        <v>S</v>
      </c>
      <c r="AF30" s="131" t="str">
        <f>[26]Maio!$I$35</f>
        <v>SO</v>
      </c>
      <c r="AG30" s="127" t="str">
        <f>[26]Maio!$I$36</f>
        <v>O</v>
      </c>
      <c r="AJ30" t="s">
        <v>47</v>
      </c>
    </row>
    <row r="31" spans="1:40" x14ac:dyDescent="0.2">
      <c r="A31" s="98" t="s">
        <v>172</v>
      </c>
      <c r="B31" s="131" t="str">
        <f>[27]Maio!$I$5</f>
        <v>L</v>
      </c>
      <c r="C31" s="131" t="str">
        <f>[27]Maio!$I$6</f>
        <v>SE</v>
      </c>
      <c r="D31" s="131" t="str">
        <f>[27]Maio!$I$7</f>
        <v>L</v>
      </c>
      <c r="E31" s="131" t="str">
        <f>[27]Maio!$I$8</f>
        <v>NE</v>
      </c>
      <c r="F31" s="131" t="str">
        <f>[27]Maio!$I$9</f>
        <v>N</v>
      </c>
      <c r="G31" s="131" t="str">
        <f>[27]Maio!$I$10</f>
        <v>S</v>
      </c>
      <c r="H31" s="131" t="str">
        <f>[27]Maio!$I$11</f>
        <v>S</v>
      </c>
      <c r="I31" s="131" t="str">
        <f>[27]Maio!$I$12</f>
        <v>NE</v>
      </c>
      <c r="J31" s="131" t="str">
        <f>[27]Maio!$I$13</f>
        <v>NE</v>
      </c>
      <c r="K31" s="131" t="str">
        <f>[27]Maio!$I$14</f>
        <v>N</v>
      </c>
      <c r="L31" s="131" t="str">
        <f>[27]Maio!$I$15</f>
        <v>N</v>
      </c>
      <c r="M31" s="131" t="str">
        <f>[27]Maio!$I$16</f>
        <v>N</v>
      </c>
      <c r="N31" s="131" t="str">
        <f>[27]Maio!$I$17</f>
        <v>N</v>
      </c>
      <c r="O31" s="131" t="str">
        <f>[27]Maio!$I$18</f>
        <v>S</v>
      </c>
      <c r="P31" s="131" t="str">
        <f>[27]Maio!$I$19</f>
        <v>S</v>
      </c>
      <c r="Q31" s="131" t="str">
        <f>[27]Maio!$I$20</f>
        <v>S</v>
      </c>
      <c r="R31" s="131" t="str">
        <f>[27]Maio!$I$21</f>
        <v>NE</v>
      </c>
      <c r="S31" s="131" t="str">
        <f>[27]Maio!$I$22</f>
        <v>L</v>
      </c>
      <c r="T31" s="131" t="str">
        <f>[27]Maio!$I$23</f>
        <v>NE</v>
      </c>
      <c r="U31" s="131" t="str">
        <f>[27]Maio!$I$24</f>
        <v>NE</v>
      </c>
      <c r="V31" s="131" t="str">
        <f>[27]Maio!$I$25</f>
        <v>N</v>
      </c>
      <c r="W31" s="131" t="str">
        <f>[27]Maio!$I$26</f>
        <v>N</v>
      </c>
      <c r="X31" s="131" t="str">
        <f>[27]Maio!$I$27</f>
        <v>SO</v>
      </c>
      <c r="Y31" s="131" t="str">
        <f>[27]Maio!$I$28</f>
        <v>O</v>
      </c>
      <c r="Z31" s="131" t="str">
        <f>[27]Maio!$I$29</f>
        <v>SO</v>
      </c>
      <c r="AA31" s="131" t="str">
        <f>[27]Maio!$I$30</f>
        <v>S</v>
      </c>
      <c r="AB31" s="131" t="str">
        <f>[27]Maio!$I$31</f>
        <v>L</v>
      </c>
      <c r="AC31" s="131" t="str">
        <f>[27]Maio!$I$32</f>
        <v>NE</v>
      </c>
      <c r="AD31" s="131" t="str">
        <f>[27]Maio!$I$33</f>
        <v>N</v>
      </c>
      <c r="AE31" s="131" t="str">
        <f>[27]Maio!$I$34</f>
        <v>NE</v>
      </c>
      <c r="AF31" s="131" t="str">
        <f>[27]Maio!$I$35</f>
        <v>N</v>
      </c>
      <c r="AG31" s="140" t="str">
        <f>[27]Maio!$I$36</f>
        <v>N</v>
      </c>
      <c r="AH31" s="12" t="s">
        <v>47</v>
      </c>
      <c r="AL31" t="s">
        <v>47</v>
      </c>
    </row>
    <row r="32" spans="1:40" x14ac:dyDescent="0.2">
      <c r="A32" s="98" t="s">
        <v>11</v>
      </c>
      <c r="B32" s="136" t="str">
        <f>[28]Maio!$I$5</f>
        <v>*</v>
      </c>
      <c r="C32" s="136" t="str">
        <f>[28]Maio!$I$6</f>
        <v>*</v>
      </c>
      <c r="D32" s="136" t="str">
        <f>[28]Maio!$I$7</f>
        <v>*</v>
      </c>
      <c r="E32" s="136" t="str">
        <f>[28]Maio!$I$8</f>
        <v>*</v>
      </c>
      <c r="F32" s="136" t="str">
        <f>[28]Maio!$I$9</f>
        <v>*</v>
      </c>
      <c r="G32" s="136" t="str">
        <f>[28]Maio!$I$10</f>
        <v>*</v>
      </c>
      <c r="H32" s="136" t="str">
        <f>[28]Maio!$I$11</f>
        <v>*</v>
      </c>
      <c r="I32" s="136" t="str">
        <f>[28]Maio!$I$12</f>
        <v>*</v>
      </c>
      <c r="J32" s="136" t="str">
        <f>[28]Maio!$I$13</f>
        <v>*</v>
      </c>
      <c r="K32" s="136" t="str">
        <f>[28]Maio!$I$14</f>
        <v>*</v>
      </c>
      <c r="L32" s="136" t="str">
        <f>[28]Maio!$I$15</f>
        <v>*</v>
      </c>
      <c r="M32" s="136" t="str">
        <f>[28]Maio!$I$16</f>
        <v>*</v>
      </c>
      <c r="N32" s="136" t="str">
        <f>[28]Maio!$I$17</f>
        <v>*</v>
      </c>
      <c r="O32" s="136" t="str">
        <f>[28]Maio!$I$18</f>
        <v>*</v>
      </c>
      <c r="P32" s="136" t="str">
        <f>[28]Maio!$I$19</f>
        <v>*</v>
      </c>
      <c r="Q32" s="136" t="str">
        <f>[28]Maio!$I$20</f>
        <v>*</v>
      </c>
      <c r="R32" s="136" t="str">
        <f>[28]Maio!$I$21</f>
        <v>*</v>
      </c>
      <c r="S32" s="136" t="str">
        <f>[28]Maio!$I$22</f>
        <v>*</v>
      </c>
      <c r="T32" s="131" t="str">
        <f>[28]Maio!$I$23</f>
        <v>*</v>
      </c>
      <c r="U32" s="131" t="str">
        <f>[28]Maio!$I$24</f>
        <v>*</v>
      </c>
      <c r="V32" s="131" t="str">
        <f>[28]Maio!$I$25</f>
        <v>*</v>
      </c>
      <c r="W32" s="131" t="str">
        <f>[28]Maio!$I$26</f>
        <v>*</v>
      </c>
      <c r="X32" s="131" t="str">
        <f>[28]Maio!$I$27</f>
        <v>*</v>
      </c>
      <c r="Y32" s="131" t="str">
        <f>[28]Maio!$I$28</f>
        <v>*</v>
      </c>
      <c r="Z32" s="131" t="str">
        <f>[28]Maio!$I$29</f>
        <v>*</v>
      </c>
      <c r="AA32" s="131" t="str">
        <f>[28]Maio!$I$30</f>
        <v>*</v>
      </c>
      <c r="AB32" s="131" t="str">
        <f>[28]Maio!$I$31</f>
        <v>*</v>
      </c>
      <c r="AC32" s="131" t="str">
        <f>[28]Maio!$I$32</f>
        <v>*</v>
      </c>
      <c r="AD32" s="131" t="str">
        <f>[28]Maio!$I$33</f>
        <v>*</v>
      </c>
      <c r="AE32" s="131" t="str">
        <f>[28]Maio!$I$34</f>
        <v>*</v>
      </c>
      <c r="AF32" s="131" t="str">
        <f>[28]Maio!$I$35</f>
        <v>*</v>
      </c>
      <c r="AG32" s="127" t="str">
        <f>[28]Maio!$I$36</f>
        <v>*</v>
      </c>
      <c r="AJ32" t="s">
        <v>47</v>
      </c>
    </row>
    <row r="33" spans="1:39" s="5" customFormat="1" x14ac:dyDescent="0.2">
      <c r="A33" s="98" t="s">
        <v>12</v>
      </c>
      <c r="B33" s="136" t="str">
        <f>[29]Maio!$I$5</f>
        <v>S</v>
      </c>
      <c r="C33" s="136" t="str">
        <f>[29]Maio!$I$6</f>
        <v>S</v>
      </c>
      <c r="D33" s="136" t="str">
        <f>[29]Maio!$I$7</f>
        <v>S</v>
      </c>
      <c r="E33" s="136" t="str">
        <f>[29]Maio!$I$8</f>
        <v>*</v>
      </c>
      <c r="F33" s="136" t="str">
        <f>[29]Maio!$I$9</f>
        <v>*</v>
      </c>
      <c r="G33" s="136" t="str">
        <f>[29]Maio!$I$10</f>
        <v>*</v>
      </c>
      <c r="H33" s="136" t="str">
        <f>[29]Maio!$I$11</f>
        <v>S</v>
      </c>
      <c r="I33" s="136" t="str">
        <f>[29]Maio!$I$12</f>
        <v>S</v>
      </c>
      <c r="J33" s="136" t="str">
        <f>[29]Maio!$I$13</f>
        <v>S</v>
      </c>
      <c r="K33" s="136" t="str">
        <f>[29]Maio!$I$14</f>
        <v>N</v>
      </c>
      <c r="L33" s="136" t="str">
        <f>[29]Maio!$I$15</f>
        <v>N</v>
      </c>
      <c r="M33" s="136" t="str">
        <f>[29]Maio!$I$16</f>
        <v>NE</v>
      </c>
      <c r="N33" s="136" t="str">
        <f>[29]Maio!$I$17</f>
        <v>*</v>
      </c>
      <c r="O33" s="136" t="str">
        <f>[29]Maio!$I$18</f>
        <v>*</v>
      </c>
      <c r="P33" s="136" t="str">
        <f>[29]Maio!$I$19</f>
        <v>SE</v>
      </c>
      <c r="Q33" s="136" t="str">
        <f>[29]Maio!$I$20</f>
        <v>S</v>
      </c>
      <c r="R33" s="136" t="str">
        <f>[29]Maio!$I$21</f>
        <v>O</v>
      </c>
      <c r="S33" s="136" t="str">
        <f>[29]Maio!$I$22</f>
        <v>S</v>
      </c>
      <c r="T33" s="136" t="str">
        <f>[29]Maio!$I$23</f>
        <v>S</v>
      </c>
      <c r="U33" s="136" t="str">
        <f>[29]Maio!$I$24</f>
        <v>NE</v>
      </c>
      <c r="V33" s="136" t="str">
        <f>[29]Maio!$I$25</f>
        <v>N</v>
      </c>
      <c r="W33" s="136" t="str">
        <f>[29]Maio!$I$26</f>
        <v>N</v>
      </c>
      <c r="X33" s="136" t="str">
        <f>[29]Maio!$I$27</f>
        <v>S</v>
      </c>
      <c r="Y33" s="136" t="str">
        <f>[29]Maio!$I$28</f>
        <v>O</v>
      </c>
      <c r="Z33" s="136" t="str">
        <f>[29]Maio!$I$29</f>
        <v>O</v>
      </c>
      <c r="AA33" s="136" t="str">
        <f>[29]Maio!$I$30</f>
        <v>S</v>
      </c>
      <c r="AB33" s="136" t="str">
        <f>[29]Maio!$I$31</f>
        <v>S</v>
      </c>
      <c r="AC33" s="136" t="str">
        <f>[29]Maio!$I$32</f>
        <v>O</v>
      </c>
      <c r="AD33" s="136" t="str">
        <f>[29]Maio!$I$33</f>
        <v>*</v>
      </c>
      <c r="AE33" s="136" t="str">
        <f>[29]Maio!$I$34</f>
        <v>*</v>
      </c>
      <c r="AF33" s="136" t="str">
        <f>[29]Maio!$I$35</f>
        <v>*</v>
      </c>
      <c r="AG33" s="127" t="str">
        <f>[29]Maio!$I$36</f>
        <v>S</v>
      </c>
      <c r="AK33" s="5" t="s">
        <v>47</v>
      </c>
      <c r="AM33" s="5" t="s">
        <v>47</v>
      </c>
    </row>
    <row r="34" spans="1:39" x14ac:dyDescent="0.2">
      <c r="A34" s="98" t="s">
        <v>13</v>
      </c>
      <c r="B34" s="131" t="str">
        <f>[30]Maio!$I$5</f>
        <v>L</v>
      </c>
      <c r="C34" s="131" t="str">
        <f>[30]Maio!$I$6</f>
        <v>S</v>
      </c>
      <c r="D34" s="131" t="str">
        <f>[30]Maio!$I$7</f>
        <v>NE</v>
      </c>
      <c r="E34" s="131" t="str">
        <f>[30]Maio!$I$8</f>
        <v>NE</v>
      </c>
      <c r="F34" s="131" t="str">
        <f>[30]Maio!$I$9</f>
        <v>NE</v>
      </c>
      <c r="G34" s="131" t="str">
        <f>[30]Maio!$I$10</f>
        <v>L</v>
      </c>
      <c r="H34" s="131" t="str">
        <f>[30]Maio!$I$11</f>
        <v>S</v>
      </c>
      <c r="I34" s="131" t="str">
        <f>[30]Maio!$I$12</f>
        <v>SE</v>
      </c>
      <c r="J34" s="131" t="str">
        <f>[30]Maio!$I$13</f>
        <v>N</v>
      </c>
      <c r="K34" s="131" t="str">
        <f>[30]Maio!$I$14</f>
        <v>NE</v>
      </c>
      <c r="L34" s="131" t="str">
        <f>[30]Maio!$I$15</f>
        <v>*</v>
      </c>
      <c r="M34" s="131" t="str">
        <f>[30]Maio!$I$16</f>
        <v>*</v>
      </c>
      <c r="N34" s="131" t="str">
        <f>[30]Maio!$I$17</f>
        <v>*</v>
      </c>
      <c r="O34" s="131" t="str">
        <f>[30]Maio!$I$18</f>
        <v>*</v>
      </c>
      <c r="P34" s="131" t="str">
        <f>[30]Maio!$I$19</f>
        <v>*</v>
      </c>
      <c r="Q34" s="131" t="str">
        <f>[30]Maio!$I$20</f>
        <v>*</v>
      </c>
      <c r="R34" s="131" t="str">
        <f>[30]Maio!$I$21</f>
        <v>*</v>
      </c>
      <c r="S34" s="131" t="str">
        <f>[30]Maio!$I$22</f>
        <v>*</v>
      </c>
      <c r="T34" s="131" t="str">
        <f>[30]Maio!$I$23</f>
        <v>*</v>
      </c>
      <c r="U34" s="131" t="str">
        <f>[30]Maio!$I$24</f>
        <v>*</v>
      </c>
      <c r="V34" s="131" t="str">
        <f>[30]Maio!$I$25</f>
        <v>*</v>
      </c>
      <c r="W34" s="131" t="str">
        <f>[30]Maio!$I$26</f>
        <v>*</v>
      </c>
      <c r="X34" s="131" t="str">
        <f>[30]Maio!$I$27</f>
        <v>*</v>
      </c>
      <c r="Y34" s="131" t="str">
        <f>[30]Maio!$I$28</f>
        <v>*</v>
      </c>
      <c r="Z34" s="131" t="str">
        <f>[30]Maio!$I$29</f>
        <v>*</v>
      </c>
      <c r="AA34" s="131" t="str">
        <f>[30]Maio!$I$30</f>
        <v>*</v>
      </c>
      <c r="AB34" s="131" t="str">
        <f>[30]Maio!$I$31</f>
        <v>*</v>
      </c>
      <c r="AC34" s="131" t="str">
        <f>[30]Maio!$I$32</f>
        <v>*</v>
      </c>
      <c r="AD34" s="131" t="str">
        <f>[30]Maio!$I$33</f>
        <v>*</v>
      </c>
      <c r="AE34" s="131" t="str">
        <f>[30]Maio!$I$34</f>
        <v>*</v>
      </c>
      <c r="AF34" s="131" t="str">
        <f>[30]Maio!$I$35</f>
        <v>*</v>
      </c>
      <c r="AG34" s="135" t="str">
        <f>[30]Maio!$I$36</f>
        <v>NE</v>
      </c>
      <c r="AJ34" t="s">
        <v>47</v>
      </c>
      <c r="AK34" t="s">
        <v>47</v>
      </c>
      <c r="AL34" t="s">
        <v>47</v>
      </c>
    </row>
    <row r="35" spans="1:39" x14ac:dyDescent="0.2">
      <c r="A35" s="98" t="s">
        <v>173</v>
      </c>
      <c r="B35" s="136" t="str">
        <f>[31]Maio!$I$5</f>
        <v>NE</v>
      </c>
      <c r="C35" s="136" t="str">
        <f>[31]Maio!$I$6</f>
        <v>S</v>
      </c>
      <c r="D35" s="136" t="str">
        <f>[31]Maio!$I$7</f>
        <v>L</v>
      </c>
      <c r="E35" s="136" t="str">
        <f>[31]Maio!$I$8</f>
        <v>NE</v>
      </c>
      <c r="F35" s="136" t="str">
        <f>[31]Maio!$I$9</f>
        <v>NE</v>
      </c>
      <c r="G35" s="136" t="str">
        <f>[31]Maio!$I$10</f>
        <v>SO</v>
      </c>
      <c r="H35" s="136" t="str">
        <f>[31]Maio!$I$11</f>
        <v>S</v>
      </c>
      <c r="I35" s="136" t="str">
        <f>[31]Maio!$I$12</f>
        <v>L</v>
      </c>
      <c r="J35" s="136" t="str">
        <f>[31]Maio!$I$13</f>
        <v>NE</v>
      </c>
      <c r="K35" s="136" t="str">
        <f>[31]Maio!$I$14</f>
        <v>NE</v>
      </c>
      <c r="L35" s="136" t="str">
        <f>[31]Maio!$I$15</f>
        <v>NE</v>
      </c>
      <c r="M35" s="136" t="str">
        <f>[31]Maio!$I$16</f>
        <v>NE</v>
      </c>
      <c r="N35" s="136" t="str">
        <f>[31]Maio!$I$17</f>
        <v>N</v>
      </c>
      <c r="O35" s="136" t="str">
        <f>[31]Maio!$I$18</f>
        <v>S</v>
      </c>
      <c r="P35" s="136" t="str">
        <f>[31]Maio!$I$19</f>
        <v>SO</v>
      </c>
      <c r="Q35" s="136" t="str">
        <f>[31]Maio!$I$20</f>
        <v>S</v>
      </c>
      <c r="R35" s="136" t="str">
        <f>[31]Maio!$I$21</f>
        <v>NE</v>
      </c>
      <c r="S35" s="136" t="str">
        <f>[31]Maio!$I$22</f>
        <v>NE</v>
      </c>
      <c r="T35" s="131" t="str">
        <f>[31]Maio!$I$23</f>
        <v>NE</v>
      </c>
      <c r="U35" s="131" t="str">
        <f>[31]Maio!$I$24</f>
        <v>NE</v>
      </c>
      <c r="V35" s="131" t="str">
        <f>[31]Maio!$I$25</f>
        <v>NE</v>
      </c>
      <c r="W35" s="131" t="str">
        <f>[31]Maio!$I$26</f>
        <v>N</v>
      </c>
      <c r="X35" s="131" t="str">
        <f>[31]Maio!$I$27</f>
        <v>SO</v>
      </c>
      <c r="Y35" s="131" t="str">
        <f>[31]Maio!$I$28</f>
        <v>S</v>
      </c>
      <c r="Z35" s="131" t="str">
        <f>[31]Maio!$I$29</f>
        <v>NE</v>
      </c>
      <c r="AA35" s="131" t="str">
        <f>[31]Maio!$I$30</f>
        <v>NE</v>
      </c>
      <c r="AB35" s="131" t="str">
        <f>[31]Maio!$I$31</f>
        <v>NE</v>
      </c>
      <c r="AC35" s="131" t="str">
        <f>[31]Maio!$I$32</f>
        <v>NE</v>
      </c>
      <c r="AD35" s="131" t="str">
        <f>[31]Maio!$I$33</f>
        <v>NE</v>
      </c>
      <c r="AE35" s="131" t="str">
        <f>[31]Maio!$I$34</f>
        <v>NE</v>
      </c>
      <c r="AF35" s="131" t="str">
        <f>[31]Maio!$I$35</f>
        <v>NE</v>
      </c>
      <c r="AG35" s="140" t="str">
        <f>[31]Maio!$I$36</f>
        <v>NE</v>
      </c>
      <c r="AK35" t="s">
        <v>47</v>
      </c>
    </row>
    <row r="36" spans="1:39" x14ac:dyDescent="0.2">
      <c r="A36" s="98" t="s">
        <v>144</v>
      </c>
      <c r="B36" s="136" t="str">
        <f>[32]Maio!$I$5</f>
        <v>*</v>
      </c>
      <c r="C36" s="136" t="str">
        <f>[32]Maio!$I$6</f>
        <v>*</v>
      </c>
      <c r="D36" s="136" t="str">
        <f>[32]Maio!$I$7</f>
        <v>*</v>
      </c>
      <c r="E36" s="136" t="str">
        <f>[32]Maio!$I$8</f>
        <v>*</v>
      </c>
      <c r="F36" s="136" t="str">
        <f>[32]Maio!$I$9</f>
        <v>*</v>
      </c>
      <c r="G36" s="136" t="str">
        <f>[32]Maio!$I$10</f>
        <v>*</v>
      </c>
      <c r="H36" s="136" t="str">
        <f>[32]Maio!$I$11</f>
        <v>*</v>
      </c>
      <c r="I36" s="136" t="str">
        <f>[32]Maio!$I$12</f>
        <v>*</v>
      </c>
      <c r="J36" s="136" t="str">
        <f>[32]Maio!$I$13</f>
        <v>*</v>
      </c>
      <c r="K36" s="136" t="str">
        <f>[32]Maio!$I$14</f>
        <v>*</v>
      </c>
      <c r="L36" s="136" t="str">
        <f>[32]Maio!$I$15</f>
        <v>*</v>
      </c>
      <c r="M36" s="136" t="str">
        <f>[32]Maio!$I$16</f>
        <v>*</v>
      </c>
      <c r="N36" s="136" t="str">
        <f>[32]Maio!$I$17</f>
        <v>*</v>
      </c>
      <c r="O36" s="136" t="str">
        <f>[32]Maio!$I$18</f>
        <v>*</v>
      </c>
      <c r="P36" s="136" t="str">
        <f>[32]Maio!$I$19</f>
        <v>*</v>
      </c>
      <c r="Q36" s="131" t="str">
        <f>[32]Maio!$I$20</f>
        <v>*</v>
      </c>
      <c r="R36" s="131" t="str">
        <f>[32]Maio!$I$21</f>
        <v>*</v>
      </c>
      <c r="S36" s="131" t="str">
        <f>[32]Maio!$I$22</f>
        <v>*</v>
      </c>
      <c r="T36" s="131" t="str">
        <f>[32]Maio!$I$23</f>
        <v>*</v>
      </c>
      <c r="U36" s="131" t="str">
        <f>[32]Maio!$I$24</f>
        <v>*</v>
      </c>
      <c r="V36" s="131" t="str">
        <f>[32]Maio!$I$25</f>
        <v>*</v>
      </c>
      <c r="W36" s="131" t="str">
        <f>[32]Maio!$I$26</f>
        <v>*</v>
      </c>
      <c r="X36" s="131" t="str">
        <f>[32]Maio!$I$27</f>
        <v>*</v>
      </c>
      <c r="Y36" s="131" t="str">
        <f>[32]Maio!$I$28</f>
        <v>*</v>
      </c>
      <c r="Z36" s="131" t="str">
        <f>[32]Maio!$I$29</f>
        <v>*</v>
      </c>
      <c r="AA36" s="131" t="str">
        <f>[32]Maio!$I$30</f>
        <v>*</v>
      </c>
      <c r="AB36" s="131" t="str">
        <f>[32]Maio!$I$31</f>
        <v>*</v>
      </c>
      <c r="AC36" s="131" t="str">
        <f>[32]Maio!$I$32</f>
        <v>*</v>
      </c>
      <c r="AD36" s="131" t="str">
        <f>[32]Maio!$I$33</f>
        <v>*</v>
      </c>
      <c r="AE36" s="131" t="str">
        <f>[32]Maio!$I$34</f>
        <v>*</v>
      </c>
      <c r="AF36" s="131" t="str">
        <f>[32]Maio!$I$35</f>
        <v>*</v>
      </c>
      <c r="AG36" s="140" t="str">
        <f>[32]Maio!$I$36</f>
        <v>*</v>
      </c>
      <c r="AJ36" t="s">
        <v>47</v>
      </c>
      <c r="AK36" t="s">
        <v>47</v>
      </c>
    </row>
    <row r="37" spans="1:39" x14ac:dyDescent="0.2">
      <c r="A37" s="98" t="s">
        <v>14</v>
      </c>
      <c r="B37" s="136" t="str">
        <f>[33]Maio!$I$5</f>
        <v>*</v>
      </c>
      <c r="C37" s="136" t="str">
        <f>[33]Maio!$I$6</f>
        <v>*</v>
      </c>
      <c r="D37" s="136" t="str">
        <f>[33]Maio!$I$7</f>
        <v>*</v>
      </c>
      <c r="E37" s="136" t="str">
        <f>[33]Maio!$I$8</f>
        <v>*</v>
      </c>
      <c r="F37" s="136" t="str">
        <f>[33]Maio!$I$9</f>
        <v>*</v>
      </c>
      <c r="G37" s="136" t="str">
        <f>[33]Maio!$I$10</f>
        <v>*</v>
      </c>
      <c r="H37" s="136" t="str">
        <f>[33]Maio!$I$11</f>
        <v>*</v>
      </c>
      <c r="I37" s="136" t="str">
        <f>[33]Maio!$I$12</f>
        <v>*</v>
      </c>
      <c r="J37" s="136" t="str">
        <f>[33]Maio!$I$13</f>
        <v>*</v>
      </c>
      <c r="K37" s="136" t="str">
        <f>[33]Maio!$I$14</f>
        <v>*</v>
      </c>
      <c r="L37" s="136" t="str">
        <f>[33]Maio!$I$15</f>
        <v>*</v>
      </c>
      <c r="M37" s="136" t="str">
        <f>[33]Maio!$I$16</f>
        <v>*</v>
      </c>
      <c r="N37" s="136" t="str">
        <f>[33]Maio!$I$17</f>
        <v>*</v>
      </c>
      <c r="O37" s="136" t="str">
        <f>[33]Maio!$I$18</f>
        <v>*</v>
      </c>
      <c r="P37" s="136" t="str">
        <f>[33]Maio!$I$19</f>
        <v>*</v>
      </c>
      <c r="Q37" s="136" t="str">
        <f>[33]Maio!$I$20</f>
        <v>*</v>
      </c>
      <c r="R37" s="136" t="str">
        <f>[33]Maio!$I$21</f>
        <v>*</v>
      </c>
      <c r="S37" s="136" t="str">
        <f>[33]Maio!$I$22</f>
        <v>*</v>
      </c>
      <c r="T37" s="136" t="str">
        <f>[33]Maio!$I$23</f>
        <v>*</v>
      </c>
      <c r="U37" s="136" t="str">
        <f>[33]Maio!$I$24</f>
        <v>*</v>
      </c>
      <c r="V37" s="136" t="str">
        <f>[33]Maio!$I$25</f>
        <v>*</v>
      </c>
      <c r="W37" s="136" t="str">
        <f>[33]Maio!$I$26</f>
        <v>*</v>
      </c>
      <c r="X37" s="136" t="str">
        <f>[33]Maio!$I$27</f>
        <v>*</v>
      </c>
      <c r="Y37" s="136" t="str">
        <f>[33]Maio!$I$28</f>
        <v>*</v>
      </c>
      <c r="Z37" s="136" t="str">
        <f>[33]Maio!$I$29</f>
        <v>*</v>
      </c>
      <c r="AA37" s="136" t="str">
        <f>[33]Maio!$I$30</f>
        <v>*</v>
      </c>
      <c r="AB37" s="136" t="str">
        <f>[33]Maio!$I$31</f>
        <v>*</v>
      </c>
      <c r="AC37" s="136" t="str">
        <f>[33]Maio!$I$32</f>
        <v>*</v>
      </c>
      <c r="AD37" s="136" t="str">
        <f>[33]Maio!$I$33</f>
        <v>*</v>
      </c>
      <c r="AE37" s="136" t="str">
        <f>[33]Maio!$I$34</f>
        <v>*</v>
      </c>
      <c r="AF37" s="136" t="str">
        <f>[33]Maio!$I$35</f>
        <v>*</v>
      </c>
      <c r="AG37" s="127" t="str">
        <f>[33]Maio!$I$36</f>
        <v>*</v>
      </c>
      <c r="AK37" t="s">
        <v>47</v>
      </c>
    </row>
    <row r="38" spans="1:39" x14ac:dyDescent="0.2">
      <c r="A38" s="98" t="s">
        <v>174</v>
      </c>
      <c r="B38" s="11" t="str">
        <f>[34]Maio!$I$5</f>
        <v>S</v>
      </c>
      <c r="C38" s="11" t="str">
        <f>[34]Maio!$I$6</f>
        <v>N</v>
      </c>
      <c r="D38" s="11" t="str">
        <f>[34]Maio!$I$7</f>
        <v>SE</v>
      </c>
      <c r="E38" s="11" t="str">
        <f>[34]Maio!$I$8</f>
        <v>N</v>
      </c>
      <c r="F38" s="11" t="str">
        <f>[34]Maio!$I$9</f>
        <v>SE</v>
      </c>
      <c r="G38" s="11" t="str">
        <f>[34]Maio!$I$10</f>
        <v>S</v>
      </c>
      <c r="H38" s="11" t="str">
        <f>[34]Maio!$I$11</f>
        <v>S</v>
      </c>
      <c r="I38" s="11" t="str">
        <f>[34]Maio!$I$12</f>
        <v>S</v>
      </c>
      <c r="J38" s="11" t="str">
        <f>[34]Maio!$I$13</f>
        <v>S</v>
      </c>
      <c r="K38" s="11" t="str">
        <f>[34]Maio!$I$14</f>
        <v>SE</v>
      </c>
      <c r="L38" s="11" t="str">
        <f>[34]Maio!$I$15</f>
        <v>SE</v>
      </c>
      <c r="M38" s="11" t="str">
        <f>[34]Maio!$I$16</f>
        <v>SE</v>
      </c>
      <c r="N38" s="11" t="str">
        <f>[34]Maio!$I$17</f>
        <v>SE</v>
      </c>
      <c r="O38" s="11" t="str">
        <f>[34]Maio!$I$18</f>
        <v>S</v>
      </c>
      <c r="P38" s="11" t="str">
        <f>[34]Maio!$I$19</f>
        <v>S</v>
      </c>
      <c r="Q38" s="131" t="str">
        <f>[34]Maio!$I$20</f>
        <v>S</v>
      </c>
      <c r="R38" s="131" t="str">
        <f>[34]Maio!$I$21</f>
        <v>L</v>
      </c>
      <c r="S38" s="131" t="str">
        <f>[34]Maio!$I$22</f>
        <v>SE</v>
      </c>
      <c r="T38" s="131" t="str">
        <f>[34]Maio!$I$23</f>
        <v>S</v>
      </c>
      <c r="U38" s="131" t="str">
        <f>[34]Maio!$I$24</f>
        <v>SE</v>
      </c>
      <c r="V38" s="131" t="str">
        <f>[34]Maio!$I$25</f>
        <v>SE</v>
      </c>
      <c r="W38" s="131" t="str">
        <f>[34]Maio!$I$26</f>
        <v>SE</v>
      </c>
      <c r="X38" s="131" t="str">
        <f>[34]Maio!$I$27</f>
        <v>SO</v>
      </c>
      <c r="Y38" s="131" t="str">
        <f>[34]Maio!$I$28</f>
        <v>SE</v>
      </c>
      <c r="Z38" s="131" t="str">
        <f>[34]Maio!$I$29</f>
        <v>S</v>
      </c>
      <c r="AA38" s="131" t="str">
        <f>[34]Maio!$I$30</f>
        <v>N</v>
      </c>
      <c r="AB38" s="131" t="str">
        <f>[34]Maio!$I$31</f>
        <v>L</v>
      </c>
      <c r="AC38" s="131" t="str">
        <f>[34]Maio!$I$32</f>
        <v>SE</v>
      </c>
      <c r="AD38" s="131" t="str">
        <f>[34]Maio!$I$33</f>
        <v>SE</v>
      </c>
      <c r="AE38" s="131" t="str">
        <f>[34]Maio!$I$34</f>
        <v>SE</v>
      </c>
      <c r="AF38" s="131" t="str">
        <f>[34]Maio!$I$35</f>
        <v>SE</v>
      </c>
      <c r="AG38" s="140" t="str">
        <f>[34]Maio!$I$36</f>
        <v>SE</v>
      </c>
      <c r="AJ38" t="s">
        <v>47</v>
      </c>
      <c r="AK38" t="s">
        <v>47</v>
      </c>
    </row>
    <row r="39" spans="1:39" x14ac:dyDescent="0.2">
      <c r="A39" s="98" t="s">
        <v>15</v>
      </c>
      <c r="B39" s="136" t="str">
        <f>[35]Maio!$I$5</f>
        <v>SO</v>
      </c>
      <c r="C39" s="136" t="str">
        <f>[35]Maio!$I$6</f>
        <v>SO</v>
      </c>
      <c r="D39" s="136" t="str">
        <f>[35]Maio!$I$7</f>
        <v>SO</v>
      </c>
      <c r="E39" s="136" t="str">
        <f>[35]Maio!$I$8</f>
        <v>SO</v>
      </c>
      <c r="F39" s="136" t="str">
        <f>[35]Maio!$I$9</f>
        <v>SO</v>
      </c>
      <c r="G39" s="136" t="str">
        <f>[35]Maio!$I$10</f>
        <v>SO</v>
      </c>
      <c r="H39" s="136" t="str">
        <f>[35]Maio!$I$11</f>
        <v>SO</v>
      </c>
      <c r="I39" s="136" t="str">
        <f>[35]Maio!$I$12</f>
        <v>SO</v>
      </c>
      <c r="J39" s="136" t="str">
        <f>[35]Maio!$I$13</f>
        <v>SO</v>
      </c>
      <c r="K39" s="136" t="str">
        <f>[35]Maio!$I$14</f>
        <v>SO</v>
      </c>
      <c r="L39" s="136" t="str">
        <f>[35]Maio!$I$15</f>
        <v>SO</v>
      </c>
      <c r="M39" s="136" t="str">
        <f>[35]Maio!$I$16</f>
        <v>SO</v>
      </c>
      <c r="N39" s="136" t="str">
        <f>[35]Maio!$I$17</f>
        <v>SO</v>
      </c>
      <c r="O39" s="136" t="str">
        <f>[35]Maio!$I$18</f>
        <v>SO</v>
      </c>
      <c r="P39" s="136" t="str">
        <f>[35]Maio!$I$19</f>
        <v>SO</v>
      </c>
      <c r="Q39" s="136" t="str">
        <f>[35]Maio!$I$20</f>
        <v>SO</v>
      </c>
      <c r="R39" s="136" t="str">
        <f>[35]Maio!$I$21</f>
        <v>SO</v>
      </c>
      <c r="S39" s="136" t="str">
        <f>[35]Maio!$I$22</f>
        <v>SO</v>
      </c>
      <c r="T39" s="136" t="str">
        <f>[35]Maio!$I$23</f>
        <v>SO</v>
      </c>
      <c r="U39" s="136" t="str">
        <f>[35]Maio!$I$24</f>
        <v>SO</v>
      </c>
      <c r="V39" s="136" t="str">
        <f>[35]Maio!$I$25</f>
        <v>SO</v>
      </c>
      <c r="W39" s="136" t="str">
        <f>[35]Maio!$I$26</f>
        <v>SO</v>
      </c>
      <c r="X39" s="136" t="str">
        <f>[35]Maio!$I$27</f>
        <v>SO</v>
      </c>
      <c r="Y39" s="136" t="str">
        <f>[35]Maio!$I$28</f>
        <v>SO</v>
      </c>
      <c r="Z39" s="136" t="str">
        <f>[35]Maio!$I$29</f>
        <v>SO</v>
      </c>
      <c r="AA39" s="136" t="str">
        <f>[35]Maio!$I$30</f>
        <v>SO</v>
      </c>
      <c r="AB39" s="136" t="str">
        <f>[35]Maio!$I$31</f>
        <v>SO</v>
      </c>
      <c r="AC39" s="136" t="str">
        <f>[35]Maio!$I$32</f>
        <v>SO</v>
      </c>
      <c r="AD39" s="136" t="str">
        <f>[35]Maio!$I$33</f>
        <v>SO</v>
      </c>
      <c r="AE39" s="136" t="str">
        <f>[35]Maio!$I$34</f>
        <v>SO</v>
      </c>
      <c r="AF39" s="136" t="str">
        <f>[35]Maio!$I$35</f>
        <v>SO</v>
      </c>
      <c r="AG39" s="127" t="str">
        <f>[35]Maio!$I$36</f>
        <v>SO</v>
      </c>
      <c r="AH39" s="12" t="s">
        <v>47</v>
      </c>
      <c r="AK39" t="s">
        <v>47</v>
      </c>
    </row>
    <row r="40" spans="1:39" x14ac:dyDescent="0.2">
      <c r="A40" s="98" t="s">
        <v>16</v>
      </c>
      <c r="B40" s="137" t="str">
        <f>[36]Maio!$I$5</f>
        <v>NO</v>
      </c>
      <c r="C40" s="137" t="str">
        <f>[36]Maio!$I$6</f>
        <v>S</v>
      </c>
      <c r="D40" s="137" t="str">
        <f>[36]Maio!$I$7</f>
        <v>*</v>
      </c>
      <c r="E40" s="137" t="str">
        <f>[36]Maio!$I$8</f>
        <v>*</v>
      </c>
      <c r="F40" s="137" t="str">
        <f>[36]Maio!$I$9</f>
        <v>*</v>
      </c>
      <c r="G40" s="137" t="str">
        <f>[36]Maio!$I$10</f>
        <v>*</v>
      </c>
      <c r="H40" s="137" t="str">
        <f>[36]Maio!$I$11</f>
        <v>*</v>
      </c>
      <c r="I40" s="137" t="str">
        <f>[36]Maio!$I$12</f>
        <v>SE</v>
      </c>
      <c r="J40" s="137" t="str">
        <f>[36]Maio!$I$13</f>
        <v>L</v>
      </c>
      <c r="K40" s="137" t="str">
        <f>[36]Maio!$I$14</f>
        <v>*</v>
      </c>
      <c r="L40" s="137" t="str">
        <f>[36]Maio!$I$15</f>
        <v>*</v>
      </c>
      <c r="M40" s="137" t="str">
        <f>[36]Maio!$I$16</f>
        <v>*</v>
      </c>
      <c r="N40" s="137" t="str">
        <f>[36]Maio!$I$17</f>
        <v>*</v>
      </c>
      <c r="O40" s="137" t="str">
        <f>[36]Maio!$I$18</f>
        <v>S</v>
      </c>
      <c r="P40" s="137" t="str">
        <f>[36]Maio!$I$19</f>
        <v>S</v>
      </c>
      <c r="Q40" s="137" t="str">
        <f>[36]Maio!$I$20</f>
        <v>S</v>
      </c>
      <c r="R40" s="137" t="str">
        <f>[36]Maio!$I$21</f>
        <v>L</v>
      </c>
      <c r="S40" s="137" t="str">
        <f>[36]Maio!$I$22</f>
        <v>*</v>
      </c>
      <c r="T40" s="137" t="str">
        <f>[36]Maio!$I$23</f>
        <v>*</v>
      </c>
      <c r="U40" s="137" t="str">
        <f>[36]Maio!$I$24</f>
        <v>*</v>
      </c>
      <c r="V40" s="137" t="str">
        <f>[36]Maio!$I$25</f>
        <v>*</v>
      </c>
      <c r="W40" s="137" t="str">
        <f>[36]Maio!$I$26</f>
        <v>SO</v>
      </c>
      <c r="X40" s="137" t="str">
        <f>[36]Maio!$I$27</f>
        <v>SO</v>
      </c>
      <c r="Y40" s="137" t="str">
        <f>[36]Maio!$I$28</f>
        <v>S</v>
      </c>
      <c r="Z40" s="137" t="str">
        <f>[36]Maio!$I$29</f>
        <v>SE</v>
      </c>
      <c r="AA40" s="137" t="str">
        <f>[36]Maio!$I$30</f>
        <v>*</v>
      </c>
      <c r="AB40" s="137" t="str">
        <f>[36]Maio!$I$31</f>
        <v>*</v>
      </c>
      <c r="AC40" s="137" t="str">
        <f>[36]Maio!$I$32</f>
        <v>N</v>
      </c>
      <c r="AD40" s="137" t="str">
        <f>[36]Maio!$I$33</f>
        <v>NE</v>
      </c>
      <c r="AE40" s="137" t="str">
        <f>[36]Maio!$I$34</f>
        <v>NE</v>
      </c>
      <c r="AF40" s="137" t="str">
        <f>[36]Maio!$I$35</f>
        <v>*</v>
      </c>
      <c r="AG40" s="127" t="str">
        <f>[36]Maio!$I$36</f>
        <v>S</v>
      </c>
      <c r="AI40" t="s">
        <v>47</v>
      </c>
      <c r="AJ40" t="s">
        <v>47</v>
      </c>
    </row>
    <row r="41" spans="1:39" x14ac:dyDescent="0.2">
      <c r="A41" s="98" t="s">
        <v>175</v>
      </c>
      <c r="B41" s="136" t="str">
        <f>[37]Maio!$I$5</f>
        <v>N</v>
      </c>
      <c r="C41" s="136" t="str">
        <f>[37]Maio!$I$6</f>
        <v>NO</v>
      </c>
      <c r="D41" s="136" t="str">
        <f>[37]Maio!$I$7</f>
        <v>SE</v>
      </c>
      <c r="E41" s="136" t="str">
        <f>[37]Maio!$I$8</f>
        <v>SE</v>
      </c>
      <c r="F41" s="136" t="str">
        <f>[37]Maio!$I$9</f>
        <v>N</v>
      </c>
      <c r="G41" s="136" t="str">
        <f>[37]Maio!$I$10</f>
        <v>S</v>
      </c>
      <c r="H41" s="136" t="str">
        <f>[37]Maio!$I$11</f>
        <v>S</v>
      </c>
      <c r="I41" s="136" t="str">
        <f>[37]Maio!$I$12</f>
        <v>S</v>
      </c>
      <c r="J41" s="136" t="str">
        <f>[37]Maio!$I$13</f>
        <v>SE</v>
      </c>
      <c r="K41" s="136" t="str">
        <f>[37]Maio!$I$14</f>
        <v>NO</v>
      </c>
      <c r="L41" s="136" t="str">
        <f>[37]Maio!$I$15</f>
        <v>N</v>
      </c>
      <c r="M41" s="136" t="str">
        <f>[37]Maio!$I$16</f>
        <v>N</v>
      </c>
      <c r="N41" s="136" t="str">
        <f>[37]Maio!$I$17</f>
        <v>N</v>
      </c>
      <c r="O41" s="136" t="str">
        <f>[37]Maio!$I$18</f>
        <v>S</v>
      </c>
      <c r="P41" s="136" t="str">
        <f>[37]Maio!$I$19</f>
        <v>S</v>
      </c>
      <c r="Q41" s="136" t="str">
        <f>[37]Maio!$I$20</f>
        <v>S</v>
      </c>
      <c r="R41" s="136" t="str">
        <f>[37]Maio!$I$21</f>
        <v>NE</v>
      </c>
      <c r="S41" s="136" t="str">
        <f>[37]Maio!$I$22</f>
        <v>SE</v>
      </c>
      <c r="T41" s="131" t="str">
        <f>[37]Maio!$I$23</f>
        <v>L</v>
      </c>
      <c r="U41" s="131" t="str">
        <f>[37]Maio!$I$24</f>
        <v>NE</v>
      </c>
      <c r="V41" s="131" t="str">
        <f>[37]Maio!$I$25</f>
        <v>N</v>
      </c>
      <c r="W41" s="131" t="str">
        <f>[37]Maio!$I$26</f>
        <v>NO</v>
      </c>
      <c r="X41" s="131" t="str">
        <f>[37]Maio!$I$27</f>
        <v>SO</v>
      </c>
      <c r="Y41" s="131" t="str">
        <f>[37]Maio!$I$28</f>
        <v>S</v>
      </c>
      <c r="Z41" s="131" t="str">
        <f>[37]Maio!$I$29</f>
        <v>NO</v>
      </c>
      <c r="AA41" s="131" t="str">
        <f>[37]Maio!$I$30</f>
        <v>NO</v>
      </c>
      <c r="AB41" s="131" t="str">
        <f>[37]Maio!$I$31</f>
        <v>NO</v>
      </c>
      <c r="AC41" s="131" t="str">
        <f>[37]Maio!$I$32</f>
        <v>NE</v>
      </c>
      <c r="AD41" s="131" t="str">
        <f>[37]Maio!$I$33</f>
        <v>SE</v>
      </c>
      <c r="AE41" s="131" t="str">
        <f>[37]Maio!$I$34</f>
        <v>NO</v>
      </c>
      <c r="AF41" s="131" t="str">
        <f>[37]Maio!$I$35</f>
        <v>NE</v>
      </c>
      <c r="AG41" s="140" t="str">
        <f>[37]Maio!$I$36</f>
        <v>NO</v>
      </c>
      <c r="AJ41" t="s">
        <v>47</v>
      </c>
    </row>
    <row r="42" spans="1:39" x14ac:dyDescent="0.2">
      <c r="A42" s="98" t="s">
        <v>17</v>
      </c>
      <c r="B42" s="136" t="str">
        <f>[38]Maio!$I$5</f>
        <v>O</v>
      </c>
      <c r="C42" s="136" t="str">
        <f>[38]Maio!$I$6</f>
        <v>L</v>
      </c>
      <c r="D42" s="136" t="str">
        <f>[38]Maio!$I$7</f>
        <v>SE</v>
      </c>
      <c r="E42" s="136" t="str">
        <f>[38]Maio!$I$8</f>
        <v>NE</v>
      </c>
      <c r="F42" s="136" t="str">
        <f>[38]Maio!$I$9</f>
        <v>N</v>
      </c>
      <c r="G42" s="136" t="str">
        <f>[38]Maio!$I$10</f>
        <v>SE</v>
      </c>
      <c r="H42" s="136" t="str">
        <f>[38]Maio!$I$11</f>
        <v>SE</v>
      </c>
      <c r="I42" s="136" t="str">
        <f>[38]Maio!$I$12</f>
        <v>SE</v>
      </c>
      <c r="J42" s="136" t="str">
        <f>[38]Maio!$I$13</f>
        <v>NE</v>
      </c>
      <c r="K42" s="136" t="str">
        <f>[38]Maio!$I$14</f>
        <v>N</v>
      </c>
      <c r="L42" s="136" t="str">
        <f>[38]Maio!$I$15</f>
        <v>NO</v>
      </c>
      <c r="M42" s="136" t="str">
        <f>[38]Maio!$I$16</f>
        <v>N</v>
      </c>
      <c r="N42" s="136" t="str">
        <f>[38]Maio!$I$17</f>
        <v>N</v>
      </c>
      <c r="O42" s="136" t="str">
        <f>[38]Maio!$I$18</f>
        <v>SE</v>
      </c>
      <c r="P42" s="136" t="str">
        <f>[38]Maio!$I$19</f>
        <v>SE</v>
      </c>
      <c r="Q42" s="136" t="str">
        <f>[38]Maio!$I$20</f>
        <v>SO</v>
      </c>
      <c r="R42" s="136" t="str">
        <f>[38]Maio!$I$21</f>
        <v>O</v>
      </c>
      <c r="S42" s="136" t="str">
        <f>[38]Maio!$I$22</f>
        <v>NE</v>
      </c>
      <c r="T42" s="136" t="str">
        <f>[38]Maio!$I$23</f>
        <v>N</v>
      </c>
      <c r="U42" s="136" t="str">
        <f>[38]Maio!$I$24</f>
        <v>N</v>
      </c>
      <c r="V42" s="136" t="str">
        <f>[38]Maio!$I$25</f>
        <v>N</v>
      </c>
      <c r="W42" s="136" t="str">
        <f>[38]Maio!$I$26</f>
        <v>O</v>
      </c>
      <c r="X42" s="136" t="str">
        <f>[38]Maio!$I$27</f>
        <v>S</v>
      </c>
      <c r="Y42" s="136" t="str">
        <f>[38]Maio!$I$28</f>
        <v>N</v>
      </c>
      <c r="Z42" s="136" t="str">
        <f>[38]Maio!$I$29</f>
        <v>S</v>
      </c>
      <c r="AA42" s="136" t="str">
        <f>[38]Maio!$I$30</f>
        <v>O</v>
      </c>
      <c r="AB42" s="136" t="str">
        <f>[38]Maio!$I$31</f>
        <v>O</v>
      </c>
      <c r="AC42" s="136" t="str">
        <f>[38]Maio!$I$32</f>
        <v>N</v>
      </c>
      <c r="AD42" s="136" t="str">
        <f>[38]Maio!$I$33</f>
        <v>N</v>
      </c>
      <c r="AE42" s="136" t="str">
        <f>[38]Maio!$I$34</f>
        <v>N</v>
      </c>
      <c r="AF42" s="136" t="str">
        <f>[38]Maio!$I$35</f>
        <v>N</v>
      </c>
      <c r="AG42" s="127" t="str">
        <f>[38]Maio!$I$36</f>
        <v>N</v>
      </c>
    </row>
    <row r="43" spans="1:39" x14ac:dyDescent="0.2">
      <c r="A43" s="98" t="s">
        <v>157</v>
      </c>
      <c r="B43" s="11" t="str">
        <f>[39]Maio!$I$5</f>
        <v>SE</v>
      </c>
      <c r="C43" s="11" t="str">
        <f>[39]Maio!$I$6</f>
        <v>SO</v>
      </c>
      <c r="D43" s="11" t="str">
        <f>[39]Maio!$I$7</f>
        <v>SE</v>
      </c>
      <c r="E43" s="11" t="str">
        <f>[39]Maio!$I$8</f>
        <v>L</v>
      </c>
      <c r="F43" s="11" t="str">
        <f>[39]Maio!$I$9</f>
        <v>NE</v>
      </c>
      <c r="G43" s="11" t="str">
        <f>[39]Maio!$I$10</f>
        <v>SO</v>
      </c>
      <c r="H43" s="11" t="str">
        <f>[39]Maio!$I$11</f>
        <v>SO</v>
      </c>
      <c r="I43" s="11" t="str">
        <f>[39]Maio!$I$12</f>
        <v>SE</v>
      </c>
      <c r="J43" s="11" t="str">
        <f>[39]Maio!$I$13</f>
        <v>L</v>
      </c>
      <c r="K43" s="11" t="str">
        <f>[39]Maio!$I$14</f>
        <v>NE</v>
      </c>
      <c r="L43" s="11" t="str">
        <f>[39]Maio!$I$15</f>
        <v>NE</v>
      </c>
      <c r="M43" s="11" t="str">
        <f>[39]Maio!$I$16</f>
        <v>NE</v>
      </c>
      <c r="N43" s="11" t="str">
        <f>[39]Maio!$I$17</f>
        <v>L</v>
      </c>
      <c r="O43" s="11" t="str">
        <f>[39]Maio!$I$18</f>
        <v>SO</v>
      </c>
      <c r="P43" s="11" t="str">
        <f>[39]Maio!$I$19</f>
        <v>SO</v>
      </c>
      <c r="Q43" s="11" t="str">
        <f>[39]Maio!$I$20</f>
        <v>SE</v>
      </c>
      <c r="R43" s="11" t="str">
        <f>[39]Maio!$I$21</f>
        <v>NE</v>
      </c>
      <c r="S43" s="11" t="str">
        <f>[39]Maio!$I$22</f>
        <v>L</v>
      </c>
      <c r="T43" s="131" t="str">
        <f>[39]Maio!$I$23</f>
        <v>L</v>
      </c>
      <c r="U43" s="131" t="str">
        <f>[39]Maio!$I$24</f>
        <v>L</v>
      </c>
      <c r="V43" s="131" t="str">
        <f>[39]Maio!$I$25</f>
        <v>L</v>
      </c>
      <c r="W43" s="131" t="str">
        <f>[39]Maio!$I$26</f>
        <v>NE</v>
      </c>
      <c r="X43" s="131" t="str">
        <f>[39]Maio!$I$27</f>
        <v>SO</v>
      </c>
      <c r="Y43" s="131" t="str">
        <f>[39]Maio!$I$28</f>
        <v>S</v>
      </c>
      <c r="Z43" s="131" t="str">
        <f>[39]Maio!$I$29</f>
        <v>SE</v>
      </c>
      <c r="AA43" s="131" t="str">
        <f>[39]Maio!$I$30</f>
        <v>SO</v>
      </c>
      <c r="AB43" s="131" t="str">
        <f>[39]Maio!$I$31</f>
        <v>SE</v>
      </c>
      <c r="AC43" s="131" t="str">
        <f>[39]Maio!$I$32</f>
        <v>L</v>
      </c>
      <c r="AD43" s="131" t="str">
        <f>[39]Maio!$I$33</f>
        <v>NE</v>
      </c>
      <c r="AE43" s="131" t="str">
        <f>[39]Maio!$I$34</f>
        <v>NE</v>
      </c>
      <c r="AF43" s="131" t="str">
        <f>[39]Maio!$I$35</f>
        <v>NE</v>
      </c>
      <c r="AG43" s="140" t="str">
        <f>[39]Maio!$I$36</f>
        <v>NE</v>
      </c>
      <c r="AJ43" t="s">
        <v>47</v>
      </c>
      <c r="AK43" t="s">
        <v>47</v>
      </c>
      <c r="AL43" t="s">
        <v>47</v>
      </c>
    </row>
    <row r="44" spans="1:39" x14ac:dyDescent="0.2">
      <c r="A44" s="98" t="s">
        <v>18</v>
      </c>
      <c r="B44" s="136" t="str">
        <f>[40]Maio!$I$5</f>
        <v>S</v>
      </c>
      <c r="C44" s="136" t="str">
        <f>[40]Maio!$I$6</f>
        <v>S</v>
      </c>
      <c r="D44" s="136" t="str">
        <f>[40]Maio!$I$7</f>
        <v>L</v>
      </c>
      <c r="E44" s="136" t="str">
        <f>[40]Maio!$I$8</f>
        <v>L</v>
      </c>
      <c r="F44" s="136" t="str">
        <f>[40]Maio!$I$9</f>
        <v>SE</v>
      </c>
      <c r="G44" s="136" t="str">
        <f>[40]Maio!$I$10</f>
        <v>S</v>
      </c>
      <c r="H44" s="136" t="str">
        <f>[40]Maio!$I$11</f>
        <v>S</v>
      </c>
      <c r="I44" s="136" t="str">
        <f>[40]Maio!$I$12</f>
        <v>L</v>
      </c>
      <c r="J44" s="136" t="str">
        <f>[40]Maio!$I$13</f>
        <v>L</v>
      </c>
      <c r="K44" s="136" t="str">
        <f>[40]Maio!$I$14</f>
        <v>L</v>
      </c>
      <c r="L44" s="136" t="str">
        <f>[40]Maio!$I$15</f>
        <v>N</v>
      </c>
      <c r="M44" s="136" t="str">
        <f>[40]Maio!$I$16</f>
        <v>L</v>
      </c>
      <c r="N44" s="136" t="str">
        <f>[40]Maio!$I$17</f>
        <v>NE</v>
      </c>
      <c r="O44" s="136" t="str">
        <f>[40]Maio!$I$18</f>
        <v>S</v>
      </c>
      <c r="P44" s="136" t="str">
        <f>[40]Maio!$I$19</f>
        <v>SE</v>
      </c>
      <c r="Q44" s="136" t="str">
        <f>[40]Maio!$I$20</f>
        <v>S</v>
      </c>
      <c r="R44" s="136" t="str">
        <f>[40]Maio!$I$21</f>
        <v>L</v>
      </c>
      <c r="S44" s="136" t="str">
        <f>[40]Maio!$I$22</f>
        <v>L</v>
      </c>
      <c r="T44" s="136" t="str">
        <f>[40]Maio!$I$23</f>
        <v>SE</v>
      </c>
      <c r="U44" s="136" t="str">
        <f>[40]Maio!$I$24</f>
        <v>L</v>
      </c>
      <c r="V44" s="136" t="str">
        <f>[40]Maio!$I$25</f>
        <v>L</v>
      </c>
      <c r="W44" s="136" t="str">
        <f>[40]Maio!$I$26</f>
        <v>NO</v>
      </c>
      <c r="X44" s="136" t="str">
        <f>[40]Maio!$I$27</f>
        <v>SO</v>
      </c>
      <c r="Y44" s="136" t="str">
        <f>[40]Maio!$I$28</f>
        <v>S</v>
      </c>
      <c r="Z44" s="136" t="str">
        <f>[40]Maio!$I$29</f>
        <v>S</v>
      </c>
      <c r="AA44" s="136" t="str">
        <f>[40]Maio!$I$30</f>
        <v>SO</v>
      </c>
      <c r="AB44" s="136" t="str">
        <f>[40]Maio!$I$31</f>
        <v>L</v>
      </c>
      <c r="AC44" s="136" t="str">
        <f>[40]Maio!$I$32</f>
        <v>L</v>
      </c>
      <c r="AD44" s="136" t="str">
        <f>[40]Maio!$I$33</f>
        <v>SE</v>
      </c>
      <c r="AE44" s="136" t="str">
        <f>[40]Maio!$I$34</f>
        <v>L</v>
      </c>
      <c r="AF44" s="136" t="str">
        <f>[40]Maio!$I$35</f>
        <v>SE</v>
      </c>
      <c r="AG44" s="127" t="str">
        <f>[40]Maio!$I$36</f>
        <v>L</v>
      </c>
      <c r="AJ44" t="s">
        <v>47</v>
      </c>
      <c r="AK44" t="s">
        <v>47</v>
      </c>
      <c r="AL44" t="s">
        <v>47</v>
      </c>
    </row>
    <row r="45" spans="1:39" x14ac:dyDescent="0.2">
      <c r="A45" s="98" t="s">
        <v>162</v>
      </c>
      <c r="B45" s="136" t="str">
        <f>[41]Maio!$I$5</f>
        <v>*</v>
      </c>
      <c r="C45" s="136" t="str">
        <f>[41]Maio!$I$6</f>
        <v>*</v>
      </c>
      <c r="D45" s="136" t="str">
        <f>[41]Maio!$I$7</f>
        <v>*</v>
      </c>
      <c r="E45" s="136" t="str">
        <f>[41]Maio!$I$8</f>
        <v>*</v>
      </c>
      <c r="F45" s="136" t="str">
        <f>[41]Maio!$I$9</f>
        <v>*</v>
      </c>
      <c r="G45" s="136" t="str">
        <f>[41]Maio!$I$10</f>
        <v>*</v>
      </c>
      <c r="H45" s="136" t="str">
        <f>[41]Maio!$I$11</f>
        <v>*</v>
      </c>
      <c r="I45" s="136" t="str">
        <f>[41]Maio!$I$12</f>
        <v>*</v>
      </c>
      <c r="J45" s="136" t="str">
        <f>[41]Maio!$I$13</f>
        <v>*</v>
      </c>
      <c r="K45" s="136" t="str">
        <f>[41]Maio!$I$14</f>
        <v>*</v>
      </c>
      <c r="L45" s="136" t="str">
        <f>[41]Maio!$I$15</f>
        <v>*</v>
      </c>
      <c r="M45" s="136" t="str">
        <f>[41]Maio!$I$16</f>
        <v>*</v>
      </c>
      <c r="N45" s="136" t="str">
        <f>[41]Maio!$I$17</f>
        <v>*</v>
      </c>
      <c r="O45" s="136" t="str">
        <f>[41]Maio!$I$18</f>
        <v>*</v>
      </c>
      <c r="P45" s="136" t="str">
        <f>[41]Maio!$I$19</f>
        <v>*</v>
      </c>
      <c r="Q45" s="136" t="str">
        <f>[41]Maio!$I$20</f>
        <v>*</v>
      </c>
      <c r="R45" s="136" t="str">
        <f>[41]Maio!$I$21</f>
        <v>*</v>
      </c>
      <c r="S45" s="136" t="str">
        <f>[41]Maio!$I$22</f>
        <v>*</v>
      </c>
      <c r="T45" s="131" t="str">
        <f>[41]Maio!$I$23</f>
        <v>*</v>
      </c>
      <c r="U45" s="131" t="str">
        <f>[41]Maio!$I$24</f>
        <v>*</v>
      </c>
      <c r="V45" s="131" t="str">
        <f>[41]Maio!$I$25</f>
        <v>*</v>
      </c>
      <c r="W45" s="131" t="str">
        <f>[41]Maio!$I$26</f>
        <v>*</v>
      </c>
      <c r="X45" s="131" t="str">
        <f>[41]Maio!$I$27</f>
        <v>*</v>
      </c>
      <c r="Y45" s="131" t="str">
        <f>[41]Maio!$I$28</f>
        <v>*</v>
      </c>
      <c r="Z45" s="131" t="str">
        <f>[41]Maio!$I$29</f>
        <v>*</v>
      </c>
      <c r="AA45" s="131" t="str">
        <f>[41]Maio!$I$30</f>
        <v>*</v>
      </c>
      <c r="AB45" s="131" t="str">
        <f>[41]Maio!$I$31</f>
        <v>*</v>
      </c>
      <c r="AC45" s="131" t="str">
        <f>[41]Maio!$I$32</f>
        <v>*</v>
      </c>
      <c r="AD45" s="131" t="str">
        <f>[41]Maio!$I$33</f>
        <v>*</v>
      </c>
      <c r="AE45" s="131" t="str">
        <f>[41]Maio!$I$34</f>
        <v>*</v>
      </c>
      <c r="AF45" s="131" t="str">
        <f>[41]Maio!$I$35</f>
        <v>*</v>
      </c>
      <c r="AG45" s="140" t="str">
        <f>[41]Maio!$I$36</f>
        <v>*</v>
      </c>
      <c r="AI45" t="s">
        <v>47</v>
      </c>
      <c r="AJ45" t="s">
        <v>47</v>
      </c>
      <c r="AK45" t="s">
        <v>47</v>
      </c>
      <c r="AL45" t="s">
        <v>229</v>
      </c>
    </row>
    <row r="46" spans="1:39" x14ac:dyDescent="0.2">
      <c r="A46" s="98" t="s">
        <v>19</v>
      </c>
      <c r="B46" s="136" t="str">
        <f>[42]Maio!$I$5</f>
        <v>N</v>
      </c>
      <c r="C46" s="136" t="str">
        <f>[42]Maio!$I$6</f>
        <v>S</v>
      </c>
      <c r="D46" s="136" t="str">
        <f>[42]Maio!$I$7</f>
        <v>SE</v>
      </c>
      <c r="E46" s="136" t="str">
        <f>[42]Maio!$I$8</f>
        <v>NE</v>
      </c>
      <c r="F46" s="136" t="str">
        <f>[42]Maio!$I$9</f>
        <v>NE</v>
      </c>
      <c r="G46" s="136" t="str">
        <f>[42]Maio!$I$10</f>
        <v>S</v>
      </c>
      <c r="H46" s="136" t="str">
        <f>[42]Maio!$I$11</f>
        <v>S</v>
      </c>
      <c r="I46" s="136" t="str">
        <f>[42]Maio!$I$12</f>
        <v>S</v>
      </c>
      <c r="J46" s="136" t="str">
        <f>[42]Maio!$I$13</f>
        <v>NE</v>
      </c>
      <c r="K46" s="136" t="str">
        <f>[42]Maio!$I$14</f>
        <v>NE</v>
      </c>
      <c r="L46" s="136" t="str">
        <f>[42]Maio!$I$15</f>
        <v>NE</v>
      </c>
      <c r="M46" s="136" t="str">
        <f>[42]Maio!$I$16</f>
        <v>NE</v>
      </c>
      <c r="N46" s="136" t="str">
        <f>[42]Maio!$I$17</f>
        <v>N</v>
      </c>
      <c r="O46" s="136" t="str">
        <f>[42]Maio!$I$18</f>
        <v>S</v>
      </c>
      <c r="P46" s="136" t="str">
        <f>[42]Maio!$I$19</f>
        <v>S</v>
      </c>
      <c r="Q46" s="136" t="str">
        <f>[42]Maio!$I$20</f>
        <v>S</v>
      </c>
      <c r="R46" s="136" t="str">
        <f>[42]Maio!$I$21</f>
        <v>SE</v>
      </c>
      <c r="S46" s="136" t="str">
        <f>[42]Maio!$I$22</f>
        <v>NE</v>
      </c>
      <c r="T46" s="136" t="str">
        <f>[42]Maio!$I$23</f>
        <v>NE</v>
      </c>
      <c r="U46" s="136" t="str">
        <f>[42]Maio!$I$24</f>
        <v>NE</v>
      </c>
      <c r="V46" s="136" t="str">
        <f>[42]Maio!$I$25</f>
        <v>NE</v>
      </c>
      <c r="W46" s="136" t="str">
        <f>[42]Maio!$I$26</f>
        <v>N</v>
      </c>
      <c r="X46" s="136" t="str">
        <f>[42]Maio!$I$27</f>
        <v>O</v>
      </c>
      <c r="Y46" s="136" t="str">
        <f>[42]Maio!$I$28</f>
        <v>SO</v>
      </c>
      <c r="Z46" s="136" t="str">
        <f>[42]Maio!$I$29</f>
        <v>SO</v>
      </c>
      <c r="AA46" s="136" t="str">
        <f>[42]Maio!$I$30</f>
        <v>S</v>
      </c>
      <c r="AB46" s="136" t="str">
        <f>[42]Maio!$I$31</f>
        <v>SE</v>
      </c>
      <c r="AC46" s="136" t="str">
        <f>[42]Maio!$I$32</f>
        <v>NE</v>
      </c>
      <c r="AD46" s="136" t="str">
        <f>[42]Maio!$I$33</f>
        <v>NE</v>
      </c>
      <c r="AE46" s="136" t="str">
        <f>[42]Maio!$I$34</f>
        <v>NE</v>
      </c>
      <c r="AF46" s="136" t="str">
        <f>[42]Maio!$I$35</f>
        <v>NE</v>
      </c>
      <c r="AG46" s="127" t="s">
        <v>230</v>
      </c>
      <c r="AH46" s="12" t="s">
        <v>47</v>
      </c>
      <c r="AJ46" t="s">
        <v>47</v>
      </c>
    </row>
    <row r="47" spans="1:39" x14ac:dyDescent="0.2">
      <c r="A47" s="98" t="s">
        <v>31</v>
      </c>
      <c r="B47" s="136" t="str">
        <f>[43]Maio!$I$5</f>
        <v>SE</v>
      </c>
      <c r="C47" s="136" t="str">
        <f>[43]Maio!$I$6</f>
        <v>SE</v>
      </c>
      <c r="D47" s="136" t="str">
        <f>[43]Maio!$I$7</f>
        <v>SE</v>
      </c>
      <c r="E47" s="136" t="str">
        <f>[43]Maio!$I$8</f>
        <v>SE</v>
      </c>
      <c r="F47" s="136" t="str">
        <f>[43]Maio!$I$9</f>
        <v>NE</v>
      </c>
      <c r="G47" s="136" t="str">
        <f>[43]Maio!$I$10</f>
        <v>S</v>
      </c>
      <c r="H47" s="136" t="str">
        <f>[43]Maio!$I$11</f>
        <v>S</v>
      </c>
      <c r="I47" s="136" t="str">
        <f>[43]Maio!$I$12</f>
        <v>SE</v>
      </c>
      <c r="J47" s="136" t="str">
        <f>[43]Maio!$I$13</f>
        <v>SE</v>
      </c>
      <c r="K47" s="136" t="str">
        <f>[43]Maio!$I$14</f>
        <v>NE</v>
      </c>
      <c r="L47" s="136" t="str">
        <f>[43]Maio!$I$15</f>
        <v>NE</v>
      </c>
      <c r="M47" s="136" t="str">
        <f>[43]Maio!$I$16</f>
        <v>NE</v>
      </c>
      <c r="N47" s="136" t="str">
        <f>[43]Maio!$I$17</f>
        <v>N</v>
      </c>
      <c r="O47" s="136" t="str">
        <f>[43]Maio!$I$18</f>
        <v>S</v>
      </c>
      <c r="P47" s="136" t="str">
        <f>[43]Maio!$I$19</f>
        <v>S</v>
      </c>
      <c r="Q47" s="136" t="str">
        <f>[43]Maio!$I$20</f>
        <v>SE</v>
      </c>
      <c r="R47" s="136" t="str">
        <f>[43]Maio!$I$21</f>
        <v>SE</v>
      </c>
      <c r="S47" s="136" t="str">
        <f>[43]Maio!$I$22</f>
        <v>L</v>
      </c>
      <c r="T47" s="136" t="str">
        <f>[43]Maio!$I$23</f>
        <v>L</v>
      </c>
      <c r="U47" s="136" t="str">
        <f>[43]Maio!$I$24</f>
        <v>N</v>
      </c>
      <c r="V47" s="136" t="str">
        <f>[43]Maio!$I$25</f>
        <v>NE</v>
      </c>
      <c r="W47" s="136" t="str">
        <f>[43]Maio!$I$26</f>
        <v>NO</v>
      </c>
      <c r="X47" s="136" t="str">
        <f>[43]Maio!$I$27</f>
        <v>SO</v>
      </c>
      <c r="Y47" s="136" t="str">
        <f>[43]Maio!$I$28</f>
        <v>S</v>
      </c>
      <c r="Z47" s="136" t="str">
        <f>[43]Maio!$I$29</f>
        <v>S</v>
      </c>
      <c r="AA47" s="136" t="str">
        <f>[43]Maio!$I$30</f>
        <v>SE</v>
      </c>
      <c r="AB47" s="136" t="str">
        <f>[43]Maio!$I$31</f>
        <v>SE</v>
      </c>
      <c r="AC47" s="136" t="str">
        <f>[43]Maio!$I$32</f>
        <v>NE</v>
      </c>
      <c r="AD47" s="136" t="str">
        <f>[43]Maio!$I$33</f>
        <v>L</v>
      </c>
      <c r="AE47" s="136" t="str">
        <f>[43]Maio!$I$34</f>
        <v>SE</v>
      </c>
      <c r="AF47" s="136" t="str">
        <f>[43]Maio!$I$35</f>
        <v>NO</v>
      </c>
      <c r="AG47" s="127" t="str">
        <f>[43]Maio!$I$36</f>
        <v>SE</v>
      </c>
      <c r="AI47" t="s">
        <v>47</v>
      </c>
      <c r="AK47" t="s">
        <v>47</v>
      </c>
      <c r="AL47" t="s">
        <v>47</v>
      </c>
    </row>
    <row r="48" spans="1:39" x14ac:dyDescent="0.2">
      <c r="A48" s="98" t="s">
        <v>44</v>
      </c>
      <c r="B48" s="136" t="str">
        <f>[44]Maio!$I$5</f>
        <v>L</v>
      </c>
      <c r="C48" s="136" t="str">
        <f>[44]Maio!$I$6</f>
        <v>SE</v>
      </c>
      <c r="D48" s="136" t="str">
        <f>[44]Maio!$I$7</f>
        <v>SE</v>
      </c>
      <c r="E48" s="136" t="str">
        <f>[44]Maio!$I$8</f>
        <v>L</v>
      </c>
      <c r="F48" s="136" t="str">
        <f>[44]Maio!$I$9</f>
        <v>L</v>
      </c>
      <c r="G48" s="136" t="str">
        <f>[44]Maio!$I$10</f>
        <v>SE</v>
      </c>
      <c r="H48" s="136" t="str">
        <f>[44]Maio!$I$11</f>
        <v>SE</v>
      </c>
      <c r="I48" s="136" t="str">
        <f>[44]Maio!$I$12</f>
        <v>SE</v>
      </c>
      <c r="J48" s="136" t="str">
        <f>[44]Maio!$I$13</f>
        <v>L</v>
      </c>
      <c r="K48" s="136" t="str">
        <f>[44]Maio!$I$14</f>
        <v>L</v>
      </c>
      <c r="L48" s="136" t="str">
        <f>[44]Maio!$I$15</f>
        <v>L</v>
      </c>
      <c r="M48" s="136" t="str">
        <f>[44]Maio!$I$16</f>
        <v>NE</v>
      </c>
      <c r="N48" s="136" t="str">
        <f>[44]Maio!$I$17</f>
        <v>L</v>
      </c>
      <c r="O48" s="136" t="str">
        <f>[44]Maio!$I$18</f>
        <v>NE</v>
      </c>
      <c r="P48" s="136" t="str">
        <f>[44]Maio!$I$19</f>
        <v>SE</v>
      </c>
      <c r="Q48" s="136" t="str">
        <f>[44]Maio!$I$20</f>
        <v>S</v>
      </c>
      <c r="R48" s="136" t="str">
        <f>[44]Maio!$I$21</f>
        <v>SE</v>
      </c>
      <c r="S48" s="136" t="str">
        <f>[44]Maio!$I$22</f>
        <v>SE</v>
      </c>
      <c r="T48" s="136" t="str">
        <f>[44]Maio!$I$23</f>
        <v>L</v>
      </c>
      <c r="U48" s="136" t="str">
        <f>[44]Maio!$I$24</f>
        <v>L</v>
      </c>
      <c r="V48" s="136" t="str">
        <f>[44]Maio!$I$25</f>
        <v>NE</v>
      </c>
      <c r="W48" s="136" t="str">
        <f>[44]Maio!$I$26</f>
        <v>NE</v>
      </c>
      <c r="X48" s="136" t="str">
        <f>[44]Maio!$I$27</f>
        <v>SO</v>
      </c>
      <c r="Y48" s="136" t="str">
        <f>[44]Maio!$I$28</f>
        <v>S</v>
      </c>
      <c r="Z48" s="136" t="str">
        <f>[44]Maio!$I$29</f>
        <v>SE</v>
      </c>
      <c r="AA48" s="136" t="str">
        <f>[44]Maio!$I$30</f>
        <v>S</v>
      </c>
      <c r="AB48" s="136" t="str">
        <f>[44]Maio!$I$31</f>
        <v>SE</v>
      </c>
      <c r="AC48" s="136" t="str">
        <f>[44]Maio!$I$32</f>
        <v>L</v>
      </c>
      <c r="AD48" s="136" t="str">
        <f>[44]Maio!$I$33</f>
        <v>L</v>
      </c>
      <c r="AE48" s="136" t="str">
        <f>[44]Maio!$I$34</f>
        <v>L</v>
      </c>
      <c r="AF48" s="136" t="str">
        <f>[44]Maio!$I$35</f>
        <v>L</v>
      </c>
      <c r="AG48" s="127" t="str">
        <f>[44]Maio!$I$36</f>
        <v>L</v>
      </c>
      <c r="AH48" s="12" t="s">
        <v>47</v>
      </c>
      <c r="AJ48" t="s">
        <v>47</v>
      </c>
      <c r="AK48" t="s">
        <v>47</v>
      </c>
      <c r="AM48" t="s">
        <v>47</v>
      </c>
    </row>
    <row r="49" spans="1:38" ht="13.5" thickBot="1" x14ac:dyDescent="0.25">
      <c r="A49" s="99" t="s">
        <v>20</v>
      </c>
      <c r="B49" s="131" t="str">
        <f>[45]Maio!$I$5</f>
        <v>*</v>
      </c>
      <c r="C49" s="131" t="str">
        <f>[45]Maio!$I$6</f>
        <v>*</v>
      </c>
      <c r="D49" s="131" t="str">
        <f>[45]Maio!$I$7</f>
        <v>*</v>
      </c>
      <c r="E49" s="131" t="str">
        <f>[45]Maio!$I$8</f>
        <v>*</v>
      </c>
      <c r="F49" s="131" t="str">
        <f>[45]Maio!$I$9</f>
        <v>*</v>
      </c>
      <c r="G49" s="131" t="str">
        <f>[45]Maio!$I$10</f>
        <v>*</v>
      </c>
      <c r="H49" s="131" t="str">
        <f>[45]Maio!$I$11</f>
        <v>*</v>
      </c>
      <c r="I49" s="131" t="str">
        <f>[45]Maio!$I$12</f>
        <v>*</v>
      </c>
      <c r="J49" s="131" t="str">
        <f>[45]Maio!$I$13</f>
        <v>*</v>
      </c>
      <c r="K49" s="131" t="str">
        <f>[45]Maio!$I$14</f>
        <v>*</v>
      </c>
      <c r="L49" s="131" t="str">
        <f>[45]Maio!$I$15</f>
        <v>*</v>
      </c>
      <c r="M49" s="131" t="str">
        <f>[45]Maio!$I$16</f>
        <v>*</v>
      </c>
      <c r="N49" s="131" t="str">
        <f>[45]Maio!$I$17</f>
        <v>*</v>
      </c>
      <c r="O49" s="131" t="str">
        <f>[45]Maio!$I$18</f>
        <v>*</v>
      </c>
      <c r="P49" s="131" t="str">
        <f>[45]Maio!$I$19</f>
        <v>*</v>
      </c>
      <c r="Q49" s="131" t="str">
        <f>[45]Maio!$I$20</f>
        <v>*</v>
      </c>
      <c r="R49" s="131" t="str">
        <f>[45]Maio!$I$21</f>
        <v>*</v>
      </c>
      <c r="S49" s="131" t="str">
        <f>[45]Maio!$I$22</f>
        <v>*</v>
      </c>
      <c r="T49" s="131" t="str">
        <f>[45]Maio!$I$23</f>
        <v>*</v>
      </c>
      <c r="U49" s="131" t="str">
        <f>[45]Maio!$I$24</f>
        <v>*</v>
      </c>
      <c r="V49" s="131" t="str">
        <f>[45]Maio!$I$25</f>
        <v>*</v>
      </c>
      <c r="W49" s="131" t="str">
        <f>[45]Maio!$I$26</f>
        <v>*</v>
      </c>
      <c r="X49" s="131" t="str">
        <f>[45]Maio!$I$27</f>
        <v>*</v>
      </c>
      <c r="Y49" s="131" t="str">
        <f>[45]Maio!$I$28</f>
        <v>*</v>
      </c>
      <c r="Z49" s="131" t="str">
        <f>[45]Maio!$I$29</f>
        <v>*</v>
      </c>
      <c r="AA49" s="131" t="str">
        <f>[45]Maio!$I$30</f>
        <v>*</v>
      </c>
      <c r="AB49" s="131" t="str">
        <f>[45]Maio!$I$31</f>
        <v>*</v>
      </c>
      <c r="AC49" s="131" t="str">
        <f>[45]Maio!$I$32</f>
        <v>*</v>
      </c>
      <c r="AD49" s="131" t="str">
        <f>[45]Maio!$I$33</f>
        <v>*</v>
      </c>
      <c r="AE49" s="131" t="str">
        <f>[45]Maio!$I$34</f>
        <v>*</v>
      </c>
      <c r="AF49" s="131" t="str">
        <f>[45]Maio!$I$35</f>
        <v>*</v>
      </c>
      <c r="AG49" s="127" t="str">
        <f>[45]Maio!$I$36</f>
        <v>*</v>
      </c>
    </row>
    <row r="50" spans="1:38" s="5" customFormat="1" ht="17.100000000000001" customHeight="1" thickBot="1" x14ac:dyDescent="0.25">
      <c r="A50" s="100" t="s">
        <v>224</v>
      </c>
      <c r="B50" s="101" t="s">
        <v>226</v>
      </c>
      <c r="C50" s="102" t="s">
        <v>226</v>
      </c>
      <c r="D50" s="102" t="s">
        <v>226</v>
      </c>
      <c r="E50" s="102" t="s">
        <v>226</v>
      </c>
      <c r="F50" s="102" t="s">
        <v>226</v>
      </c>
      <c r="G50" s="102" t="s">
        <v>226</v>
      </c>
      <c r="H50" s="102" t="s">
        <v>226</v>
      </c>
      <c r="I50" s="102" t="s">
        <v>226</v>
      </c>
      <c r="J50" s="102" t="s">
        <v>226</v>
      </c>
      <c r="K50" s="102" t="s">
        <v>226</v>
      </c>
      <c r="L50" s="102" t="s">
        <v>226</v>
      </c>
      <c r="M50" s="102" t="s">
        <v>226</v>
      </c>
      <c r="N50" s="102" t="s">
        <v>226</v>
      </c>
      <c r="O50" s="102" t="s">
        <v>226</v>
      </c>
      <c r="P50" s="102" t="s">
        <v>226</v>
      </c>
      <c r="Q50" s="102" t="s">
        <v>226</v>
      </c>
      <c r="R50" s="102" t="s">
        <v>226</v>
      </c>
      <c r="S50" s="102" t="s">
        <v>226</v>
      </c>
      <c r="T50" s="102" t="s">
        <v>226</v>
      </c>
      <c r="U50" s="102" t="s">
        <v>226</v>
      </c>
      <c r="V50" s="102" t="s">
        <v>226</v>
      </c>
      <c r="W50" s="102" t="s">
        <v>226</v>
      </c>
      <c r="X50" s="102" t="s">
        <v>226</v>
      </c>
      <c r="Y50" s="102" t="s">
        <v>226</v>
      </c>
      <c r="Z50" s="102" t="s">
        <v>226</v>
      </c>
      <c r="AA50" s="102" t="s">
        <v>226</v>
      </c>
      <c r="AB50" s="102" t="s">
        <v>226</v>
      </c>
      <c r="AC50" s="102" t="s">
        <v>226</v>
      </c>
      <c r="AD50" s="102" t="s">
        <v>226</v>
      </c>
      <c r="AE50" s="123" t="s">
        <v>226</v>
      </c>
      <c r="AF50" s="103" t="s">
        <v>226</v>
      </c>
      <c r="AG50" s="124"/>
      <c r="AL50" s="5" t="s">
        <v>47</v>
      </c>
    </row>
    <row r="51" spans="1:38" s="8" customFormat="1" ht="13.5" thickBot="1" x14ac:dyDescent="0.25">
      <c r="A51" s="187" t="s">
        <v>223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9"/>
      <c r="AF51" s="120"/>
      <c r="AG51" s="128" t="s">
        <v>230</v>
      </c>
      <c r="AL51" s="8" t="s">
        <v>47</v>
      </c>
    </row>
    <row r="52" spans="1:38" x14ac:dyDescent="0.2">
      <c r="A52" s="47"/>
      <c r="B52" s="48"/>
      <c r="C52" s="48"/>
      <c r="D52" s="48" t="s">
        <v>101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47</v>
      </c>
      <c r="AF52" s="61"/>
      <c r="AG52" s="88"/>
    </row>
    <row r="53" spans="1:38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45</v>
      </c>
      <c r="N53" s="86"/>
      <c r="O53" s="86"/>
      <c r="P53" s="86"/>
      <c r="Q53" s="86"/>
      <c r="R53" s="86"/>
      <c r="S53" s="86"/>
      <c r="T53" s="156" t="s">
        <v>97</v>
      </c>
      <c r="U53" s="156"/>
      <c r="V53" s="156"/>
      <c r="W53" s="156"/>
      <c r="X53" s="156"/>
      <c r="Y53" s="86"/>
      <c r="Z53" s="86"/>
      <c r="AA53" s="86"/>
      <c r="AB53" s="86"/>
      <c r="AC53" s="86"/>
      <c r="AD53" s="86"/>
      <c r="AE53" s="86"/>
      <c r="AF53" s="117"/>
      <c r="AG53" s="88"/>
      <c r="AL53" t="s">
        <v>47</v>
      </c>
    </row>
    <row r="54" spans="1:38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46</v>
      </c>
      <c r="N54" s="87"/>
      <c r="O54" s="87"/>
      <c r="P54" s="87"/>
      <c r="Q54" s="86"/>
      <c r="R54" s="86"/>
      <c r="S54" s="86"/>
      <c r="T54" s="157" t="s">
        <v>98</v>
      </c>
      <c r="U54" s="157"/>
      <c r="V54" s="157"/>
      <c r="W54" s="157"/>
      <c r="X54" s="157"/>
      <c r="Y54" s="86"/>
      <c r="Z54" s="86"/>
      <c r="AA54" s="86"/>
      <c r="AB54" s="86"/>
      <c r="AC54" s="86"/>
      <c r="AD54" s="55"/>
      <c r="AE54" s="55"/>
      <c r="AF54" s="55"/>
      <c r="AG54" s="88"/>
    </row>
    <row r="55" spans="1:38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55"/>
      <c r="AG55" s="88"/>
    </row>
    <row r="56" spans="1:38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55"/>
      <c r="AG56" s="88"/>
    </row>
    <row r="57" spans="1:38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56"/>
      <c r="AG57" s="88"/>
    </row>
    <row r="58" spans="1:38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9"/>
    </row>
    <row r="59" spans="1:38" x14ac:dyDescent="0.2">
      <c r="AG59" s="7"/>
    </row>
    <row r="62" spans="1:38" x14ac:dyDescent="0.2">
      <c r="V62" s="2" t="s">
        <v>47</v>
      </c>
    </row>
    <row r="66" spans="10:34" x14ac:dyDescent="0.2">
      <c r="Q66" s="2" t="s">
        <v>47</v>
      </c>
    </row>
    <row r="67" spans="10:34" x14ac:dyDescent="0.2">
      <c r="J67" s="2" t="s">
        <v>47</v>
      </c>
      <c r="AH67" t="s">
        <v>47</v>
      </c>
    </row>
    <row r="69" spans="10:34" x14ac:dyDescent="0.2">
      <c r="O69" s="2" t="s">
        <v>47</v>
      </c>
    </row>
    <row r="70" spans="10:34" x14ac:dyDescent="0.2">
      <c r="P70" s="2" t="s">
        <v>47</v>
      </c>
      <c r="AB70" s="2" t="s">
        <v>47</v>
      </c>
    </row>
    <row r="74" spans="10:34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T53:X53"/>
    <mergeCell ref="T54:X54"/>
    <mergeCell ref="M3:M4"/>
    <mergeCell ref="N3:N4"/>
    <mergeCell ref="O3:O4"/>
    <mergeCell ref="P3:P4"/>
    <mergeCell ref="Q3:Q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B2" sqref="B2:AH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49" t="s">
        <v>32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70"/>
    </row>
    <row r="2" spans="1:34" s="4" customFormat="1" ht="20.100000000000001" customHeight="1" x14ac:dyDescent="0.2">
      <c r="A2" s="152" t="s">
        <v>21</v>
      </c>
      <c r="B2" s="146" t="s">
        <v>231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70"/>
      <c r="AG2" s="147"/>
      <c r="AH2" s="148"/>
    </row>
    <row r="3" spans="1:34" s="5" customFormat="1" ht="20.100000000000001" customHeight="1" x14ac:dyDescent="0.2">
      <c r="A3" s="152"/>
      <c r="B3" s="153">
        <v>1</v>
      </c>
      <c r="C3" s="153">
        <f>SUM(B3+1)</f>
        <v>2</v>
      </c>
      <c r="D3" s="153">
        <f t="shared" ref="D3:AD3" si="0">SUM(C3+1)</f>
        <v>3</v>
      </c>
      <c r="E3" s="153">
        <f t="shared" si="0"/>
        <v>4</v>
      </c>
      <c r="F3" s="153">
        <f t="shared" si="0"/>
        <v>5</v>
      </c>
      <c r="G3" s="153">
        <f t="shared" si="0"/>
        <v>6</v>
      </c>
      <c r="H3" s="153">
        <f t="shared" si="0"/>
        <v>7</v>
      </c>
      <c r="I3" s="153">
        <f t="shared" si="0"/>
        <v>8</v>
      </c>
      <c r="J3" s="153">
        <f t="shared" si="0"/>
        <v>9</v>
      </c>
      <c r="K3" s="153">
        <f t="shared" si="0"/>
        <v>10</v>
      </c>
      <c r="L3" s="153">
        <f t="shared" si="0"/>
        <v>11</v>
      </c>
      <c r="M3" s="153">
        <f t="shared" si="0"/>
        <v>12</v>
      </c>
      <c r="N3" s="153">
        <f t="shared" si="0"/>
        <v>13</v>
      </c>
      <c r="O3" s="153">
        <f t="shared" si="0"/>
        <v>14</v>
      </c>
      <c r="P3" s="153">
        <f t="shared" si="0"/>
        <v>15</v>
      </c>
      <c r="Q3" s="153">
        <f t="shared" si="0"/>
        <v>16</v>
      </c>
      <c r="R3" s="153">
        <f t="shared" si="0"/>
        <v>17</v>
      </c>
      <c r="S3" s="153">
        <f t="shared" si="0"/>
        <v>18</v>
      </c>
      <c r="T3" s="153">
        <f t="shared" si="0"/>
        <v>19</v>
      </c>
      <c r="U3" s="153">
        <f t="shared" si="0"/>
        <v>20</v>
      </c>
      <c r="V3" s="153">
        <f t="shared" si="0"/>
        <v>21</v>
      </c>
      <c r="W3" s="153">
        <f t="shared" si="0"/>
        <v>22</v>
      </c>
      <c r="X3" s="153">
        <f t="shared" si="0"/>
        <v>23</v>
      </c>
      <c r="Y3" s="153">
        <f t="shared" si="0"/>
        <v>24</v>
      </c>
      <c r="Z3" s="153">
        <f t="shared" si="0"/>
        <v>25</v>
      </c>
      <c r="AA3" s="153">
        <f t="shared" si="0"/>
        <v>26</v>
      </c>
      <c r="AB3" s="153">
        <f t="shared" si="0"/>
        <v>27</v>
      </c>
      <c r="AC3" s="153">
        <f t="shared" si="0"/>
        <v>28</v>
      </c>
      <c r="AD3" s="153">
        <f t="shared" si="0"/>
        <v>29</v>
      </c>
      <c r="AE3" s="169">
        <v>30</v>
      </c>
      <c r="AF3" s="158">
        <v>31</v>
      </c>
      <c r="AG3" s="119" t="s">
        <v>37</v>
      </c>
      <c r="AH3" s="109" t="s">
        <v>36</v>
      </c>
    </row>
    <row r="4" spans="1:34" s="5" customFormat="1" ht="20.100000000000001" customHeight="1" x14ac:dyDescent="0.2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69"/>
      <c r="AF4" s="159"/>
      <c r="AG4" s="119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[1]Maio!$J$5</f>
        <v>18.720000000000002</v>
      </c>
      <c r="C5" s="129">
        <f>[1]Maio!$J$6</f>
        <v>16.2</v>
      </c>
      <c r="D5" s="129">
        <f>[1]Maio!$J$7</f>
        <v>14.4</v>
      </c>
      <c r="E5" s="129">
        <f>[1]Maio!$J$8</f>
        <v>16.920000000000002</v>
      </c>
      <c r="F5" s="129">
        <f>[1]Maio!$J$9</f>
        <v>26.64</v>
      </c>
      <c r="G5" s="129">
        <f>[1]Maio!$J$10</f>
        <v>25.2</v>
      </c>
      <c r="H5" s="129">
        <f>[1]Maio!$J$11</f>
        <v>29.880000000000003</v>
      </c>
      <c r="I5" s="129">
        <f>[1]Maio!$J$12</f>
        <v>18.720000000000002</v>
      </c>
      <c r="J5" s="129">
        <f>[1]Maio!$J$13</f>
        <v>23.400000000000002</v>
      </c>
      <c r="K5" s="129">
        <f>[1]Maio!$J$14</f>
        <v>28.08</v>
      </c>
      <c r="L5" s="129">
        <f>[1]Maio!$J$15</f>
        <v>18.720000000000002</v>
      </c>
      <c r="M5" s="129">
        <f>[1]Maio!$J$16</f>
        <v>24.12</v>
      </c>
      <c r="N5" s="129">
        <f>[1]Maio!$J$17</f>
        <v>30.240000000000002</v>
      </c>
      <c r="O5" s="129">
        <f>[1]Maio!$J$18</f>
        <v>18.36</v>
      </c>
      <c r="P5" s="129">
        <f>[1]Maio!$J$19</f>
        <v>12.6</v>
      </c>
      <c r="Q5" s="129">
        <f>[1]Maio!$J$20</f>
        <v>15.48</v>
      </c>
      <c r="R5" s="129">
        <f>[1]Maio!$J$21</f>
        <v>22.32</v>
      </c>
      <c r="S5" s="129">
        <f>[1]Maio!$J$22</f>
        <v>21.96</v>
      </c>
      <c r="T5" s="129">
        <f>[1]Maio!$J$23</f>
        <v>26.28</v>
      </c>
      <c r="U5" s="129">
        <f>[1]Maio!$J$24</f>
        <v>34.56</v>
      </c>
      <c r="V5" s="129">
        <f>[1]Maio!$J$25</f>
        <v>33.840000000000003</v>
      </c>
      <c r="W5" s="129">
        <f>[1]Maio!$J$26</f>
        <v>63.72</v>
      </c>
      <c r="X5" s="129">
        <f>[1]Maio!$J$27</f>
        <v>63.72</v>
      </c>
      <c r="Y5" s="129">
        <f>[1]Maio!$J$28</f>
        <v>17.28</v>
      </c>
      <c r="Z5" s="129">
        <f>[1]Maio!$J$29</f>
        <v>16.2</v>
      </c>
      <c r="AA5" s="129">
        <f>[1]Maio!$J$30</f>
        <v>20.88</v>
      </c>
      <c r="AB5" s="129">
        <f>[1]Maio!$J$31</f>
        <v>13.32</v>
      </c>
      <c r="AC5" s="129">
        <f>[1]Maio!$J$32</f>
        <v>21.96</v>
      </c>
      <c r="AD5" s="129">
        <f>[1]Maio!$J$33</f>
        <v>18</v>
      </c>
      <c r="AE5" s="129">
        <f>[1]Maio!$J$34</f>
        <v>15.48</v>
      </c>
      <c r="AF5" s="129">
        <f>[1]Maio!$J$35</f>
        <v>28.8</v>
      </c>
      <c r="AG5" s="15">
        <f t="shared" ref="AG5:AG6" si="1">MAX(B5:AF5)</f>
        <v>63.72</v>
      </c>
      <c r="AH5" s="126">
        <f t="shared" ref="AH5:AH6" si="2">AVERAGE(B5:AF5)</f>
        <v>24.387096774193552</v>
      </c>
    </row>
    <row r="6" spans="1:34" x14ac:dyDescent="0.2">
      <c r="A6" s="58" t="s">
        <v>0</v>
      </c>
      <c r="B6" s="11">
        <f>[2]Maio!$J$5</f>
        <v>18.720000000000002</v>
      </c>
      <c r="C6" s="11">
        <f>[2]Maio!$J$6</f>
        <v>25.56</v>
      </c>
      <c r="D6" s="11">
        <f>[2]Maio!$J$7</f>
        <v>15.120000000000001</v>
      </c>
      <c r="E6" s="11">
        <f>[2]Maio!$J$8</f>
        <v>23.400000000000002</v>
      </c>
      <c r="F6" s="11">
        <f>[2]Maio!$J$9</f>
        <v>13.32</v>
      </c>
      <c r="G6" s="11">
        <f>[2]Maio!$J$10</f>
        <v>30.96</v>
      </c>
      <c r="H6" s="11">
        <f>[2]Maio!$J$11</f>
        <v>21.96</v>
      </c>
      <c r="I6" s="11">
        <f>[2]Maio!$J$12</f>
        <v>21.96</v>
      </c>
      <c r="J6" s="11">
        <f>[2]Maio!$J$13</f>
        <v>30.96</v>
      </c>
      <c r="K6" s="11">
        <f>[2]Maio!$J$14</f>
        <v>39.6</v>
      </c>
      <c r="L6" s="11">
        <f>[2]Maio!$J$15</f>
        <v>33.119999999999997</v>
      </c>
      <c r="M6" s="11">
        <f>[2]Maio!$J$16</f>
        <v>39.24</v>
      </c>
      <c r="N6" s="11">
        <f>[2]Maio!$J$17</f>
        <v>23.400000000000002</v>
      </c>
      <c r="O6" s="11">
        <f>[2]Maio!$J$18</f>
        <v>25.2</v>
      </c>
      <c r="P6" s="11">
        <f>[2]Maio!$J$19</f>
        <v>14.04</v>
      </c>
      <c r="Q6" s="11">
        <f>[2]Maio!$J$20</f>
        <v>10.44</v>
      </c>
      <c r="R6" s="11">
        <f>[2]Maio!$J$21</f>
        <v>18.720000000000002</v>
      </c>
      <c r="S6" s="11">
        <f>[2]Maio!$J$22</f>
        <v>25.56</v>
      </c>
      <c r="T6" s="11">
        <f>[2]Maio!$J$23</f>
        <v>30.240000000000002</v>
      </c>
      <c r="U6" s="11">
        <f>[2]Maio!$J$24</f>
        <v>31.319999999999997</v>
      </c>
      <c r="V6" s="11">
        <f>[2]Maio!$J$25</f>
        <v>37.800000000000004</v>
      </c>
      <c r="W6" s="11">
        <f>[2]Maio!$J$26</f>
        <v>47.519999999999996</v>
      </c>
      <c r="X6" s="11">
        <f>[2]Maio!$J$27</f>
        <v>40.32</v>
      </c>
      <c r="Y6" s="11">
        <f>[2]Maio!$J$28</f>
        <v>13.68</v>
      </c>
      <c r="Z6" s="11">
        <f>[2]Maio!$J$29</f>
        <v>24.12</v>
      </c>
      <c r="AA6" s="11">
        <f>[2]Maio!$J$30</f>
        <v>16.2</v>
      </c>
      <c r="AB6" s="11">
        <f>[2]Maio!$J$31</f>
        <v>19.8</v>
      </c>
      <c r="AC6" s="11">
        <f>[2]Maio!$J$32</f>
        <v>29.880000000000003</v>
      </c>
      <c r="AD6" s="11">
        <f>[2]Maio!$J$33</f>
        <v>23.759999999999998</v>
      </c>
      <c r="AE6" s="11">
        <f>[2]Maio!$J$34</f>
        <v>23.040000000000003</v>
      </c>
      <c r="AF6" s="11">
        <f>[2]Maio!$J$35</f>
        <v>25.92</v>
      </c>
      <c r="AG6" s="15">
        <f t="shared" si="1"/>
        <v>47.519999999999996</v>
      </c>
      <c r="AH6" s="126">
        <f t="shared" si="2"/>
        <v>25.641290322580641</v>
      </c>
    </row>
    <row r="7" spans="1:34" x14ac:dyDescent="0.2">
      <c r="A7" s="58" t="s">
        <v>104</v>
      </c>
      <c r="B7" s="11">
        <f>[3]Maio!$J$5</f>
        <v>19.8</v>
      </c>
      <c r="C7" s="11">
        <f>[3]Maio!$J$6</f>
        <v>24.12</v>
      </c>
      <c r="D7" s="11">
        <f>[3]Maio!$J$7</f>
        <v>26.28</v>
      </c>
      <c r="E7" s="11">
        <f>[3]Maio!$J$8</f>
        <v>27.720000000000002</v>
      </c>
      <c r="F7" s="11">
        <f>[3]Maio!$J$9</f>
        <v>23.759999999999998</v>
      </c>
      <c r="G7" s="11">
        <f>[3]Maio!$J$10</f>
        <v>45</v>
      </c>
      <c r="H7" s="11">
        <f>[3]Maio!$J$11</f>
        <v>37.080000000000005</v>
      </c>
      <c r="I7" s="11">
        <f>[3]Maio!$J$12</f>
        <v>32.4</v>
      </c>
      <c r="J7" s="11">
        <f>[3]Maio!$J$13</f>
        <v>39.96</v>
      </c>
      <c r="K7" s="11">
        <f>[3]Maio!$J$14</f>
        <v>39.24</v>
      </c>
      <c r="L7" s="11">
        <f>[3]Maio!$J$15</f>
        <v>32.04</v>
      </c>
      <c r="M7" s="11">
        <f>[3]Maio!$J$16</f>
        <v>25.92</v>
      </c>
      <c r="N7" s="11">
        <f>[3]Maio!$J$17</f>
        <v>32.76</v>
      </c>
      <c r="O7" s="11">
        <f>[3]Maio!$J$18</f>
        <v>36</v>
      </c>
      <c r="P7" s="11">
        <f>[3]Maio!$J$19</f>
        <v>26.28</v>
      </c>
      <c r="Q7" s="11">
        <f>[3]Maio!$J$20</f>
        <v>18.720000000000002</v>
      </c>
      <c r="R7" s="11">
        <f>[3]Maio!$J$21</f>
        <v>22.68</v>
      </c>
      <c r="S7" s="11">
        <f>[3]Maio!$J$22</f>
        <v>26.64</v>
      </c>
      <c r="T7" s="11">
        <f>[3]Maio!$J$23</f>
        <v>31.680000000000003</v>
      </c>
      <c r="U7" s="11">
        <f>[3]Maio!$J$24</f>
        <v>29.16</v>
      </c>
      <c r="V7" s="11">
        <f>[3]Maio!$J$25</f>
        <v>37.080000000000005</v>
      </c>
      <c r="W7" s="11">
        <f>[3]Maio!$J$26</f>
        <v>68.400000000000006</v>
      </c>
      <c r="X7" s="11">
        <f>[3]Maio!$J$27</f>
        <v>45</v>
      </c>
      <c r="Y7" s="11">
        <f>[3]Maio!$J$28</f>
        <v>30.240000000000002</v>
      </c>
      <c r="Z7" s="11">
        <f>[3]Maio!$J$29</f>
        <v>27.36</v>
      </c>
      <c r="AA7" s="11">
        <f>[3]Maio!$J$30</f>
        <v>23.040000000000003</v>
      </c>
      <c r="AB7" s="11">
        <f>[3]Maio!$J$31</f>
        <v>15.120000000000001</v>
      </c>
      <c r="AC7" s="11">
        <f>[3]Maio!$J$32</f>
        <v>28.8</v>
      </c>
      <c r="AD7" s="11">
        <f>[3]Maio!$J$33</f>
        <v>19.440000000000001</v>
      </c>
      <c r="AE7" s="11">
        <f>[3]Maio!$J$34</f>
        <v>23.400000000000002</v>
      </c>
      <c r="AF7" s="11">
        <f>[3]Maio!$J$35</f>
        <v>24.12</v>
      </c>
      <c r="AG7" s="93">
        <f>MAX(B7:AF7)</f>
        <v>68.400000000000006</v>
      </c>
      <c r="AH7" s="116">
        <f>AVERAGE(B7:AF7)</f>
        <v>30.298064516129031</v>
      </c>
    </row>
    <row r="8" spans="1:34" x14ac:dyDescent="0.2">
      <c r="A8" s="58" t="s">
        <v>1</v>
      </c>
      <c r="B8" s="11">
        <f>[4]Maio!$J$5</f>
        <v>16.2</v>
      </c>
      <c r="C8" s="11">
        <f>[4]Maio!$J$6</f>
        <v>4.32</v>
      </c>
      <c r="D8" s="11">
        <f>[4]Maio!$J$7</f>
        <v>0</v>
      </c>
      <c r="E8" s="11" t="str">
        <f>[4]Maio!$J$8</f>
        <v>*</v>
      </c>
      <c r="F8" s="11" t="str">
        <f>[4]Maio!$J$9</f>
        <v>*</v>
      </c>
      <c r="G8" s="11" t="str">
        <f>[4]Maio!$J$10</f>
        <v>*</v>
      </c>
      <c r="H8" s="11" t="str">
        <f>[4]Maio!$J$11</f>
        <v>*</v>
      </c>
      <c r="I8" s="11" t="str">
        <f>[4]Maio!$J$12</f>
        <v>*</v>
      </c>
      <c r="J8" s="11" t="str">
        <f>[4]Maio!$J$13</f>
        <v>*</v>
      </c>
      <c r="K8" s="11" t="str">
        <f>[4]Maio!$J$14</f>
        <v>*</v>
      </c>
      <c r="L8" s="11" t="str">
        <f>[4]Maio!$J$15</f>
        <v>*</v>
      </c>
      <c r="M8" s="11" t="str">
        <f>[4]Maio!$J$16</f>
        <v>*</v>
      </c>
      <c r="N8" s="11" t="str">
        <f>[4]Maio!$J$17</f>
        <v>*</v>
      </c>
      <c r="O8" s="11" t="str">
        <f>[4]Maio!$J$18</f>
        <v>*</v>
      </c>
      <c r="P8" s="11" t="str">
        <f>[4]Maio!$J$19</f>
        <v>*</v>
      </c>
      <c r="Q8" s="11">
        <f>[4]Maio!$J$20</f>
        <v>14.04</v>
      </c>
      <c r="R8" s="11">
        <f>[4]Maio!$J$21</f>
        <v>27</v>
      </c>
      <c r="S8" s="11">
        <f>[4]Maio!$J$22</f>
        <v>19.079999999999998</v>
      </c>
      <c r="T8" s="11">
        <f>[4]Maio!$J$23</f>
        <v>23.400000000000002</v>
      </c>
      <c r="U8" s="11" t="str">
        <f>[4]Maio!$J$24</f>
        <v>*</v>
      </c>
      <c r="V8" s="11" t="str">
        <f>[4]Maio!$J$25</f>
        <v>*</v>
      </c>
      <c r="W8" s="11" t="str">
        <f>[4]Maio!$J$26</f>
        <v>*</v>
      </c>
      <c r="X8" s="11" t="str">
        <f>[4]Maio!$J$27</f>
        <v>*</v>
      </c>
      <c r="Y8" s="11" t="str">
        <f>[4]Maio!$J$28</f>
        <v>*</v>
      </c>
      <c r="Z8" s="11" t="str">
        <f>[4]Maio!$J$29</f>
        <v>*</v>
      </c>
      <c r="AA8" s="11" t="str">
        <f>[4]Maio!$J$30</f>
        <v>*</v>
      </c>
      <c r="AB8" s="11" t="str">
        <f>[4]Maio!$J$31</f>
        <v>*</v>
      </c>
      <c r="AC8" s="11" t="str">
        <f>[4]Maio!$J$32</f>
        <v>*</v>
      </c>
      <c r="AD8" s="11" t="str">
        <f>[4]Maio!$J$33</f>
        <v>*</v>
      </c>
      <c r="AE8" s="11" t="str">
        <f>[4]Maio!$J$34</f>
        <v>*</v>
      </c>
      <c r="AF8" s="11" t="str">
        <f>[4]Maio!$J$35</f>
        <v>*</v>
      </c>
      <c r="AG8" s="15">
        <f t="shared" ref="AG8" si="3">MAX(B8:AF8)</f>
        <v>27</v>
      </c>
      <c r="AH8" s="126">
        <f t="shared" ref="AH8" si="4">AVERAGE(B8:AF8)</f>
        <v>14.862857142857143</v>
      </c>
    </row>
    <row r="9" spans="1:34" x14ac:dyDescent="0.2">
      <c r="A9" s="58" t="s">
        <v>167</v>
      </c>
      <c r="B9" s="11">
        <f>[5]Maio!$J$5</f>
        <v>20.52</v>
      </c>
      <c r="C9" s="11">
        <f>[5]Maio!$J$6</f>
        <v>25.92</v>
      </c>
      <c r="D9" s="11">
        <f>[5]Maio!$J$7</f>
        <v>19.8</v>
      </c>
      <c r="E9" s="11">
        <f>[5]Maio!$J$8</f>
        <v>29.880000000000003</v>
      </c>
      <c r="F9" s="11">
        <f>[5]Maio!$J$9</f>
        <v>23.040000000000003</v>
      </c>
      <c r="G9" s="11">
        <f>[5]Maio!$J$10</f>
        <v>46.080000000000005</v>
      </c>
      <c r="H9" s="11">
        <f>[5]Maio!$J$11</f>
        <v>34.92</v>
      </c>
      <c r="I9" s="11">
        <f>[5]Maio!$J$12</f>
        <v>25.56</v>
      </c>
      <c r="J9" s="11">
        <f>[5]Maio!$J$13</f>
        <v>38.880000000000003</v>
      </c>
      <c r="K9" s="11">
        <f>[5]Maio!$J$14</f>
        <v>47.88</v>
      </c>
      <c r="L9" s="11">
        <f>[5]Maio!$J$15</f>
        <v>36</v>
      </c>
      <c r="M9" s="11">
        <f>[5]Maio!$J$16</f>
        <v>51.84</v>
      </c>
      <c r="N9" s="11">
        <f>[5]Maio!$J$17</f>
        <v>55.080000000000005</v>
      </c>
      <c r="O9" s="11">
        <f>[5]Maio!$J$18</f>
        <v>32.4</v>
      </c>
      <c r="P9" s="11">
        <f>[5]Maio!$J$19</f>
        <v>22.32</v>
      </c>
      <c r="Q9" s="11">
        <f>[5]Maio!$J$20</f>
        <v>14.76</v>
      </c>
      <c r="R9" s="11">
        <f>[5]Maio!$J$21</f>
        <v>28.08</v>
      </c>
      <c r="S9" s="11">
        <f>[5]Maio!$J$22</f>
        <v>34.200000000000003</v>
      </c>
      <c r="T9" s="11">
        <f>[5]Maio!$J$23</f>
        <v>37.800000000000004</v>
      </c>
      <c r="U9" s="11">
        <f>[5]Maio!$J$24</f>
        <v>41.4</v>
      </c>
      <c r="V9" s="11">
        <f>[5]Maio!$J$25</f>
        <v>46.080000000000005</v>
      </c>
      <c r="W9" s="11">
        <f>[5]Maio!$J$26</f>
        <v>66.600000000000009</v>
      </c>
      <c r="X9" s="11">
        <f>[5]Maio!$J$27</f>
        <v>53.64</v>
      </c>
      <c r="Y9" s="11">
        <f>[5]Maio!$J$28</f>
        <v>24.48</v>
      </c>
      <c r="Z9" s="11">
        <f>[5]Maio!$J$29</f>
        <v>28.08</v>
      </c>
      <c r="AA9" s="11">
        <f>[5]Maio!$J$30</f>
        <v>25.2</v>
      </c>
      <c r="AB9" s="11">
        <f>[5]Maio!$J$31</f>
        <v>28.44</v>
      </c>
      <c r="AC9" s="11">
        <f>[5]Maio!$J$32</f>
        <v>39.24</v>
      </c>
      <c r="AD9" s="11">
        <f>[5]Maio!$J$33</f>
        <v>34.92</v>
      </c>
      <c r="AE9" s="11">
        <f>[5]Maio!$J$34</f>
        <v>36.72</v>
      </c>
      <c r="AF9" s="11">
        <f>[5]Maio!$J$35</f>
        <v>36.72</v>
      </c>
      <c r="AG9" s="93">
        <f>MAX(B9:AF9)</f>
        <v>66.600000000000009</v>
      </c>
      <c r="AH9" s="116">
        <f>AVERAGE(B9:AF9)</f>
        <v>35.047741935483877</v>
      </c>
    </row>
    <row r="10" spans="1:34" x14ac:dyDescent="0.2">
      <c r="A10" s="58" t="s">
        <v>111</v>
      </c>
      <c r="B10" s="11" t="str">
        <f>[6]Maio!$J$5</f>
        <v>*</v>
      </c>
      <c r="C10" s="11" t="str">
        <f>[6]Maio!$J$6</f>
        <v>*</v>
      </c>
      <c r="D10" s="11" t="str">
        <f>[6]Maio!$J$7</f>
        <v>*</v>
      </c>
      <c r="E10" s="11" t="str">
        <f>[6]Maio!$J$8</f>
        <v>*</v>
      </c>
      <c r="F10" s="11" t="str">
        <f>[6]Maio!$J$9</f>
        <v>*</v>
      </c>
      <c r="G10" s="11" t="str">
        <f>[6]Maio!$J$10</f>
        <v>*</v>
      </c>
      <c r="H10" s="11" t="str">
        <f>[6]Maio!$J$11</f>
        <v>*</v>
      </c>
      <c r="I10" s="11" t="str">
        <f>[6]Maio!$J$12</f>
        <v>*</v>
      </c>
      <c r="J10" s="11" t="str">
        <f>[6]Maio!$J$13</f>
        <v>*</v>
      </c>
      <c r="K10" s="11" t="str">
        <f>[6]Maio!$J$14</f>
        <v>*</v>
      </c>
      <c r="L10" s="11" t="str">
        <f>[6]Maio!$J$15</f>
        <v>*</v>
      </c>
      <c r="M10" s="11" t="str">
        <f>[6]Maio!$J$16</f>
        <v>*</v>
      </c>
      <c r="N10" s="11" t="str">
        <f>[6]Maio!$J$17</f>
        <v>*</v>
      </c>
      <c r="O10" s="11" t="str">
        <f>[6]Maio!$J$18</f>
        <v>*</v>
      </c>
      <c r="P10" s="11" t="str">
        <f>[6]Maio!$J$19</f>
        <v>*</v>
      </c>
      <c r="Q10" s="11" t="str">
        <f>[6]Maio!$J$20</f>
        <v>*</v>
      </c>
      <c r="R10" s="11" t="str">
        <f>[6]Maio!$J$21</f>
        <v>*</v>
      </c>
      <c r="S10" s="11" t="str">
        <f>[6]Maio!$J$22</f>
        <v>*</v>
      </c>
      <c r="T10" s="11" t="str">
        <f>[6]Maio!$J$23</f>
        <v>*</v>
      </c>
      <c r="U10" s="11" t="str">
        <f>[6]Maio!$J$24</f>
        <v>*</v>
      </c>
      <c r="V10" s="11" t="str">
        <f>[6]Maio!$J$25</f>
        <v>*</v>
      </c>
      <c r="W10" s="11" t="str">
        <f>[6]Maio!$J$26</f>
        <v>*</v>
      </c>
      <c r="X10" s="11" t="str">
        <f>[6]Maio!$J$27</f>
        <v>*</v>
      </c>
      <c r="Y10" s="11" t="str">
        <f>[6]Maio!$J$28</f>
        <v>*</v>
      </c>
      <c r="Z10" s="11" t="str">
        <f>[6]Maio!$J$29</f>
        <v>*</v>
      </c>
      <c r="AA10" s="11" t="str">
        <f>[6]Maio!$J$30</f>
        <v>*</v>
      </c>
      <c r="AB10" s="11" t="str">
        <f>[6]Maio!$J$31</f>
        <v>*</v>
      </c>
      <c r="AC10" s="11" t="str">
        <f>[6]Maio!$J$32</f>
        <v>*</v>
      </c>
      <c r="AD10" s="11" t="str">
        <f>[6]Maio!$J$33</f>
        <v>*</v>
      </c>
      <c r="AE10" s="11" t="str">
        <f>[6]Maio!$J$34</f>
        <v>*</v>
      </c>
      <c r="AF10" s="11" t="str">
        <f>[6]Maio!$J$35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>
        <f>[7]Maio!$J$5</f>
        <v>24.48</v>
      </c>
      <c r="C11" s="11">
        <f>[7]Maio!$J$6</f>
        <v>20.52</v>
      </c>
      <c r="D11" s="11">
        <f>[7]Maio!$J$7</f>
        <v>28.08</v>
      </c>
      <c r="E11" s="11">
        <f>[7]Maio!$J$8</f>
        <v>36</v>
      </c>
      <c r="F11" s="11">
        <f>[7]Maio!$J$9</f>
        <v>27</v>
      </c>
      <c r="G11" s="11">
        <f>[7]Maio!$J$10</f>
        <v>33.840000000000003</v>
      </c>
      <c r="H11" s="11">
        <f>[7]Maio!$J$11</f>
        <v>35.64</v>
      </c>
      <c r="I11" s="11">
        <f>[7]Maio!$J$12</f>
        <v>33.480000000000004</v>
      </c>
      <c r="J11" s="11">
        <f>[7]Maio!$J$13</f>
        <v>29.16</v>
      </c>
      <c r="K11" s="11">
        <f>[7]Maio!$J$14</f>
        <v>32.76</v>
      </c>
      <c r="L11" s="11">
        <f>[7]Maio!$J$15</f>
        <v>29.880000000000003</v>
      </c>
      <c r="M11" s="11">
        <f>[7]Maio!$J$16</f>
        <v>29.880000000000003</v>
      </c>
      <c r="N11" s="11">
        <f>[7]Maio!$J$17</f>
        <v>34.56</v>
      </c>
      <c r="O11" s="11">
        <f>[7]Maio!$J$18</f>
        <v>24.840000000000003</v>
      </c>
      <c r="P11" s="11">
        <f>[7]Maio!$J$19</f>
        <v>20.16</v>
      </c>
      <c r="Q11" s="11">
        <f>[7]Maio!$J$20</f>
        <v>19.079999999999998</v>
      </c>
      <c r="R11" s="11">
        <f>[7]Maio!$J$21</f>
        <v>27.720000000000002</v>
      </c>
      <c r="S11" s="11">
        <f>[7]Maio!$J$22</f>
        <v>21.96</v>
      </c>
      <c r="T11" s="11">
        <f>[7]Maio!$J$23</f>
        <v>29.880000000000003</v>
      </c>
      <c r="U11" s="11">
        <f>[7]Maio!$J$24</f>
        <v>31.319999999999997</v>
      </c>
      <c r="V11" s="11">
        <f>[7]Maio!$J$25</f>
        <v>30.6</v>
      </c>
      <c r="W11" s="11">
        <f>[7]Maio!$J$26</f>
        <v>48.6</v>
      </c>
      <c r="X11" s="11">
        <f>[7]Maio!$J$27</f>
        <v>37.080000000000005</v>
      </c>
      <c r="Y11" s="11">
        <f>[7]Maio!$J$28</f>
        <v>27</v>
      </c>
      <c r="Z11" s="11">
        <f>[7]Maio!$J$29</f>
        <v>27.36</v>
      </c>
      <c r="AA11" s="11">
        <f>[7]Maio!$J$30</f>
        <v>28.08</v>
      </c>
      <c r="AB11" s="11">
        <f>[7]Maio!$J$31</f>
        <v>14.4</v>
      </c>
      <c r="AC11" s="11">
        <f>[7]Maio!$J$32</f>
        <v>31.680000000000003</v>
      </c>
      <c r="AD11" s="11">
        <f>[7]Maio!$J$33</f>
        <v>24.48</v>
      </c>
      <c r="AE11" s="11">
        <f>[7]Maio!$J$34</f>
        <v>29.52</v>
      </c>
      <c r="AF11" s="11">
        <f>[7]Maio!$J$35</f>
        <v>22.68</v>
      </c>
      <c r="AG11" s="15">
        <f t="shared" ref="AG11" si="5">MAX(B11:AF11)</f>
        <v>48.6</v>
      </c>
      <c r="AH11" s="126">
        <f t="shared" ref="AH11" si="6">AVERAGE(B11:AF11)</f>
        <v>28.765161290322585</v>
      </c>
    </row>
    <row r="12" spans="1:34" x14ac:dyDescent="0.2">
      <c r="A12" s="58" t="s">
        <v>41</v>
      </c>
      <c r="B12" s="11" t="str">
        <f>[8]Maio!$J$5</f>
        <v>*</v>
      </c>
      <c r="C12" s="11" t="str">
        <f>[8]Maio!$J$6</f>
        <v>*</v>
      </c>
      <c r="D12" s="11" t="str">
        <f>[8]Maio!$J$7</f>
        <v>*</v>
      </c>
      <c r="E12" s="11" t="str">
        <f>[8]Maio!$J$8</f>
        <v>*</v>
      </c>
      <c r="F12" s="11" t="str">
        <f>[8]Maio!$J$9</f>
        <v>*</v>
      </c>
      <c r="G12" s="11" t="str">
        <f>[8]Maio!$J$10</f>
        <v>*</v>
      </c>
      <c r="H12" s="11" t="str">
        <f>[8]Maio!$J$11</f>
        <v>*</v>
      </c>
      <c r="I12" s="11" t="str">
        <f>[8]Maio!$J$12</f>
        <v>*</v>
      </c>
      <c r="J12" s="11" t="str">
        <f>[8]Maio!$J$13</f>
        <v>*</v>
      </c>
      <c r="K12" s="11" t="str">
        <f>[8]Maio!$J$14</f>
        <v>*</v>
      </c>
      <c r="L12" s="11" t="str">
        <f>[8]Maio!$J$15</f>
        <v>*</v>
      </c>
      <c r="M12" s="11" t="str">
        <f>[8]Maio!$J$16</f>
        <v>*</v>
      </c>
      <c r="N12" s="11" t="str">
        <f>[8]Maio!$J$17</f>
        <v>*</v>
      </c>
      <c r="O12" s="11" t="str">
        <f>[8]Maio!$J$18</f>
        <v>*</v>
      </c>
      <c r="P12" s="11" t="str">
        <f>[8]Maio!$J$19</f>
        <v>*</v>
      </c>
      <c r="Q12" s="11" t="str">
        <f>[8]Maio!$J$20</f>
        <v>*</v>
      </c>
      <c r="R12" s="11" t="str">
        <f>[8]Maio!$J$21</f>
        <v>*</v>
      </c>
      <c r="S12" s="11" t="str">
        <f>[8]Maio!$J$22</f>
        <v>*</v>
      </c>
      <c r="T12" s="11" t="str">
        <f>[8]Maio!$J$23</f>
        <v>*</v>
      </c>
      <c r="U12" s="11" t="str">
        <f>[8]Maio!$J$24</f>
        <v>*</v>
      </c>
      <c r="V12" s="11" t="str">
        <f>[8]Maio!$J$25</f>
        <v>*</v>
      </c>
      <c r="W12" s="11" t="str">
        <f>[8]Maio!$J$26</f>
        <v>*</v>
      </c>
      <c r="X12" s="11" t="str">
        <f>[8]Maio!$J$27</f>
        <v>*</v>
      </c>
      <c r="Y12" s="11" t="str">
        <f>[8]Maio!$J$28</f>
        <v>*</v>
      </c>
      <c r="Z12" s="11" t="str">
        <f>[8]Maio!$J$29</f>
        <v>*</v>
      </c>
      <c r="AA12" s="11" t="str">
        <f>[8]Maio!$J$30</f>
        <v>*</v>
      </c>
      <c r="AB12" s="11" t="str">
        <f>[8]Maio!$J$31</f>
        <v>*</v>
      </c>
      <c r="AC12" s="11" t="str">
        <f>[8]Maio!$J$32</f>
        <v>*</v>
      </c>
      <c r="AD12" s="11" t="str">
        <f>[8]Maio!$J$33</f>
        <v>*</v>
      </c>
      <c r="AE12" s="11" t="str">
        <f>[8]Maio!$J$34</f>
        <v>*</v>
      </c>
      <c r="AF12" s="11" t="str">
        <f>[8]Maio!$J$35</f>
        <v>*</v>
      </c>
      <c r="AG12" s="93" t="s">
        <v>226</v>
      </c>
      <c r="AH12" s="116" t="s">
        <v>226</v>
      </c>
    </row>
    <row r="13" spans="1:34" x14ac:dyDescent="0.2">
      <c r="A13" s="58" t="s">
        <v>114</v>
      </c>
      <c r="B13" s="11" t="str">
        <f>[9]Maio!$J$5</f>
        <v>*</v>
      </c>
      <c r="C13" s="11" t="str">
        <f>[9]Maio!$J$6</f>
        <v>*</v>
      </c>
      <c r="D13" s="11" t="str">
        <f>[9]Maio!$J$7</f>
        <v>*</v>
      </c>
      <c r="E13" s="11" t="str">
        <f>[9]Maio!$J$8</f>
        <v>*</v>
      </c>
      <c r="F13" s="11" t="str">
        <f>[9]Maio!$J$9</f>
        <v>*</v>
      </c>
      <c r="G13" s="11" t="str">
        <f>[9]Maio!$J$10</f>
        <v>*</v>
      </c>
      <c r="H13" s="11" t="str">
        <f>[9]Maio!$J$11</f>
        <v>*</v>
      </c>
      <c r="I13" s="11" t="str">
        <f>[9]Maio!$J$12</f>
        <v>*</v>
      </c>
      <c r="J13" s="11" t="str">
        <f>[9]Maio!$J$13</f>
        <v>*</v>
      </c>
      <c r="K13" s="11" t="str">
        <f>[9]Maio!$J$14</f>
        <v>*</v>
      </c>
      <c r="L13" s="11" t="str">
        <f>[9]Maio!$J$15</f>
        <v>*</v>
      </c>
      <c r="M13" s="11" t="str">
        <f>[9]Maio!$J$16</f>
        <v>*</v>
      </c>
      <c r="N13" s="11" t="str">
        <f>[9]Maio!$J$17</f>
        <v>*</v>
      </c>
      <c r="O13" s="11" t="str">
        <f>[9]Maio!$J$18</f>
        <v>*</v>
      </c>
      <c r="P13" s="11" t="str">
        <f>[9]Maio!$J$19</f>
        <v>*</v>
      </c>
      <c r="Q13" s="11" t="str">
        <f>[9]Maio!$J$20</f>
        <v>*</v>
      </c>
      <c r="R13" s="11" t="str">
        <f>[9]Maio!$J$21</f>
        <v>*</v>
      </c>
      <c r="S13" s="11" t="str">
        <f>[9]Maio!$J$22</f>
        <v>*</v>
      </c>
      <c r="T13" s="11" t="str">
        <f>[9]Maio!$J$23</f>
        <v>*</v>
      </c>
      <c r="U13" s="11" t="str">
        <f>[9]Maio!$J$24</f>
        <v>*</v>
      </c>
      <c r="V13" s="11" t="str">
        <f>[9]Maio!$J$25</f>
        <v>*</v>
      </c>
      <c r="W13" s="11" t="str">
        <f>[9]Maio!$J$26</f>
        <v>*</v>
      </c>
      <c r="X13" s="11" t="str">
        <f>[9]Maio!$J$27</f>
        <v>*</v>
      </c>
      <c r="Y13" s="11" t="str">
        <f>[9]Maio!$J$28</f>
        <v>*</v>
      </c>
      <c r="Z13" s="11" t="str">
        <f>[9]Maio!$J$29</f>
        <v>*</v>
      </c>
      <c r="AA13" s="11" t="str">
        <f>[9]Maio!$J$30</f>
        <v>*</v>
      </c>
      <c r="AB13" s="11" t="str">
        <f>[9]Maio!$J$31</f>
        <v>*</v>
      </c>
      <c r="AC13" s="11" t="str">
        <f>[9]Maio!$J$32</f>
        <v>*</v>
      </c>
      <c r="AD13" s="11" t="str">
        <f>[9]Maio!$J$33</f>
        <v>*</v>
      </c>
      <c r="AE13" s="11" t="str">
        <f>[9]Maio!$J$34</f>
        <v>*</v>
      </c>
      <c r="AF13" s="11" t="str">
        <f>[9]Maio!$J$35</f>
        <v>*</v>
      </c>
      <c r="AG13" s="93" t="s">
        <v>226</v>
      </c>
      <c r="AH13" s="116" t="s">
        <v>226</v>
      </c>
    </row>
    <row r="14" spans="1:34" x14ac:dyDescent="0.2">
      <c r="A14" s="58" t="s">
        <v>118</v>
      </c>
      <c r="B14" s="11" t="str">
        <f>[10]Maio!$J$5</f>
        <v>*</v>
      </c>
      <c r="C14" s="11" t="str">
        <f>[10]Maio!$J$6</f>
        <v>*</v>
      </c>
      <c r="D14" s="11" t="str">
        <f>[10]Maio!$J$7</f>
        <v>*</v>
      </c>
      <c r="E14" s="11" t="str">
        <f>[10]Maio!$J$8</f>
        <v>*</v>
      </c>
      <c r="F14" s="11" t="str">
        <f>[10]Maio!$J$9</f>
        <v>*</v>
      </c>
      <c r="G14" s="11" t="str">
        <f>[10]Maio!$J$10</f>
        <v>*</v>
      </c>
      <c r="H14" s="11" t="str">
        <f>[10]Maio!$J$11</f>
        <v>*</v>
      </c>
      <c r="I14" s="11" t="str">
        <f>[10]Maio!$J$12</f>
        <v>*</v>
      </c>
      <c r="J14" s="11" t="str">
        <f>[10]Maio!$J$13</f>
        <v>*</v>
      </c>
      <c r="K14" s="11" t="str">
        <f>[10]Maio!$J$14</f>
        <v>*</v>
      </c>
      <c r="L14" s="11" t="str">
        <f>[10]Maio!$J$15</f>
        <v>*</v>
      </c>
      <c r="M14" s="11" t="str">
        <f>[10]Maio!$J$16</f>
        <v>*</v>
      </c>
      <c r="N14" s="11" t="str">
        <f>[10]Maio!$J$17</f>
        <v>*</v>
      </c>
      <c r="O14" s="11" t="str">
        <f>[10]Maio!$J$18</f>
        <v>*</v>
      </c>
      <c r="P14" s="11" t="str">
        <f>[10]Maio!$J$19</f>
        <v>*</v>
      </c>
      <c r="Q14" s="11" t="str">
        <f>[10]Maio!$J$20</f>
        <v>*</v>
      </c>
      <c r="R14" s="11" t="str">
        <f>[10]Maio!$J$21</f>
        <v>*</v>
      </c>
      <c r="S14" s="11" t="str">
        <f>[10]Maio!$J$22</f>
        <v>*</v>
      </c>
      <c r="T14" s="11" t="str">
        <f>[10]Maio!$J$23</f>
        <v>*</v>
      </c>
      <c r="U14" s="11" t="str">
        <f>[10]Maio!$J$24</f>
        <v>*</v>
      </c>
      <c r="V14" s="11" t="str">
        <f>[10]Maio!$J$25</f>
        <v>*</v>
      </c>
      <c r="W14" s="11" t="str">
        <f>[10]Maio!$J$26</f>
        <v>*</v>
      </c>
      <c r="X14" s="11" t="str">
        <f>[10]Maio!$J$27</f>
        <v>*</v>
      </c>
      <c r="Y14" s="11" t="str">
        <f>[10]Maio!$J$28</f>
        <v>*</v>
      </c>
      <c r="Z14" s="11" t="str">
        <f>[10]Maio!$J$29</f>
        <v>*</v>
      </c>
      <c r="AA14" s="11" t="str">
        <f>[10]Maio!$J$30</f>
        <v>*</v>
      </c>
      <c r="AB14" s="11" t="str">
        <f>[10]Maio!$J$31</f>
        <v>*</v>
      </c>
      <c r="AC14" s="11" t="str">
        <f>[10]Maio!$J$32</f>
        <v>*</v>
      </c>
      <c r="AD14" s="11" t="str">
        <f>[10]Maio!$J$33</f>
        <v>*</v>
      </c>
      <c r="AE14" s="11" t="str">
        <f>[10]Maio!$J$34</f>
        <v>*</v>
      </c>
      <c r="AF14" s="11" t="str">
        <f>[10]Maio!$J$35</f>
        <v>*</v>
      </c>
      <c r="AG14" s="93" t="s">
        <v>226</v>
      </c>
      <c r="AH14" s="116" t="s">
        <v>226</v>
      </c>
    </row>
    <row r="15" spans="1:34" x14ac:dyDescent="0.2">
      <c r="A15" s="58" t="s">
        <v>121</v>
      </c>
      <c r="B15" s="11">
        <f>[11]Maio!$J$5</f>
        <v>17.64</v>
      </c>
      <c r="C15" s="11">
        <f>[11]Maio!$J$6</f>
        <v>26.64</v>
      </c>
      <c r="D15" s="11">
        <f>[11]Maio!$J$7</f>
        <v>17.28</v>
      </c>
      <c r="E15" s="11">
        <f>[11]Maio!$J$8</f>
        <v>30.96</v>
      </c>
      <c r="F15" s="11">
        <f>[11]Maio!$J$9</f>
        <v>28.8</v>
      </c>
      <c r="G15" s="11">
        <f>[11]Maio!$J$10</f>
        <v>38.159999999999997</v>
      </c>
      <c r="H15" s="11">
        <f>[11]Maio!$J$11</f>
        <v>27.720000000000002</v>
      </c>
      <c r="I15" s="11">
        <f>[11]Maio!$J$12</f>
        <v>32.04</v>
      </c>
      <c r="J15" s="11">
        <f>[11]Maio!$J$13</f>
        <v>36</v>
      </c>
      <c r="K15" s="11">
        <f>[11]Maio!$J$14</f>
        <v>42.84</v>
      </c>
      <c r="L15" s="11">
        <f>[11]Maio!$J$15</f>
        <v>36.72</v>
      </c>
      <c r="M15" s="11">
        <f>[11]Maio!$J$16</f>
        <v>47.519999999999996</v>
      </c>
      <c r="N15" s="11">
        <f>[11]Maio!$J$17</f>
        <v>33.480000000000004</v>
      </c>
      <c r="O15" s="11">
        <f>[11]Maio!$J$18</f>
        <v>28.08</v>
      </c>
      <c r="P15" s="11">
        <f>[11]Maio!$J$19</f>
        <v>20.16</v>
      </c>
      <c r="Q15" s="11">
        <f>[11]Maio!$J$20</f>
        <v>15.48</v>
      </c>
      <c r="R15" s="11">
        <f>[11]Maio!$J$21</f>
        <v>26.28</v>
      </c>
      <c r="S15" s="11">
        <f>[11]Maio!$J$22</f>
        <v>27.36</v>
      </c>
      <c r="T15" s="11">
        <f>[11]Maio!$J$23</f>
        <v>39.24</v>
      </c>
      <c r="U15" s="11">
        <f>[11]Maio!$J$24</f>
        <v>41.04</v>
      </c>
      <c r="V15" s="11">
        <f>[11]Maio!$J$25</f>
        <v>38.519999999999996</v>
      </c>
      <c r="W15" s="11">
        <f>[11]Maio!$J$26</f>
        <v>53.28</v>
      </c>
      <c r="X15" s="11">
        <f>[11]Maio!$J$27</f>
        <v>56.16</v>
      </c>
      <c r="Y15" s="11">
        <f>[11]Maio!$J$28</f>
        <v>19.079999999999998</v>
      </c>
      <c r="Z15" s="11">
        <f>[11]Maio!$J$29</f>
        <v>32.76</v>
      </c>
      <c r="AA15" s="11">
        <f>[11]Maio!$J$30</f>
        <v>24.840000000000003</v>
      </c>
      <c r="AB15" s="11">
        <f>[11]Maio!$J$31</f>
        <v>20.88</v>
      </c>
      <c r="AC15" s="11">
        <f>[11]Maio!$J$32</f>
        <v>32.04</v>
      </c>
      <c r="AD15" s="11">
        <f>[11]Maio!$J$33</f>
        <v>28.8</v>
      </c>
      <c r="AE15" s="11">
        <f>[11]Maio!$J$34</f>
        <v>32.76</v>
      </c>
      <c r="AF15" s="11">
        <f>[11]Maio!$J$35</f>
        <v>35.64</v>
      </c>
      <c r="AG15" s="93">
        <f t="shared" ref="AG15" si="7">MAX(B15:AF15)</f>
        <v>56.16</v>
      </c>
      <c r="AH15" s="116">
        <f t="shared" ref="AH15" si="8">AVERAGE(B15:AF15)</f>
        <v>31.877419354838707</v>
      </c>
    </row>
    <row r="16" spans="1:34" x14ac:dyDescent="0.2">
      <c r="A16" s="58" t="s">
        <v>168</v>
      </c>
      <c r="B16" s="11" t="str">
        <f>[12]Maio!$J$5</f>
        <v>*</v>
      </c>
      <c r="C16" s="11" t="str">
        <f>[12]Maio!$J$6</f>
        <v>*</v>
      </c>
      <c r="D16" s="11" t="str">
        <f>[12]Maio!$J$7</f>
        <v>*</v>
      </c>
      <c r="E16" s="11" t="str">
        <f>[12]Maio!$J$8</f>
        <v>*</v>
      </c>
      <c r="F16" s="11" t="str">
        <f>[12]Maio!$J$9</f>
        <v>*</v>
      </c>
      <c r="G16" s="11" t="str">
        <f>[12]Maio!$J$10</f>
        <v>*</v>
      </c>
      <c r="H16" s="11" t="str">
        <f>[12]Maio!$J$11</f>
        <v>*</v>
      </c>
      <c r="I16" s="11" t="str">
        <f>[12]Maio!$J$12</f>
        <v>*</v>
      </c>
      <c r="J16" s="11" t="str">
        <f>[12]Maio!$J$13</f>
        <v>*</v>
      </c>
      <c r="K16" s="11" t="str">
        <f>[12]Maio!$J$14</f>
        <v>*</v>
      </c>
      <c r="L16" s="11" t="str">
        <f>[12]Maio!$J$15</f>
        <v>*</v>
      </c>
      <c r="M16" s="11" t="str">
        <f>[12]Maio!$J$16</f>
        <v>*</v>
      </c>
      <c r="N16" s="11" t="str">
        <f>[12]Maio!$J$17</f>
        <v>*</v>
      </c>
      <c r="O16" s="11" t="str">
        <f>[12]Maio!$J$18</f>
        <v>*</v>
      </c>
      <c r="P16" s="11" t="str">
        <f>[12]Maio!$J$19</f>
        <v>*</v>
      </c>
      <c r="Q16" s="11" t="str">
        <f>[12]Maio!$J$20</f>
        <v>*</v>
      </c>
      <c r="R16" s="11" t="str">
        <f>[12]Maio!$J$21</f>
        <v>*</v>
      </c>
      <c r="S16" s="11" t="str">
        <f>[12]Maio!$J$22</f>
        <v>*</v>
      </c>
      <c r="T16" s="11" t="str">
        <f>[12]Maio!$J$23</f>
        <v>*</v>
      </c>
      <c r="U16" s="11" t="str">
        <f>[12]Maio!$J$24</f>
        <v>*</v>
      </c>
      <c r="V16" s="11" t="str">
        <f>[12]Maio!$J$25</f>
        <v>*</v>
      </c>
      <c r="W16" s="11" t="str">
        <f>[12]Maio!$J$26</f>
        <v>*</v>
      </c>
      <c r="X16" s="11" t="str">
        <f>[12]Maio!$J$27</f>
        <v>*</v>
      </c>
      <c r="Y16" s="11" t="str">
        <f>[12]Maio!$J$28</f>
        <v>*</v>
      </c>
      <c r="Z16" s="11" t="str">
        <f>[12]Maio!$J$29</f>
        <v>*</v>
      </c>
      <c r="AA16" s="11" t="str">
        <f>[12]Maio!$J$30</f>
        <v>*</v>
      </c>
      <c r="AB16" s="11" t="str">
        <f>[12]Maio!$J$31</f>
        <v>*</v>
      </c>
      <c r="AC16" s="11" t="str">
        <f>[12]Maio!$J$32</f>
        <v>*</v>
      </c>
      <c r="AD16" s="11" t="str">
        <f>[12]Maio!$J$33</f>
        <v>*</v>
      </c>
      <c r="AE16" s="11" t="str">
        <f>[12]Maio!$J$34</f>
        <v>*</v>
      </c>
      <c r="AF16" s="11" t="str">
        <f>[12]Maio!$J$35</f>
        <v>*</v>
      </c>
      <c r="AG16" s="93" t="s">
        <v>226</v>
      </c>
      <c r="AH16" s="116" t="s">
        <v>226</v>
      </c>
    </row>
    <row r="17" spans="1:38" x14ac:dyDescent="0.2">
      <c r="A17" s="58" t="s">
        <v>2</v>
      </c>
      <c r="B17" s="11">
        <f>[13]Maio!$J$5</f>
        <v>20.52</v>
      </c>
      <c r="C17" s="11">
        <f>[13]Maio!$J$6</f>
        <v>26.28</v>
      </c>
      <c r="D17" s="11">
        <f>[13]Maio!$J$7</f>
        <v>23.040000000000003</v>
      </c>
      <c r="E17" s="11">
        <f>[13]Maio!$J$8</f>
        <v>34.92</v>
      </c>
      <c r="F17" s="11">
        <f>[13]Maio!$J$9</f>
        <v>30.240000000000002</v>
      </c>
      <c r="G17" s="11">
        <f>[13]Maio!$J$10</f>
        <v>41.4</v>
      </c>
      <c r="H17" s="11">
        <f>[13]Maio!$J$11</f>
        <v>47.88</v>
      </c>
      <c r="I17" s="11">
        <f>[13]Maio!$J$12</f>
        <v>36</v>
      </c>
      <c r="J17" s="11">
        <f>[13]Maio!$J$13</f>
        <v>32.04</v>
      </c>
      <c r="K17" s="11">
        <f>[13]Maio!$J$14</f>
        <v>41.76</v>
      </c>
      <c r="L17" s="11">
        <f>[13]Maio!$J$15</f>
        <v>34.200000000000003</v>
      </c>
      <c r="M17" s="11">
        <f>[13]Maio!$J$16</f>
        <v>47.16</v>
      </c>
      <c r="N17" s="11">
        <f>[13]Maio!$J$17</f>
        <v>33.480000000000004</v>
      </c>
      <c r="O17" s="11">
        <f>[13]Maio!$J$18</f>
        <v>34.200000000000003</v>
      </c>
      <c r="P17" s="11">
        <f>[13]Maio!$J$19</f>
        <v>26.28</v>
      </c>
      <c r="Q17" s="11">
        <f>[13]Maio!$J$20</f>
        <v>24.12</v>
      </c>
      <c r="R17" s="11">
        <f>[13]Maio!$J$21</f>
        <v>32.04</v>
      </c>
      <c r="S17" s="11">
        <f>[13]Maio!$J$22</f>
        <v>33.840000000000003</v>
      </c>
      <c r="T17" s="11">
        <f>[13]Maio!$J$23</f>
        <v>30.240000000000002</v>
      </c>
      <c r="U17" s="11">
        <f>[13]Maio!$J$24</f>
        <v>31.680000000000003</v>
      </c>
      <c r="V17" s="11">
        <f>[13]Maio!$J$25</f>
        <v>38.519999999999996</v>
      </c>
      <c r="W17" s="11">
        <f>[13]Maio!$J$26</f>
        <v>59.04</v>
      </c>
      <c r="X17" s="11">
        <f>[13]Maio!$J$27</f>
        <v>26.28</v>
      </c>
      <c r="Y17" s="11">
        <f>[13]Maio!$J$28</f>
        <v>27.36</v>
      </c>
      <c r="Z17" s="11">
        <f>[13]Maio!$J$29</f>
        <v>25.2</v>
      </c>
      <c r="AA17" s="11">
        <f>[13]Maio!$J$30</f>
        <v>23.400000000000002</v>
      </c>
      <c r="AB17" s="11">
        <f>[13]Maio!$J$31</f>
        <v>25.92</v>
      </c>
      <c r="AC17" s="11">
        <f>[13]Maio!$J$32</f>
        <v>35.64</v>
      </c>
      <c r="AD17" s="11">
        <f>[13]Maio!$J$33</f>
        <v>31.319999999999997</v>
      </c>
      <c r="AE17" s="11">
        <f>[13]Maio!$J$34</f>
        <v>30.240000000000002</v>
      </c>
      <c r="AF17" s="11">
        <f>[13]Maio!$J$35</f>
        <v>27.720000000000002</v>
      </c>
      <c r="AG17" s="15">
        <f t="shared" ref="AG17:AG23" si="9">MAX(B17:AF17)</f>
        <v>59.04</v>
      </c>
      <c r="AH17" s="126">
        <f t="shared" ref="AH17:AH26" si="10">AVERAGE(B17:AF17)</f>
        <v>32.643870967741933</v>
      </c>
      <c r="AJ17" s="12" t="s">
        <v>47</v>
      </c>
      <c r="AK17" t="s">
        <v>47</v>
      </c>
    </row>
    <row r="18" spans="1:38" x14ac:dyDescent="0.2">
      <c r="A18" s="58" t="s">
        <v>3</v>
      </c>
      <c r="B18" s="11">
        <f>[14]Maio!$J$5</f>
        <v>26.64</v>
      </c>
      <c r="C18" s="11">
        <f>[14]Maio!$J$6</f>
        <v>18.720000000000002</v>
      </c>
      <c r="D18" s="11">
        <f>[14]Maio!$J$7</f>
        <v>19.8</v>
      </c>
      <c r="E18" s="11">
        <f>[14]Maio!$J$8</f>
        <v>20.88</v>
      </c>
      <c r="F18" s="11">
        <f>[14]Maio!$J$9</f>
        <v>19.8</v>
      </c>
      <c r="G18" s="11">
        <f>[14]Maio!$J$10</f>
        <v>30.6</v>
      </c>
      <c r="H18" s="11">
        <f>[14]Maio!$J$11</f>
        <v>23.759999999999998</v>
      </c>
      <c r="I18" s="11">
        <f>[14]Maio!$J$12</f>
        <v>26.28</v>
      </c>
      <c r="J18" s="11">
        <f>[14]Maio!$J$13</f>
        <v>25.2</v>
      </c>
      <c r="K18" s="11">
        <f>[14]Maio!$J$14</f>
        <v>22.32</v>
      </c>
      <c r="L18" s="11">
        <f>[14]Maio!$J$15</f>
        <v>28.44</v>
      </c>
      <c r="M18" s="11">
        <f>[14]Maio!$J$16</f>
        <v>24.12</v>
      </c>
      <c r="N18" s="11">
        <f>[14]Maio!$J$17</f>
        <v>30.240000000000002</v>
      </c>
      <c r="O18" s="11">
        <f>[14]Maio!$J$18</f>
        <v>16.2</v>
      </c>
      <c r="P18" s="11">
        <f>[14]Maio!$J$19</f>
        <v>20.88</v>
      </c>
      <c r="Q18" s="11">
        <f>[14]Maio!$J$20</f>
        <v>17.28</v>
      </c>
      <c r="R18" s="11">
        <f>[14]Maio!$J$21</f>
        <v>33.119999999999997</v>
      </c>
      <c r="S18" s="11">
        <f>[14]Maio!$J$22</f>
        <v>24.840000000000003</v>
      </c>
      <c r="T18" s="11">
        <f>[14]Maio!$J$23</f>
        <v>26.64</v>
      </c>
      <c r="U18" s="11">
        <f>[14]Maio!$J$24</f>
        <v>27.720000000000002</v>
      </c>
      <c r="V18" s="11">
        <f>[14]Maio!$J$25</f>
        <v>20.52</v>
      </c>
      <c r="W18" s="11">
        <f>[14]Maio!$J$26</f>
        <v>30.96</v>
      </c>
      <c r="X18" s="11">
        <f>[14]Maio!$J$27</f>
        <v>66.600000000000009</v>
      </c>
      <c r="Y18" s="11">
        <f>[14]Maio!$J$28</f>
        <v>16.2</v>
      </c>
      <c r="Z18" s="11">
        <f>[14]Maio!$J$29</f>
        <v>18</v>
      </c>
      <c r="AA18" s="11">
        <f>[14]Maio!$J$30</f>
        <v>27.720000000000002</v>
      </c>
      <c r="AB18" s="11">
        <f>[14]Maio!$J$31</f>
        <v>17.64</v>
      </c>
      <c r="AC18" s="11">
        <f>[14]Maio!$J$32</f>
        <v>27.720000000000002</v>
      </c>
      <c r="AD18" s="11">
        <f>[14]Maio!$J$33</f>
        <v>24.48</v>
      </c>
      <c r="AE18" s="11">
        <f>[14]Maio!$J$34</f>
        <v>30.240000000000002</v>
      </c>
      <c r="AF18" s="11">
        <f>[14]Maio!$J$35</f>
        <v>22.68</v>
      </c>
      <c r="AG18" s="15">
        <f>MAX(B18:AF18)</f>
        <v>66.600000000000009</v>
      </c>
      <c r="AH18" s="126">
        <f>AVERAGE(B18:AF18)</f>
        <v>25.362580645161295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[15]Maio!$J$5</f>
        <v>*</v>
      </c>
      <c r="C19" s="11" t="str">
        <f>[15]Maio!$J$6</f>
        <v>*</v>
      </c>
      <c r="D19" s="11" t="str">
        <f>[15]Maio!$J$7</f>
        <v>*</v>
      </c>
      <c r="E19" s="11" t="str">
        <f>[15]Maio!$J$8</f>
        <v>*</v>
      </c>
      <c r="F19" s="11" t="str">
        <f>[15]Maio!$J$9</f>
        <v>*</v>
      </c>
      <c r="G19" s="11" t="str">
        <f>[15]Maio!$J$10</f>
        <v>*</v>
      </c>
      <c r="H19" s="11" t="str">
        <f>[15]Maio!$J$11</f>
        <v>*</v>
      </c>
      <c r="I19" s="11" t="str">
        <f>[15]Maio!$J$12</f>
        <v>*</v>
      </c>
      <c r="J19" s="11" t="str">
        <f>[15]Maio!$J$13</f>
        <v>*</v>
      </c>
      <c r="K19" s="11" t="str">
        <f>[15]Maio!$J$14</f>
        <v>*</v>
      </c>
      <c r="L19" s="11" t="str">
        <f>[15]Maio!$J$15</f>
        <v>*</v>
      </c>
      <c r="M19" s="11" t="str">
        <f>[15]Maio!$J$16</f>
        <v>*</v>
      </c>
      <c r="N19" s="11" t="str">
        <f>[15]Maio!$J$17</f>
        <v>*</v>
      </c>
      <c r="O19" s="11" t="str">
        <f>[15]Maio!$J$18</f>
        <v>*</v>
      </c>
      <c r="P19" s="11" t="str">
        <f>[15]Maio!$J$19</f>
        <v>*</v>
      </c>
      <c r="Q19" s="11" t="str">
        <f>[15]Maio!$J$20</f>
        <v>*</v>
      </c>
      <c r="R19" s="11" t="str">
        <f>[15]Maio!$J$21</f>
        <v>*</v>
      </c>
      <c r="S19" s="11" t="str">
        <f>[15]Maio!$J$22</f>
        <v>*</v>
      </c>
      <c r="T19" s="11" t="str">
        <f>[15]Maio!$J$23</f>
        <v>*</v>
      </c>
      <c r="U19" s="11" t="str">
        <f>[15]Maio!$J$24</f>
        <v>*</v>
      </c>
      <c r="V19" s="11" t="str">
        <f>[15]Maio!$J$25</f>
        <v>*</v>
      </c>
      <c r="W19" s="11" t="str">
        <f>[15]Maio!$J$26</f>
        <v>*</v>
      </c>
      <c r="X19" s="11" t="str">
        <f>[15]Maio!$J$27</f>
        <v>*</v>
      </c>
      <c r="Y19" s="11" t="str">
        <f>[15]Maio!$J$28</f>
        <v>*</v>
      </c>
      <c r="Z19" s="11" t="str">
        <f>[15]Maio!$J$29</f>
        <v>*</v>
      </c>
      <c r="AA19" s="11" t="str">
        <f>[15]Maio!$J$30</f>
        <v>*</v>
      </c>
      <c r="AB19" s="11" t="str">
        <f>[15]Maio!$J$31</f>
        <v>*</v>
      </c>
      <c r="AC19" s="11" t="str">
        <f>[15]Maio!$J$32</f>
        <v>*</v>
      </c>
      <c r="AD19" s="11" t="str">
        <f>[15]Maio!$J$33</f>
        <v>*</v>
      </c>
      <c r="AE19" s="11" t="str">
        <f>[15]Maio!$J$34</f>
        <v>*</v>
      </c>
      <c r="AF19" s="11" t="str">
        <f>[15]Maio!$J$35</f>
        <v>*</v>
      </c>
      <c r="AG19" s="93" t="s">
        <v>226</v>
      </c>
      <c r="AH19" s="116" t="s">
        <v>226</v>
      </c>
    </row>
    <row r="20" spans="1:38" x14ac:dyDescent="0.2">
      <c r="A20" s="58" t="s">
        <v>5</v>
      </c>
      <c r="B20" s="11">
        <f>[16]Maio!$J$5</f>
        <v>14.4</v>
      </c>
      <c r="C20" s="11">
        <f>[16]Maio!$J$6</f>
        <v>23.759999999999998</v>
      </c>
      <c r="D20" s="11">
        <f>[16]Maio!$J$7</f>
        <v>21.96</v>
      </c>
      <c r="E20" s="11">
        <f>[16]Maio!$J$8</f>
        <v>30.96</v>
      </c>
      <c r="F20" s="11">
        <f>[16]Maio!$J$9</f>
        <v>34.92</v>
      </c>
      <c r="G20" s="11">
        <f>[16]Maio!$J$10</f>
        <v>56.16</v>
      </c>
      <c r="H20" s="11">
        <f>[16]Maio!$J$11</f>
        <v>50.04</v>
      </c>
      <c r="I20" s="11">
        <f>[16]Maio!$J$12</f>
        <v>28.44</v>
      </c>
      <c r="J20" s="11">
        <f>[16]Maio!$J$13</f>
        <v>26.28</v>
      </c>
      <c r="K20" s="11">
        <f>[16]Maio!$J$14</f>
        <v>41.4</v>
      </c>
      <c r="L20" s="11">
        <f>[16]Maio!$J$15</f>
        <v>40.680000000000007</v>
      </c>
      <c r="M20" s="11">
        <f>[16]Maio!$J$16</f>
        <v>32.76</v>
      </c>
      <c r="N20" s="11">
        <f>[16]Maio!$J$17</f>
        <v>33.119999999999997</v>
      </c>
      <c r="O20" s="11">
        <f>[16]Maio!$J$18</f>
        <v>40.32</v>
      </c>
      <c r="P20" s="11">
        <f>[16]Maio!$J$19</f>
        <v>33.480000000000004</v>
      </c>
      <c r="Q20" s="11">
        <f>[16]Maio!$J$20</f>
        <v>0</v>
      </c>
      <c r="R20" s="11">
        <f>[16]Maio!$J$21</f>
        <v>24.840000000000003</v>
      </c>
      <c r="S20" s="11">
        <f>[16]Maio!$J$22</f>
        <v>20.88</v>
      </c>
      <c r="T20" s="11">
        <f>[16]Maio!$J$23</f>
        <v>30.240000000000002</v>
      </c>
      <c r="U20" s="11">
        <f>[16]Maio!$J$24</f>
        <v>37.800000000000004</v>
      </c>
      <c r="V20" s="11">
        <f>[16]Maio!$J$25</f>
        <v>41.04</v>
      </c>
      <c r="W20" s="11">
        <f>[16]Maio!$J$26</f>
        <v>81.72</v>
      </c>
      <c r="X20" s="11">
        <f>[16]Maio!$J$27</f>
        <v>45</v>
      </c>
      <c r="Y20" s="11">
        <f>[16]Maio!$J$28</f>
        <v>22.68</v>
      </c>
      <c r="Z20" s="11">
        <f>[16]Maio!$J$29</f>
        <v>8.2799999999999994</v>
      </c>
      <c r="AA20" s="11">
        <f>[16]Maio!$J$30</f>
        <v>16.559999999999999</v>
      </c>
      <c r="AB20" s="11">
        <f>[16]Maio!$J$31</f>
        <v>17.28</v>
      </c>
      <c r="AC20" s="11">
        <f>[16]Maio!$J$32</f>
        <v>29.880000000000003</v>
      </c>
      <c r="AD20" s="11">
        <f>[16]Maio!$J$33</f>
        <v>22.68</v>
      </c>
      <c r="AE20" s="11">
        <f>[16]Maio!$J$34</f>
        <v>29.16</v>
      </c>
      <c r="AF20" s="11">
        <f>[16]Maio!$J$35</f>
        <v>29.16</v>
      </c>
      <c r="AG20" s="15">
        <f t="shared" si="9"/>
        <v>81.72</v>
      </c>
      <c r="AH20" s="126">
        <f t="shared" si="10"/>
        <v>31.157419354838698</v>
      </c>
      <c r="AI20" s="12" t="s">
        <v>47</v>
      </c>
    </row>
    <row r="21" spans="1:38" x14ac:dyDescent="0.2">
      <c r="A21" s="58" t="s">
        <v>43</v>
      </c>
      <c r="B21" s="11">
        <f>[17]Maio!$J$5</f>
        <v>23.759999999999998</v>
      </c>
      <c r="C21" s="11">
        <f>[17]Maio!$J$6</f>
        <v>25.2</v>
      </c>
      <c r="D21" s="11">
        <f>[17]Maio!$J$7</f>
        <v>23.759999999999998</v>
      </c>
      <c r="E21" s="11">
        <f>[17]Maio!$J$8</f>
        <v>31.680000000000003</v>
      </c>
      <c r="F21" s="11">
        <f>[17]Maio!$J$9</f>
        <v>37.800000000000004</v>
      </c>
      <c r="G21" s="11">
        <f>[17]Maio!$J$10</f>
        <v>38.880000000000003</v>
      </c>
      <c r="H21" s="11">
        <f>[17]Maio!$J$11</f>
        <v>34.92</v>
      </c>
      <c r="I21" s="11">
        <f>[17]Maio!$J$12</f>
        <v>31.680000000000003</v>
      </c>
      <c r="J21" s="11">
        <f>[17]Maio!$J$13</f>
        <v>31.319999999999997</v>
      </c>
      <c r="K21" s="11">
        <f>[17]Maio!$J$14</f>
        <v>42.12</v>
      </c>
      <c r="L21" s="11">
        <f>[17]Maio!$J$15</f>
        <v>30.240000000000002</v>
      </c>
      <c r="M21" s="11">
        <f>[17]Maio!$J$16</f>
        <v>37.080000000000005</v>
      </c>
      <c r="N21" s="11">
        <f>[17]Maio!$J$17</f>
        <v>42.480000000000004</v>
      </c>
      <c r="O21" s="11">
        <f>[17]Maio!$J$18</f>
        <v>32.04</v>
      </c>
      <c r="P21" s="11">
        <f>[17]Maio!$J$19</f>
        <v>25.2</v>
      </c>
      <c r="Q21" s="11">
        <f>[17]Maio!$J$20</f>
        <v>22.68</v>
      </c>
      <c r="R21" s="11">
        <f>[17]Maio!$J$21</f>
        <v>30.96</v>
      </c>
      <c r="S21" s="11">
        <f>[17]Maio!$J$22</f>
        <v>30.6</v>
      </c>
      <c r="T21" s="11">
        <f>[17]Maio!$J$23</f>
        <v>28.08</v>
      </c>
      <c r="U21" s="11">
        <f>[17]Maio!$J$24</f>
        <v>30.240000000000002</v>
      </c>
      <c r="V21" s="11">
        <f>[17]Maio!$J$25</f>
        <v>36.72</v>
      </c>
      <c r="W21" s="11">
        <f>[17]Maio!$J$26</f>
        <v>38.880000000000003</v>
      </c>
      <c r="X21" s="11">
        <f>[17]Maio!$J$27</f>
        <v>54</v>
      </c>
      <c r="Y21" s="11">
        <f>[17]Maio!$J$28</f>
        <v>24.48</v>
      </c>
      <c r="Z21" s="11">
        <f>[17]Maio!$J$29</f>
        <v>21.6</v>
      </c>
      <c r="AA21" s="11">
        <f>[17]Maio!$J$30</f>
        <v>21.96</v>
      </c>
      <c r="AB21" s="11">
        <f>[17]Maio!$J$31</f>
        <v>23.400000000000002</v>
      </c>
      <c r="AC21" s="11">
        <f>[17]Maio!$J$32</f>
        <v>30.6</v>
      </c>
      <c r="AD21" s="11">
        <f>[17]Maio!$J$33</f>
        <v>25.56</v>
      </c>
      <c r="AE21" s="11">
        <f>[17]Maio!$J$34</f>
        <v>27.36</v>
      </c>
      <c r="AF21" s="11">
        <f>[17]Maio!$J$35</f>
        <v>24.12</v>
      </c>
      <c r="AG21" s="15">
        <f>MAX(B21:AF21)</f>
        <v>54</v>
      </c>
      <c r="AH21" s="126">
        <f>AVERAGE(B21:AF21)</f>
        <v>30.948387096774201</v>
      </c>
    </row>
    <row r="22" spans="1:38" x14ac:dyDescent="0.2">
      <c r="A22" s="58" t="s">
        <v>6</v>
      </c>
      <c r="B22" s="11">
        <f>[18]Maio!$J$5</f>
        <v>16.920000000000002</v>
      </c>
      <c r="C22" s="11">
        <f>[18]Maio!$J$6</f>
        <v>19.8</v>
      </c>
      <c r="D22" s="11">
        <f>[18]Maio!$J$7</f>
        <v>17.28</v>
      </c>
      <c r="E22" s="11">
        <f>[18]Maio!$J$8</f>
        <v>21.6</v>
      </c>
      <c r="F22" s="11">
        <f>[18]Maio!$J$9</f>
        <v>25.92</v>
      </c>
      <c r="G22" s="11">
        <f>[18]Maio!$J$10</f>
        <v>23.759999999999998</v>
      </c>
      <c r="H22" s="11">
        <f>[18]Maio!$J$11</f>
        <v>24.840000000000003</v>
      </c>
      <c r="I22" s="11">
        <f>[18]Maio!$J$12</f>
        <v>20.16</v>
      </c>
      <c r="J22" s="11">
        <f>[18]Maio!$J$13</f>
        <v>18.36</v>
      </c>
      <c r="K22" s="11">
        <f>[18]Maio!$J$14</f>
        <v>19.440000000000001</v>
      </c>
      <c r="L22" s="11">
        <f>[18]Maio!$J$15</f>
        <v>23.759999999999998</v>
      </c>
      <c r="M22" s="11">
        <f>[18]Maio!$J$16</f>
        <v>36.36</v>
      </c>
      <c r="N22" s="11">
        <f>[18]Maio!$J$17</f>
        <v>36</v>
      </c>
      <c r="O22" s="11">
        <f>[18]Maio!$J$18</f>
        <v>21.96</v>
      </c>
      <c r="P22" s="11">
        <f>[18]Maio!$J$19</f>
        <v>16.2</v>
      </c>
      <c r="Q22" s="11">
        <f>[18]Maio!$J$20</f>
        <v>20.88</v>
      </c>
      <c r="R22" s="11">
        <f>[18]Maio!$J$21</f>
        <v>22.68</v>
      </c>
      <c r="S22" s="11">
        <f>[18]Maio!$J$22</f>
        <v>15.48</v>
      </c>
      <c r="T22" s="11">
        <f>[18]Maio!$J$23</f>
        <v>19.079999999999998</v>
      </c>
      <c r="U22" s="11">
        <f>[18]Maio!$J$24</f>
        <v>23.400000000000002</v>
      </c>
      <c r="V22" s="11">
        <f>[18]Maio!$J$25</f>
        <v>24.840000000000003</v>
      </c>
      <c r="W22" s="11">
        <f>[18]Maio!$J$26</f>
        <v>52.92</v>
      </c>
      <c r="X22" s="11">
        <f>[18]Maio!$J$27</f>
        <v>38.159999999999997</v>
      </c>
      <c r="Y22" s="11">
        <f>[18]Maio!$J$28</f>
        <v>20.16</v>
      </c>
      <c r="Z22" s="11">
        <f>[18]Maio!$J$29</f>
        <v>15.48</v>
      </c>
      <c r="AA22" s="11">
        <f>[18]Maio!$J$30</f>
        <v>18</v>
      </c>
      <c r="AB22" s="11">
        <f>[18]Maio!$J$31</f>
        <v>19.440000000000001</v>
      </c>
      <c r="AC22" s="11">
        <f>[18]Maio!$J$32</f>
        <v>15.840000000000002</v>
      </c>
      <c r="AD22" s="11">
        <f>[18]Maio!$J$33</f>
        <v>14.4</v>
      </c>
      <c r="AE22" s="11">
        <f>[18]Maio!$J$34</f>
        <v>12.96</v>
      </c>
      <c r="AF22" s="11">
        <f>[18]Maio!$J$35</f>
        <v>13.32</v>
      </c>
      <c r="AG22" s="15">
        <f t="shared" si="9"/>
        <v>52.92</v>
      </c>
      <c r="AH22" s="126">
        <f t="shared" si="10"/>
        <v>22.238709677419354</v>
      </c>
    </row>
    <row r="23" spans="1:38" x14ac:dyDescent="0.2">
      <c r="A23" s="58" t="s">
        <v>7</v>
      </c>
      <c r="B23" s="11">
        <f>[19]Maio!$J$5</f>
        <v>19.8</v>
      </c>
      <c r="C23" s="11">
        <f>[19]Maio!$J$6</f>
        <v>19.440000000000001</v>
      </c>
      <c r="D23" s="11">
        <f>[19]Maio!$J$7</f>
        <v>18.36</v>
      </c>
      <c r="E23" s="11">
        <f>[19]Maio!$J$8</f>
        <v>26.64</v>
      </c>
      <c r="F23" s="11">
        <f>[19]Maio!$J$9</f>
        <v>23.040000000000003</v>
      </c>
      <c r="G23" s="11">
        <f>[19]Maio!$J$10</f>
        <v>41.4</v>
      </c>
      <c r="H23" s="11">
        <f>[19]Maio!$J$11</f>
        <v>31.319999999999997</v>
      </c>
      <c r="I23" s="11">
        <f>[19]Maio!$J$12</f>
        <v>27.36</v>
      </c>
      <c r="J23" s="11">
        <f>[19]Maio!$J$13</f>
        <v>29.52</v>
      </c>
      <c r="K23" s="11">
        <f>[19]Maio!$J$14</f>
        <v>40.32</v>
      </c>
      <c r="L23" s="11">
        <f>[19]Maio!$J$15</f>
        <v>36.72</v>
      </c>
      <c r="M23" s="11" t="str">
        <f>[19]Maio!$J$16</f>
        <v>*</v>
      </c>
      <c r="N23" s="11" t="str">
        <f>[19]Maio!$J$17</f>
        <v>*</v>
      </c>
      <c r="O23" s="11" t="str">
        <f>[19]Maio!$J$18</f>
        <v>*</v>
      </c>
      <c r="P23" s="11" t="str">
        <f>[19]Maio!$J$19</f>
        <v>*</v>
      </c>
      <c r="Q23" s="11" t="str">
        <f>[19]Maio!$J$20</f>
        <v>*</v>
      </c>
      <c r="R23" s="11" t="str">
        <f>[19]Maio!$J$21</f>
        <v>*</v>
      </c>
      <c r="S23" s="11" t="str">
        <f>[19]Maio!$J$22</f>
        <v>*</v>
      </c>
      <c r="T23" s="11" t="str">
        <f>[19]Maio!$J$23</f>
        <v>*</v>
      </c>
      <c r="U23" s="11" t="str">
        <f>[19]Maio!$J$24</f>
        <v>*</v>
      </c>
      <c r="V23" s="11" t="str">
        <f>[19]Maio!$J$25</f>
        <v>*</v>
      </c>
      <c r="W23" s="11" t="str">
        <f>[19]Maio!$J$26</f>
        <v>*</v>
      </c>
      <c r="X23" s="11" t="str">
        <f>[19]Maio!$J$27</f>
        <v>*</v>
      </c>
      <c r="Y23" s="11" t="str">
        <f>[19]Maio!$J$28</f>
        <v>*</v>
      </c>
      <c r="Z23" s="11" t="str">
        <f>[19]Maio!$J$29</f>
        <v>*</v>
      </c>
      <c r="AA23" s="11" t="str">
        <f>[19]Maio!$J$30</f>
        <v>*</v>
      </c>
      <c r="AB23" s="11" t="str">
        <f>[19]Maio!$J$31</f>
        <v>*</v>
      </c>
      <c r="AC23" s="11" t="str">
        <f>[19]Maio!$J$32</f>
        <v>*</v>
      </c>
      <c r="AD23" s="11" t="str">
        <f>[19]Maio!$J$33</f>
        <v>*</v>
      </c>
      <c r="AE23" s="11" t="str">
        <f>[19]Maio!$J$34</f>
        <v>*</v>
      </c>
      <c r="AF23" s="11" t="str">
        <f>[19]Maio!$J$35</f>
        <v>*</v>
      </c>
      <c r="AG23" s="15">
        <f t="shared" si="9"/>
        <v>41.4</v>
      </c>
      <c r="AH23" s="126">
        <f t="shared" si="10"/>
        <v>28.538181818181826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[20]Maio!$J$5</f>
        <v>*</v>
      </c>
      <c r="C24" s="11" t="str">
        <f>[20]Maio!$J$6</f>
        <v>*</v>
      </c>
      <c r="D24" s="11" t="str">
        <f>[20]Maio!$J$7</f>
        <v>*</v>
      </c>
      <c r="E24" s="11" t="str">
        <f>[20]Maio!$J$8</f>
        <v>*</v>
      </c>
      <c r="F24" s="11" t="str">
        <f>[20]Maio!$J$9</f>
        <v>*</v>
      </c>
      <c r="G24" s="11" t="str">
        <f>[20]Maio!$J$10</f>
        <v>*</v>
      </c>
      <c r="H24" s="11" t="str">
        <f>[20]Maio!$J$11</f>
        <v>*</v>
      </c>
      <c r="I24" s="11" t="str">
        <f>[20]Maio!$J$12</f>
        <v>*</v>
      </c>
      <c r="J24" s="11" t="str">
        <f>[20]Maio!$J$13</f>
        <v>*</v>
      </c>
      <c r="K24" s="11" t="str">
        <f>[20]Maio!$J$14</f>
        <v>*</v>
      </c>
      <c r="L24" s="11" t="str">
        <f>[20]Maio!$J$15</f>
        <v>*</v>
      </c>
      <c r="M24" s="11" t="str">
        <f>[20]Maio!$J$16</f>
        <v>*</v>
      </c>
      <c r="N24" s="11" t="str">
        <f>[20]Maio!$J$17</f>
        <v>*</v>
      </c>
      <c r="O24" s="11" t="str">
        <f>[20]Maio!$J$18</f>
        <v>*</v>
      </c>
      <c r="P24" s="11" t="str">
        <f>[20]Maio!$J$19</f>
        <v>*</v>
      </c>
      <c r="Q24" s="11" t="str">
        <f>[20]Maio!$J$20</f>
        <v>*</v>
      </c>
      <c r="R24" s="11" t="str">
        <f>[20]Maio!$J$21</f>
        <v>*</v>
      </c>
      <c r="S24" s="11" t="str">
        <f>[20]Maio!$J$22</f>
        <v>*</v>
      </c>
      <c r="T24" s="11" t="str">
        <f>[20]Maio!$J$23</f>
        <v>*</v>
      </c>
      <c r="U24" s="11" t="str">
        <f>[20]Maio!$J$24</f>
        <v>*</v>
      </c>
      <c r="V24" s="11" t="str">
        <f>[20]Maio!$J$25</f>
        <v>*</v>
      </c>
      <c r="W24" s="11" t="str">
        <f>[20]Maio!$J$26</f>
        <v>*</v>
      </c>
      <c r="X24" s="11" t="str">
        <f>[20]Maio!$J$27</f>
        <v>*</v>
      </c>
      <c r="Y24" s="11" t="str">
        <f>[20]Maio!$J$28</f>
        <v>*</v>
      </c>
      <c r="Z24" s="11" t="str">
        <f>[20]Maio!$J$29</f>
        <v>*</v>
      </c>
      <c r="AA24" s="11" t="str">
        <f>[20]Maio!$J$30</f>
        <v>*</v>
      </c>
      <c r="AB24" s="11" t="str">
        <f>[20]Maio!$J$31</f>
        <v>*</v>
      </c>
      <c r="AC24" s="11" t="str">
        <f>[20]Maio!$J$32</f>
        <v>*</v>
      </c>
      <c r="AD24" s="11" t="str">
        <f>[20]Maio!$J$33</f>
        <v>*</v>
      </c>
      <c r="AE24" s="11" t="str">
        <f>[20]Maio!$J$34</f>
        <v>*</v>
      </c>
      <c r="AF24" s="11" t="str">
        <f>[20]Maio!$J$35</f>
        <v>*</v>
      </c>
      <c r="AG24" s="93" t="s">
        <v>226</v>
      </c>
      <c r="AH24" s="116" t="s">
        <v>226</v>
      </c>
      <c r="AL24" t="s">
        <v>47</v>
      </c>
    </row>
    <row r="25" spans="1:38" x14ac:dyDescent="0.2">
      <c r="A25" s="58" t="s">
        <v>170</v>
      </c>
      <c r="B25" s="11">
        <f>[21]Maio!$J$5</f>
        <v>30.240000000000002</v>
      </c>
      <c r="C25" s="11">
        <f>[21]Maio!$J$6</f>
        <v>23.400000000000002</v>
      </c>
      <c r="D25" s="11">
        <f>[21]Maio!$J$7</f>
        <v>25.56</v>
      </c>
      <c r="E25" s="11">
        <f>[21]Maio!$J$8</f>
        <v>37.800000000000004</v>
      </c>
      <c r="F25" s="11">
        <f>[21]Maio!$J$9</f>
        <v>29.52</v>
      </c>
      <c r="G25" s="11">
        <f>[21]Maio!$J$10</f>
        <v>46.440000000000005</v>
      </c>
      <c r="H25" s="11">
        <f>[21]Maio!$J$11</f>
        <v>33.119999999999997</v>
      </c>
      <c r="I25" s="11">
        <f>[21]Maio!$J$12</f>
        <v>38.880000000000003</v>
      </c>
      <c r="J25" s="11">
        <f>[21]Maio!$J$13</f>
        <v>44.64</v>
      </c>
      <c r="K25" s="11">
        <f>[21]Maio!$J$14</f>
        <v>55.800000000000004</v>
      </c>
      <c r="L25" s="11">
        <f>[21]Maio!$J$15</f>
        <v>39.24</v>
      </c>
      <c r="M25" s="11">
        <f>[21]Maio!$J$16</f>
        <v>53.64</v>
      </c>
      <c r="N25" s="11">
        <f>[21]Maio!$J$17</f>
        <v>34.200000000000003</v>
      </c>
      <c r="O25" s="11">
        <f>[21]Maio!$J$18</f>
        <v>34.200000000000003</v>
      </c>
      <c r="P25" s="11">
        <f>[21]Maio!$J$19</f>
        <v>19.079999999999998</v>
      </c>
      <c r="Q25" s="11">
        <f>[21]Maio!$J$20</f>
        <v>15.840000000000002</v>
      </c>
      <c r="R25" s="11">
        <f>[21]Maio!$J$21</f>
        <v>24.12</v>
      </c>
      <c r="S25" s="11">
        <f>[21]Maio!$J$22</f>
        <v>39.6</v>
      </c>
      <c r="T25" s="11">
        <f>[21]Maio!$J$23</f>
        <v>40.32</v>
      </c>
      <c r="U25" s="11">
        <f>[21]Maio!$J$24</f>
        <v>45</v>
      </c>
      <c r="V25" s="11">
        <f>[21]Maio!$J$25</f>
        <v>59.04</v>
      </c>
      <c r="W25" s="11">
        <f>[21]Maio!$J$26</f>
        <v>66.600000000000009</v>
      </c>
      <c r="X25" s="11">
        <f>[21]Maio!$J$27</f>
        <v>46.080000000000005</v>
      </c>
      <c r="Y25" s="11">
        <f>[21]Maio!$J$28</f>
        <v>23.759999999999998</v>
      </c>
      <c r="Z25" s="11">
        <f>[21]Maio!$J$29</f>
        <v>25.92</v>
      </c>
      <c r="AA25" s="11">
        <f>[21]Maio!$J$30</f>
        <v>21.240000000000002</v>
      </c>
      <c r="AB25" s="11">
        <f>[21]Maio!$J$31</f>
        <v>21.6</v>
      </c>
      <c r="AC25" s="11">
        <f>[21]Maio!$J$32</f>
        <v>35.28</v>
      </c>
      <c r="AD25" s="11">
        <f>[21]Maio!$J$33</f>
        <v>34.200000000000003</v>
      </c>
      <c r="AE25" s="11">
        <f>[21]Maio!$J$34</f>
        <v>28.8</v>
      </c>
      <c r="AF25" s="11">
        <f>[21]Maio!$J$35</f>
        <v>42.12</v>
      </c>
      <c r="AG25" s="93">
        <f t="shared" ref="AG25" si="11">MAX(B25:AF25)</f>
        <v>66.600000000000009</v>
      </c>
      <c r="AH25" s="116">
        <f t="shared" si="10"/>
        <v>35.976774193548387</v>
      </c>
      <c r="AI25" s="12" t="s">
        <v>47</v>
      </c>
      <c r="AK25" t="s">
        <v>47</v>
      </c>
    </row>
    <row r="26" spans="1:38" x14ac:dyDescent="0.2">
      <c r="A26" s="58" t="s">
        <v>171</v>
      </c>
      <c r="B26" s="11">
        <f>[22]Maio!$J$5</f>
        <v>19.440000000000001</v>
      </c>
      <c r="C26" s="11">
        <f>[22]Maio!$J$6</f>
        <v>25.2</v>
      </c>
      <c r="D26" s="11">
        <f>[22]Maio!$J$7</f>
        <v>29.16</v>
      </c>
      <c r="E26" s="11">
        <f>[22]Maio!$J$8</f>
        <v>50.76</v>
      </c>
      <c r="F26" s="11">
        <f>[22]Maio!$J$9</f>
        <v>22.32</v>
      </c>
      <c r="G26" s="11">
        <f>[22]Maio!$J$10</f>
        <v>39.96</v>
      </c>
      <c r="H26" s="11">
        <f>[22]Maio!$J$11</f>
        <v>33.840000000000003</v>
      </c>
      <c r="I26" s="11">
        <f>[22]Maio!$J$12</f>
        <v>30.6</v>
      </c>
      <c r="J26" s="11">
        <f>[22]Maio!$J$13</f>
        <v>29.16</v>
      </c>
      <c r="K26" s="11">
        <f>[22]Maio!$J$14</f>
        <v>37.800000000000004</v>
      </c>
      <c r="L26" s="11">
        <f>[22]Maio!$J$15</f>
        <v>33.119999999999997</v>
      </c>
      <c r="M26" s="11">
        <f>[22]Maio!$J$16</f>
        <v>38.159999999999997</v>
      </c>
      <c r="N26" s="11">
        <f>[22]Maio!$J$17</f>
        <v>23.759999999999998</v>
      </c>
      <c r="O26" s="11">
        <f>[22]Maio!$J$18</f>
        <v>28.8</v>
      </c>
      <c r="P26" s="11">
        <f>[22]Maio!$J$19</f>
        <v>24.12</v>
      </c>
      <c r="Q26" s="11">
        <f>[22]Maio!$J$20</f>
        <v>25.92</v>
      </c>
      <c r="R26" s="11">
        <f>[22]Maio!$J$21</f>
        <v>22.32</v>
      </c>
      <c r="S26" s="11">
        <f>[22]Maio!$J$22</f>
        <v>23.040000000000003</v>
      </c>
      <c r="T26" s="11">
        <f>[22]Maio!$J$23</f>
        <v>27.36</v>
      </c>
      <c r="U26" s="11">
        <f>[22]Maio!$J$24</f>
        <v>33.480000000000004</v>
      </c>
      <c r="V26" s="11">
        <f>[22]Maio!$J$25</f>
        <v>44.64</v>
      </c>
      <c r="W26" s="11">
        <f>[22]Maio!$J$26</f>
        <v>55.080000000000005</v>
      </c>
      <c r="X26" s="11">
        <f>[22]Maio!$J$27</f>
        <v>47.88</v>
      </c>
      <c r="Y26" s="11">
        <f>[22]Maio!$J$28</f>
        <v>23.400000000000002</v>
      </c>
      <c r="Z26" s="11">
        <f>[22]Maio!$J$29</f>
        <v>28.08</v>
      </c>
      <c r="AA26" s="11">
        <f>[22]Maio!$J$30</f>
        <v>22.68</v>
      </c>
      <c r="AB26" s="11">
        <f>[22]Maio!$J$31</f>
        <v>21.240000000000002</v>
      </c>
      <c r="AC26" s="11">
        <f>[22]Maio!$J$32</f>
        <v>26.64</v>
      </c>
      <c r="AD26" s="11">
        <f>[22]Maio!$J$33</f>
        <v>20.52</v>
      </c>
      <c r="AE26" s="11">
        <f>[22]Maio!$J$34</f>
        <v>20.52</v>
      </c>
      <c r="AF26" s="11">
        <f>[22]Maio!$J$35</f>
        <v>21.6</v>
      </c>
      <c r="AG26" s="93">
        <f>MAX(B26:AF26)</f>
        <v>55.080000000000005</v>
      </c>
      <c r="AH26" s="116">
        <f t="shared" si="10"/>
        <v>30.019354838709678</v>
      </c>
      <c r="AK26" t="s">
        <v>47</v>
      </c>
    </row>
    <row r="27" spans="1:38" x14ac:dyDescent="0.2">
      <c r="A27" s="58" t="s">
        <v>8</v>
      </c>
      <c r="B27" s="11">
        <f>[23]Maio!$J$5</f>
        <v>19.8</v>
      </c>
      <c r="C27" s="11">
        <f>[23]Maio!$J$6</f>
        <v>26.64</v>
      </c>
      <c r="D27" s="11">
        <f>[23]Maio!$J$7</f>
        <v>23.759999999999998</v>
      </c>
      <c r="E27" s="11">
        <f>[23]Maio!$J$8</f>
        <v>30.96</v>
      </c>
      <c r="F27" s="11">
        <f>[23]Maio!$J$9</f>
        <v>24.12</v>
      </c>
      <c r="G27" s="11">
        <f>[23]Maio!$J$10</f>
        <v>38.159999999999997</v>
      </c>
      <c r="H27" s="11">
        <f>[23]Maio!$J$11</f>
        <v>31.319999999999997</v>
      </c>
      <c r="I27" s="11">
        <f>[23]Maio!$J$12</f>
        <v>29.52</v>
      </c>
      <c r="J27" s="11">
        <f>[23]Maio!$J$13</f>
        <v>32.76</v>
      </c>
      <c r="K27" s="11">
        <f>[23]Maio!$J$14</f>
        <v>36.72</v>
      </c>
      <c r="L27" s="11">
        <f>[23]Maio!$J$15</f>
        <v>27.36</v>
      </c>
      <c r="M27" s="11">
        <f>[23]Maio!$J$16</f>
        <v>33.840000000000003</v>
      </c>
      <c r="N27" s="11">
        <f>[23]Maio!$J$17</f>
        <v>32.4</v>
      </c>
      <c r="O27" s="11">
        <f>[23]Maio!$J$18</f>
        <v>32.76</v>
      </c>
      <c r="P27" s="11">
        <f>[23]Maio!$J$19</f>
        <v>24.12</v>
      </c>
      <c r="Q27" s="11">
        <f>[23]Maio!$J$20</f>
        <v>17.64</v>
      </c>
      <c r="R27" s="11">
        <f>[23]Maio!$J$21</f>
        <v>15.48</v>
      </c>
      <c r="S27" s="11">
        <f>[23]Maio!$J$22</f>
        <v>29.16</v>
      </c>
      <c r="T27" s="11">
        <f>[23]Maio!$J$23</f>
        <v>28.8</v>
      </c>
      <c r="U27" s="11">
        <f>[23]Maio!$J$24</f>
        <v>35.28</v>
      </c>
      <c r="V27" s="11">
        <f>[23]Maio!$J$25</f>
        <v>42.12</v>
      </c>
      <c r="W27" s="11">
        <f>[23]Maio!$J$26</f>
        <v>45.36</v>
      </c>
      <c r="X27" s="11">
        <f>[23]Maio!$J$27</f>
        <v>44.64</v>
      </c>
      <c r="Y27" s="11">
        <f>[23]Maio!$J$28</f>
        <v>24.48</v>
      </c>
      <c r="Z27" s="11">
        <f>[23]Maio!$J$29</f>
        <v>26.28</v>
      </c>
      <c r="AA27" s="11">
        <f>[23]Maio!$J$30</f>
        <v>21.240000000000002</v>
      </c>
      <c r="AB27" s="11">
        <f>[23]Maio!$J$31</f>
        <v>17.64</v>
      </c>
      <c r="AC27" s="11">
        <f>[23]Maio!$J$32</f>
        <v>26.64</v>
      </c>
      <c r="AD27" s="11">
        <f>[23]Maio!$J$33</f>
        <v>21.96</v>
      </c>
      <c r="AE27" s="11">
        <f>[23]Maio!$J$34</f>
        <v>20.88</v>
      </c>
      <c r="AF27" s="11">
        <f>[23]Maio!$J$35</f>
        <v>34.56</v>
      </c>
      <c r="AG27" s="15">
        <f t="shared" ref="AG27:AG30" si="12">MAX(B27:AF27)</f>
        <v>45.36</v>
      </c>
      <c r="AH27" s="126">
        <f>AVERAGE(B27:AF27)</f>
        <v>28.916129032258066</v>
      </c>
      <c r="AK27" t="s">
        <v>47</v>
      </c>
    </row>
    <row r="28" spans="1:38" x14ac:dyDescent="0.2">
      <c r="A28" s="58" t="s">
        <v>9</v>
      </c>
      <c r="B28" s="11">
        <f>[24]Maio!$J$5</f>
        <v>19.079999999999998</v>
      </c>
      <c r="C28" s="11">
        <f>[24]Maio!$J$6</f>
        <v>21.6</v>
      </c>
      <c r="D28" s="11">
        <f>[24]Maio!$J$7</f>
        <v>19.8</v>
      </c>
      <c r="E28" s="11">
        <f>[24]Maio!$J$8</f>
        <v>31.319999999999997</v>
      </c>
      <c r="F28" s="11">
        <f>[24]Maio!$J$9</f>
        <v>25.56</v>
      </c>
      <c r="G28" s="11">
        <f>[24]Maio!$J$10</f>
        <v>33.840000000000003</v>
      </c>
      <c r="H28" s="11">
        <f>[24]Maio!$J$11</f>
        <v>29.880000000000003</v>
      </c>
      <c r="I28" s="11">
        <f>[24]Maio!$J$12</f>
        <v>27.720000000000002</v>
      </c>
      <c r="J28" s="11">
        <f>[24]Maio!$J$13</f>
        <v>35.64</v>
      </c>
      <c r="K28" s="11">
        <f>[24]Maio!$J$14</f>
        <v>36.36</v>
      </c>
      <c r="L28" s="11">
        <f>[24]Maio!$J$15</f>
        <v>27.720000000000002</v>
      </c>
      <c r="M28" s="11" t="str">
        <f>[24]Maio!$J$16</f>
        <v>*</v>
      </c>
      <c r="N28" s="11">
        <f>[24]Maio!$J$17</f>
        <v>30.240000000000002</v>
      </c>
      <c r="O28" s="11">
        <f>[24]Maio!$J$18</f>
        <v>37.800000000000004</v>
      </c>
      <c r="P28" s="11">
        <f>[24]Maio!$J$19</f>
        <v>23.400000000000002</v>
      </c>
      <c r="Q28" s="11">
        <f>[24]Maio!$J$20</f>
        <v>24.840000000000003</v>
      </c>
      <c r="R28" s="11">
        <f>[24]Maio!$J$21</f>
        <v>20.16</v>
      </c>
      <c r="S28" s="11">
        <f>[24]Maio!$J$22</f>
        <v>24.12</v>
      </c>
      <c r="T28" s="11">
        <f>[24]Maio!$J$23</f>
        <v>29.880000000000003</v>
      </c>
      <c r="U28" s="11">
        <f>[24]Maio!$J$24</f>
        <v>29.880000000000003</v>
      </c>
      <c r="V28" s="11">
        <f>[24]Maio!$J$25</f>
        <v>42.84</v>
      </c>
      <c r="W28" s="11">
        <f>[24]Maio!$J$26</f>
        <v>57.6</v>
      </c>
      <c r="X28" s="11">
        <f>[24]Maio!$J$27</f>
        <v>35.28</v>
      </c>
      <c r="Y28" s="11">
        <f>[24]Maio!$J$28</f>
        <v>18.720000000000002</v>
      </c>
      <c r="Z28" s="11">
        <f>[24]Maio!$J$29</f>
        <v>29.52</v>
      </c>
      <c r="AA28" s="11">
        <f>[24]Maio!$J$30</f>
        <v>27</v>
      </c>
      <c r="AB28" s="11">
        <f>[24]Maio!$J$31</f>
        <v>12.6</v>
      </c>
      <c r="AC28" s="11">
        <f>[24]Maio!$J$32</f>
        <v>27</v>
      </c>
      <c r="AD28" s="11">
        <f>[24]Maio!$J$33</f>
        <v>19.440000000000001</v>
      </c>
      <c r="AE28" s="11">
        <f>[24]Maio!$J$34</f>
        <v>23.040000000000003</v>
      </c>
      <c r="AF28" s="11">
        <f>[24]Maio!$J$35</f>
        <v>25.92</v>
      </c>
      <c r="AG28" s="15">
        <f t="shared" si="12"/>
        <v>57.6</v>
      </c>
      <c r="AH28" s="126">
        <f t="shared" ref="AH28:AH31" si="13">AVERAGE(B28:AF28)</f>
        <v>28.260000000000005</v>
      </c>
      <c r="AK28" t="s">
        <v>47</v>
      </c>
    </row>
    <row r="29" spans="1:38" x14ac:dyDescent="0.2">
      <c r="A29" s="58" t="s">
        <v>42</v>
      </c>
      <c r="B29" s="11">
        <f>[25]Maio!$J$5</f>
        <v>16.559999999999999</v>
      </c>
      <c r="C29" s="11">
        <f>[25]Maio!$J$6</f>
        <v>15.120000000000001</v>
      </c>
      <c r="D29" s="11">
        <f>[25]Maio!$J$7</f>
        <v>16.920000000000002</v>
      </c>
      <c r="E29" s="11">
        <f>[25]Maio!$J$8</f>
        <v>25.56</v>
      </c>
      <c r="F29" s="11">
        <f>[25]Maio!$J$9</f>
        <v>19.079999999999998</v>
      </c>
      <c r="G29" s="11">
        <f>[25]Maio!$J$10</f>
        <v>35.28</v>
      </c>
      <c r="H29" s="11">
        <f>[25]Maio!$J$11</f>
        <v>23.400000000000002</v>
      </c>
      <c r="I29" s="11">
        <f>[25]Maio!$J$12</f>
        <v>18</v>
      </c>
      <c r="J29" s="11">
        <f>[25]Maio!$J$13</f>
        <v>24.840000000000003</v>
      </c>
      <c r="K29" s="11">
        <f>[25]Maio!$J$14</f>
        <v>36.36</v>
      </c>
      <c r="L29" s="11">
        <f>[25]Maio!$J$15</f>
        <v>42.84</v>
      </c>
      <c r="M29" s="11">
        <f>[25]Maio!$J$16</f>
        <v>27.720000000000002</v>
      </c>
      <c r="N29" s="11">
        <f>[25]Maio!$J$17</f>
        <v>18.36</v>
      </c>
      <c r="O29" s="11">
        <f>[25]Maio!$J$18</f>
        <v>22.68</v>
      </c>
      <c r="P29" s="11">
        <f>[25]Maio!$J$19</f>
        <v>19.8</v>
      </c>
      <c r="Q29" s="11">
        <f>[25]Maio!$J$20</f>
        <v>11.520000000000001</v>
      </c>
      <c r="R29" s="11">
        <f>[25]Maio!$J$21</f>
        <v>29.52</v>
      </c>
      <c r="S29" s="11">
        <f>[25]Maio!$J$22</f>
        <v>23.759999999999998</v>
      </c>
      <c r="T29" s="11">
        <f>[25]Maio!$J$23</f>
        <v>28.44</v>
      </c>
      <c r="U29" s="11">
        <f>[25]Maio!$J$24</f>
        <v>37.440000000000005</v>
      </c>
      <c r="V29" s="11">
        <f>[25]Maio!$J$25</f>
        <v>38.519999999999996</v>
      </c>
      <c r="W29" s="11">
        <f>[25]Maio!$J$26</f>
        <v>54.36</v>
      </c>
      <c r="X29" s="11">
        <f>[25]Maio!$J$27</f>
        <v>37.800000000000004</v>
      </c>
      <c r="Y29" s="11">
        <f>[25]Maio!$J$28</f>
        <v>14.4</v>
      </c>
      <c r="Z29" s="11">
        <f>[25]Maio!$J$29</f>
        <v>20.16</v>
      </c>
      <c r="AA29" s="11">
        <f>[25]Maio!$J$30</f>
        <v>21.240000000000002</v>
      </c>
      <c r="AB29" s="11">
        <f>[25]Maio!$J$31</f>
        <v>16.2</v>
      </c>
      <c r="AC29" s="11">
        <f>[25]Maio!$J$32</f>
        <v>32.76</v>
      </c>
      <c r="AD29" s="11">
        <f>[25]Maio!$J$33</f>
        <v>20.52</v>
      </c>
      <c r="AE29" s="11">
        <f>[25]Maio!$J$34</f>
        <v>19.079999999999998</v>
      </c>
      <c r="AF29" s="11">
        <f>[25]Maio!$J$35</f>
        <v>24.840000000000003</v>
      </c>
      <c r="AG29" s="15">
        <f t="shared" si="12"/>
        <v>54.36</v>
      </c>
      <c r="AH29" s="126">
        <f t="shared" si="13"/>
        <v>25.583225806451615</v>
      </c>
      <c r="AK29" t="s">
        <v>47</v>
      </c>
    </row>
    <row r="30" spans="1:38" x14ac:dyDescent="0.2">
      <c r="A30" s="58" t="s">
        <v>10</v>
      </c>
      <c r="B30" s="11">
        <f>[26]Maio!$J$5</f>
        <v>17.28</v>
      </c>
      <c r="C30" s="11">
        <f>[26]Maio!$J$6</f>
        <v>19.8</v>
      </c>
      <c r="D30" s="11">
        <f>[26]Maio!$J$7</f>
        <v>17.64</v>
      </c>
      <c r="E30" s="11">
        <f>[26]Maio!$J$8</f>
        <v>26.28</v>
      </c>
      <c r="F30" s="11">
        <f>[26]Maio!$J$9</f>
        <v>21.96</v>
      </c>
      <c r="G30" s="11">
        <f>[26]Maio!$J$10</f>
        <v>39.6</v>
      </c>
      <c r="H30" s="11">
        <f>[26]Maio!$J$11</f>
        <v>29.880000000000003</v>
      </c>
      <c r="I30" s="11">
        <f>[26]Maio!$J$12</f>
        <v>27.36</v>
      </c>
      <c r="J30" s="11">
        <f>[26]Maio!$J$13</f>
        <v>33.119999999999997</v>
      </c>
      <c r="K30" s="11">
        <f>[26]Maio!$J$14</f>
        <v>39.96</v>
      </c>
      <c r="L30" s="11">
        <f>[26]Maio!$J$15</f>
        <v>32.4</v>
      </c>
      <c r="M30" s="11">
        <f>[26]Maio!$J$16</f>
        <v>37.440000000000005</v>
      </c>
      <c r="N30" s="11">
        <f>[26]Maio!$J$17</f>
        <v>33.480000000000004</v>
      </c>
      <c r="O30" s="11">
        <f>[26]Maio!$J$18</f>
        <v>23.759999999999998</v>
      </c>
      <c r="P30" s="11">
        <f>[26]Maio!$J$19</f>
        <v>16.559999999999999</v>
      </c>
      <c r="Q30" s="11">
        <f>[26]Maio!$J$20</f>
        <v>15.840000000000002</v>
      </c>
      <c r="R30" s="11">
        <f>[26]Maio!$J$21</f>
        <v>21.6</v>
      </c>
      <c r="S30" s="11">
        <f>[26]Maio!$J$22</f>
        <v>26.28</v>
      </c>
      <c r="T30" s="11">
        <f>[26]Maio!$J$23</f>
        <v>32.4</v>
      </c>
      <c r="U30" s="11">
        <f>[26]Maio!$J$24</f>
        <v>32.4</v>
      </c>
      <c r="V30" s="11">
        <f>[26]Maio!$J$25</f>
        <v>41.4</v>
      </c>
      <c r="W30" s="11">
        <f>[26]Maio!$J$26</f>
        <v>51.12</v>
      </c>
      <c r="X30" s="11">
        <f>[26]Maio!$J$27</f>
        <v>45.72</v>
      </c>
      <c r="Y30" s="11">
        <f>[26]Maio!$J$28</f>
        <v>21.96</v>
      </c>
      <c r="Z30" s="11">
        <f>[26]Maio!$J$29</f>
        <v>28.8</v>
      </c>
      <c r="AA30" s="11">
        <f>[26]Maio!$J$30</f>
        <v>21.240000000000002</v>
      </c>
      <c r="AB30" s="11">
        <f>[26]Maio!$J$31</f>
        <v>19.079999999999998</v>
      </c>
      <c r="AC30" s="11">
        <f>[26]Maio!$J$32</f>
        <v>29.52</v>
      </c>
      <c r="AD30" s="11">
        <f>[26]Maio!$J$33</f>
        <v>23.759999999999998</v>
      </c>
      <c r="AE30" s="11">
        <f>[26]Maio!$J$34</f>
        <v>21.6</v>
      </c>
      <c r="AF30" s="11">
        <f>[26]Maio!$J$35</f>
        <v>31.680000000000003</v>
      </c>
      <c r="AG30" s="15">
        <f t="shared" si="12"/>
        <v>51.12</v>
      </c>
      <c r="AH30" s="126">
        <f t="shared" si="13"/>
        <v>28.416774193548385</v>
      </c>
      <c r="AK30" t="s">
        <v>47</v>
      </c>
    </row>
    <row r="31" spans="1:38" x14ac:dyDescent="0.2">
      <c r="A31" s="58" t="s">
        <v>172</v>
      </c>
      <c r="B31" s="11">
        <f>[27]Maio!$J$5</f>
        <v>23.400000000000002</v>
      </c>
      <c r="C31" s="11">
        <f>[27]Maio!$J$6</f>
        <v>30.240000000000002</v>
      </c>
      <c r="D31" s="11">
        <f>[27]Maio!$J$7</f>
        <v>21.6</v>
      </c>
      <c r="E31" s="11">
        <f>[27]Maio!$J$8</f>
        <v>32.4</v>
      </c>
      <c r="F31" s="11">
        <f>[27]Maio!$J$9</f>
        <v>23.759999999999998</v>
      </c>
      <c r="G31" s="11">
        <f>[27]Maio!$J$10</f>
        <v>50.04</v>
      </c>
      <c r="H31" s="11">
        <f>[27]Maio!$J$11</f>
        <v>39.24</v>
      </c>
      <c r="I31" s="11">
        <f>[27]Maio!$J$12</f>
        <v>32.4</v>
      </c>
      <c r="J31" s="11">
        <f>[27]Maio!$J$13</f>
        <v>46.440000000000005</v>
      </c>
      <c r="K31" s="11">
        <f>[27]Maio!$J$14</f>
        <v>52.56</v>
      </c>
      <c r="L31" s="11">
        <f>[27]Maio!$J$15</f>
        <v>45.36</v>
      </c>
      <c r="M31" s="11">
        <f>[27]Maio!$J$16</f>
        <v>38.519999999999996</v>
      </c>
      <c r="N31" s="11">
        <f>[27]Maio!$J$17</f>
        <v>37.080000000000005</v>
      </c>
      <c r="O31" s="11">
        <f>[27]Maio!$J$18</f>
        <v>36.72</v>
      </c>
      <c r="P31" s="11">
        <f>[27]Maio!$J$19</f>
        <v>26.28</v>
      </c>
      <c r="Q31" s="11">
        <f>[27]Maio!$J$20</f>
        <v>19.440000000000001</v>
      </c>
      <c r="R31" s="11">
        <f>[27]Maio!$J$21</f>
        <v>29.16</v>
      </c>
      <c r="S31" s="11">
        <f>[27]Maio!$J$22</f>
        <v>31.319999999999997</v>
      </c>
      <c r="T31" s="11">
        <f>[27]Maio!$J$23</f>
        <v>38.880000000000003</v>
      </c>
      <c r="U31" s="11">
        <f>[27]Maio!$J$24</f>
        <v>39.6</v>
      </c>
      <c r="V31" s="11">
        <f>[27]Maio!$J$25</f>
        <v>45.36</v>
      </c>
      <c r="W31" s="11">
        <f>[27]Maio!$J$26</f>
        <v>60.12</v>
      </c>
      <c r="X31" s="11">
        <f>[27]Maio!$J$27</f>
        <v>52.2</v>
      </c>
      <c r="Y31" s="11">
        <f>[27]Maio!$J$28</f>
        <v>18.720000000000002</v>
      </c>
      <c r="Z31" s="11">
        <f>[27]Maio!$J$29</f>
        <v>30.6</v>
      </c>
      <c r="AA31" s="11">
        <f>[27]Maio!$J$30</f>
        <v>23.759999999999998</v>
      </c>
      <c r="AB31" s="11">
        <f>[27]Maio!$J$31</f>
        <v>21.6</v>
      </c>
      <c r="AC31" s="11">
        <f>[27]Maio!$J$32</f>
        <v>32.76</v>
      </c>
      <c r="AD31" s="11">
        <f>[27]Maio!$J$33</f>
        <v>32.76</v>
      </c>
      <c r="AE31" s="11">
        <f>[27]Maio!$J$34</f>
        <v>29.16</v>
      </c>
      <c r="AF31" s="11">
        <f>[27]Maio!$J$35</f>
        <v>28.44</v>
      </c>
      <c r="AG31" s="93">
        <f>MAX(B31:AF31)</f>
        <v>60.12</v>
      </c>
      <c r="AH31" s="116">
        <f t="shared" si="13"/>
        <v>34.513548387096783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[28]Maio!$J$5</f>
        <v>*</v>
      </c>
      <c r="C32" s="11" t="str">
        <f>[28]Maio!$J$6</f>
        <v>*</v>
      </c>
      <c r="D32" s="11" t="str">
        <f>[28]Maio!$J$7</f>
        <v>*</v>
      </c>
      <c r="E32" s="11" t="str">
        <f>[28]Maio!$J$8</f>
        <v>*</v>
      </c>
      <c r="F32" s="11" t="str">
        <f>[28]Maio!$J$9</f>
        <v>*</v>
      </c>
      <c r="G32" s="11" t="str">
        <f>[28]Maio!$J$10</f>
        <v>*</v>
      </c>
      <c r="H32" s="11" t="str">
        <f>[28]Maio!$J$11</f>
        <v>*</v>
      </c>
      <c r="I32" s="11" t="str">
        <f>[28]Maio!$J$12</f>
        <v>*</v>
      </c>
      <c r="J32" s="11" t="str">
        <f>[28]Maio!$J$13</f>
        <v>*</v>
      </c>
      <c r="K32" s="11" t="str">
        <f>[28]Maio!$J$14</f>
        <v>*</v>
      </c>
      <c r="L32" s="11" t="str">
        <f>[28]Maio!$J$15</f>
        <v>*</v>
      </c>
      <c r="M32" s="11" t="str">
        <f>[28]Maio!$J$16</f>
        <v>*</v>
      </c>
      <c r="N32" s="11" t="str">
        <f>[28]Maio!$J$17</f>
        <v>*</v>
      </c>
      <c r="O32" s="11" t="str">
        <f>[28]Maio!$J$18</f>
        <v>*</v>
      </c>
      <c r="P32" s="11" t="str">
        <f>[28]Maio!$J$19</f>
        <v>*</v>
      </c>
      <c r="Q32" s="11" t="str">
        <f>[28]Maio!$J$20</f>
        <v>*</v>
      </c>
      <c r="R32" s="11" t="str">
        <f>[28]Maio!$J$21</f>
        <v>*</v>
      </c>
      <c r="S32" s="11" t="str">
        <f>[28]Maio!$J$22</f>
        <v>*</v>
      </c>
      <c r="T32" s="11" t="str">
        <f>[28]Maio!$J$23</f>
        <v>*</v>
      </c>
      <c r="U32" s="11" t="str">
        <f>[28]Maio!$J$24</f>
        <v>*</v>
      </c>
      <c r="V32" s="11" t="str">
        <f>[28]Maio!$J$25</f>
        <v>*</v>
      </c>
      <c r="W32" s="11" t="str">
        <f>[28]Maio!$J$26</f>
        <v>*</v>
      </c>
      <c r="X32" s="11" t="str">
        <f>[28]Maio!$J$27</f>
        <v>*</v>
      </c>
      <c r="Y32" s="11" t="str">
        <f>[28]Maio!$J$28</f>
        <v>*</v>
      </c>
      <c r="Z32" s="11" t="str">
        <f>[28]Maio!$J$29</f>
        <v>*</v>
      </c>
      <c r="AA32" s="11" t="str">
        <f>[28]Maio!$J$30</f>
        <v>*</v>
      </c>
      <c r="AB32" s="11" t="str">
        <f>[28]Maio!$J$31</f>
        <v>*</v>
      </c>
      <c r="AC32" s="11" t="str">
        <f>[28]Maio!$J$32</f>
        <v>*</v>
      </c>
      <c r="AD32" s="11" t="str">
        <f>[28]Maio!$J$33</f>
        <v>*</v>
      </c>
      <c r="AE32" s="11" t="str">
        <f>[28]Maio!$J$34</f>
        <v>*</v>
      </c>
      <c r="AF32" s="11" t="str">
        <f>[28]Maio!$J$35</f>
        <v>*</v>
      </c>
      <c r="AG32" s="93" t="s">
        <v>226</v>
      </c>
      <c r="AH32" s="116" t="s">
        <v>226</v>
      </c>
      <c r="AK32" t="s">
        <v>47</v>
      </c>
    </row>
    <row r="33" spans="1:38" s="5" customFormat="1" x14ac:dyDescent="0.2">
      <c r="A33" s="58" t="s">
        <v>12</v>
      </c>
      <c r="B33" s="11">
        <f>[29]Maio!$J$5</f>
        <v>0</v>
      </c>
      <c r="C33" s="11">
        <f>[29]Maio!$J$6</f>
        <v>0</v>
      </c>
      <c r="D33" s="11">
        <f>[29]Maio!$J$7</f>
        <v>0</v>
      </c>
      <c r="E33" s="11" t="str">
        <f>[29]Maio!$J$8</f>
        <v>*</v>
      </c>
      <c r="F33" s="11" t="str">
        <f>[29]Maio!$J$9</f>
        <v>*</v>
      </c>
      <c r="G33" s="11" t="str">
        <f>[29]Maio!$J$10</f>
        <v>*</v>
      </c>
      <c r="H33" s="11">
        <f>[29]Maio!$J$11</f>
        <v>23.759999999999998</v>
      </c>
      <c r="I33" s="11">
        <f>[29]Maio!$J$12</f>
        <v>15.48</v>
      </c>
      <c r="J33" s="11">
        <f>[29]Maio!$J$13</f>
        <v>20.88</v>
      </c>
      <c r="K33" s="11">
        <f>[29]Maio!$J$14</f>
        <v>25.2</v>
      </c>
      <c r="L33" s="11">
        <f>[29]Maio!$J$15</f>
        <v>32.04</v>
      </c>
      <c r="M33" s="11">
        <f>[29]Maio!$J$16</f>
        <v>30.6</v>
      </c>
      <c r="N33" s="11" t="str">
        <f>[29]Maio!$J$17</f>
        <v>*</v>
      </c>
      <c r="O33" s="11" t="str">
        <f>[29]Maio!$J$18</f>
        <v>*</v>
      </c>
      <c r="P33" s="11">
        <f>[29]Maio!$J$19</f>
        <v>16.559999999999999</v>
      </c>
      <c r="Q33" s="11">
        <f>[29]Maio!$J$20</f>
        <v>12.96</v>
      </c>
      <c r="R33" s="11">
        <f>[29]Maio!$J$21</f>
        <v>14.4</v>
      </c>
      <c r="S33" s="11">
        <f>[29]Maio!$J$22</f>
        <v>0</v>
      </c>
      <c r="T33" s="11">
        <f>[29]Maio!$J$23</f>
        <v>18</v>
      </c>
      <c r="U33" s="11">
        <f>[29]Maio!$J$24</f>
        <v>23.400000000000002</v>
      </c>
      <c r="V33" s="11">
        <f>[29]Maio!$J$25</f>
        <v>27.36</v>
      </c>
      <c r="W33" s="11">
        <f>[29]Maio!$J$26</f>
        <v>48.96</v>
      </c>
      <c r="X33" s="11">
        <f>[29]Maio!$J$27</f>
        <v>22.68</v>
      </c>
      <c r="Y33" s="11">
        <f>[29]Maio!$J$28</f>
        <v>9</v>
      </c>
      <c r="Z33" s="11">
        <f>[29]Maio!$J$29</f>
        <v>0</v>
      </c>
      <c r="AA33" s="11">
        <f>[29]Maio!$J$30</f>
        <v>0</v>
      </c>
      <c r="AB33" s="11">
        <f>[29]Maio!$J$31</f>
        <v>8.64</v>
      </c>
      <c r="AC33" s="11">
        <f>[29]Maio!$J$32</f>
        <v>7.9200000000000008</v>
      </c>
      <c r="AD33" s="11" t="str">
        <f>[29]Maio!$J$33</f>
        <v>*</v>
      </c>
      <c r="AE33" s="11" t="str">
        <f>[29]Maio!$J$34</f>
        <v>*</v>
      </c>
      <c r="AF33" s="11" t="str">
        <f>[29]Maio!$J$35</f>
        <v>*</v>
      </c>
      <c r="AG33" s="15">
        <f t="shared" ref="AG33:AG35" si="14">MAX(B33:AF33)</f>
        <v>48.96</v>
      </c>
      <c r="AH33" s="126">
        <f t="shared" ref="AH33:AH35" si="15">AVERAGE(B33:AF33)</f>
        <v>15.558260869565217</v>
      </c>
      <c r="AK33" s="5" t="s">
        <v>47</v>
      </c>
    </row>
    <row r="34" spans="1:38" x14ac:dyDescent="0.2">
      <c r="A34" s="58" t="s">
        <v>13</v>
      </c>
      <c r="B34" s="11">
        <f>[30]Maio!$J$5</f>
        <v>15.48</v>
      </c>
      <c r="C34" s="11">
        <f>[30]Maio!$J$6</f>
        <v>3.6</v>
      </c>
      <c r="D34" s="11">
        <f>[30]Maio!$J$7</f>
        <v>14.4</v>
      </c>
      <c r="E34" s="11">
        <f>[30]Maio!$J$8</f>
        <v>9.3600000000000012</v>
      </c>
      <c r="F34" s="11">
        <f>[30]Maio!$J$9</f>
        <v>14.4</v>
      </c>
      <c r="G34" s="11">
        <f>[30]Maio!$J$10</f>
        <v>1.8</v>
      </c>
      <c r="H34" s="11">
        <f>[30]Maio!$J$11</f>
        <v>31.319999999999997</v>
      </c>
      <c r="I34" s="11">
        <f>[30]Maio!$J$12</f>
        <v>12.24</v>
      </c>
      <c r="J34" s="11">
        <f>[30]Maio!$J$13</f>
        <v>8.2799999999999994</v>
      </c>
      <c r="K34" s="11">
        <f>[30]Maio!$J$14</f>
        <v>21.6</v>
      </c>
      <c r="L34" s="11" t="str">
        <f>[30]Maio!$J$15</f>
        <v>*</v>
      </c>
      <c r="M34" s="11" t="str">
        <f>[30]Maio!$J$16</f>
        <v>*</v>
      </c>
      <c r="N34" s="11" t="str">
        <f>[30]Maio!$J$17</f>
        <v>*</v>
      </c>
      <c r="O34" s="11" t="str">
        <f>[30]Maio!$J$18</f>
        <v>*</v>
      </c>
      <c r="P34" s="11" t="str">
        <f>[30]Maio!$J$19</f>
        <v>*</v>
      </c>
      <c r="Q34" s="11" t="str">
        <f>[30]Maio!$J$20</f>
        <v>*</v>
      </c>
      <c r="R34" s="11" t="str">
        <f>[30]Maio!$J$21</f>
        <v>*</v>
      </c>
      <c r="S34" s="11" t="str">
        <f>[30]Maio!$J$22</f>
        <v>*</v>
      </c>
      <c r="T34" s="11" t="str">
        <f>[30]Maio!$J$23</f>
        <v>*</v>
      </c>
      <c r="U34" s="11" t="str">
        <f>[30]Maio!$J$24</f>
        <v>*</v>
      </c>
      <c r="V34" s="11" t="str">
        <f>[30]Maio!$J$25</f>
        <v>*</v>
      </c>
      <c r="W34" s="11" t="str">
        <f>[30]Maio!$J$26</f>
        <v>*</v>
      </c>
      <c r="X34" s="11" t="str">
        <f>[30]Maio!$J$27</f>
        <v>*</v>
      </c>
      <c r="Y34" s="11" t="str">
        <f>[30]Maio!$J$28</f>
        <v>*</v>
      </c>
      <c r="Z34" s="11" t="str">
        <f>[30]Maio!$J$29</f>
        <v>*</v>
      </c>
      <c r="AA34" s="11" t="str">
        <f>[30]Maio!$J$30</f>
        <v>*</v>
      </c>
      <c r="AB34" s="11" t="str">
        <f>[30]Maio!$J$31</f>
        <v>*</v>
      </c>
      <c r="AC34" s="11" t="str">
        <f>[30]Maio!$J$32</f>
        <v>*</v>
      </c>
      <c r="AD34" s="11" t="str">
        <f>[30]Maio!$J$33</f>
        <v>*</v>
      </c>
      <c r="AE34" s="11" t="str">
        <f>[30]Maio!$J$34</f>
        <v>*</v>
      </c>
      <c r="AF34" s="11" t="str">
        <f>[30]Maio!$J$35</f>
        <v>*</v>
      </c>
      <c r="AG34" s="15">
        <f t="shared" si="14"/>
        <v>31.319999999999997</v>
      </c>
      <c r="AH34" s="126">
        <f t="shared" si="15"/>
        <v>13.247999999999999</v>
      </c>
      <c r="AK34" t="s">
        <v>47</v>
      </c>
    </row>
    <row r="35" spans="1:38" x14ac:dyDescent="0.2">
      <c r="A35" s="58" t="s">
        <v>173</v>
      </c>
      <c r="B35" s="11">
        <f>[31]Maio!$J$5</f>
        <v>22.32</v>
      </c>
      <c r="C35" s="11">
        <f>[31]Maio!$J$6</f>
        <v>20.16</v>
      </c>
      <c r="D35" s="11">
        <f>[31]Maio!$J$7</f>
        <v>18</v>
      </c>
      <c r="E35" s="11">
        <f>[31]Maio!$J$8</f>
        <v>30.96</v>
      </c>
      <c r="F35" s="11">
        <f>[31]Maio!$J$9</f>
        <v>30.240000000000002</v>
      </c>
      <c r="G35" s="11">
        <f>[31]Maio!$J$10</f>
        <v>39.96</v>
      </c>
      <c r="H35" s="11">
        <f>[31]Maio!$J$11</f>
        <v>25.2</v>
      </c>
      <c r="I35" s="11">
        <f>[31]Maio!$J$12</f>
        <v>24.840000000000003</v>
      </c>
      <c r="J35" s="11">
        <f>[31]Maio!$J$13</f>
        <v>29.52</v>
      </c>
      <c r="K35" s="11">
        <f>[31]Maio!$J$14</f>
        <v>38.519999999999996</v>
      </c>
      <c r="L35" s="11">
        <f>[31]Maio!$J$15</f>
        <v>34.92</v>
      </c>
      <c r="M35" s="11">
        <f>[31]Maio!$J$16</f>
        <v>40.32</v>
      </c>
      <c r="N35" s="11">
        <f>[31]Maio!$J$17</f>
        <v>37.800000000000004</v>
      </c>
      <c r="O35" s="11">
        <f>[31]Maio!$J$18</f>
        <v>26.64</v>
      </c>
      <c r="P35" s="11">
        <f>[31]Maio!$J$19</f>
        <v>20.88</v>
      </c>
      <c r="Q35" s="11">
        <f>[31]Maio!$J$20</f>
        <v>19.440000000000001</v>
      </c>
      <c r="R35" s="11">
        <f>[31]Maio!$J$21</f>
        <v>25.56</v>
      </c>
      <c r="S35" s="11">
        <f>[31]Maio!$J$22</f>
        <v>25.92</v>
      </c>
      <c r="T35" s="11">
        <f>[31]Maio!$J$23</f>
        <v>27</v>
      </c>
      <c r="U35" s="11">
        <f>[31]Maio!$J$24</f>
        <v>33.119999999999997</v>
      </c>
      <c r="V35" s="11">
        <f>[31]Maio!$J$25</f>
        <v>39.96</v>
      </c>
      <c r="W35" s="11">
        <f>[31]Maio!$J$26</f>
        <v>62.28</v>
      </c>
      <c r="X35" s="11">
        <f>[31]Maio!$J$27</f>
        <v>34.56</v>
      </c>
      <c r="Y35" s="11">
        <f>[31]Maio!$J$28</f>
        <v>17.28</v>
      </c>
      <c r="Z35" s="11">
        <f>[31]Maio!$J$29</f>
        <v>20.88</v>
      </c>
      <c r="AA35" s="11">
        <f>[31]Maio!$J$30</f>
        <v>23.040000000000003</v>
      </c>
      <c r="AB35" s="11">
        <f>[31]Maio!$J$31</f>
        <v>16.2</v>
      </c>
      <c r="AC35" s="11">
        <f>[31]Maio!$J$32</f>
        <v>30.96</v>
      </c>
      <c r="AD35" s="11">
        <f>[31]Maio!$J$33</f>
        <v>26.28</v>
      </c>
      <c r="AE35" s="11">
        <f>[31]Maio!$J$34</f>
        <v>28.44</v>
      </c>
      <c r="AF35" s="11">
        <f>[31]Maio!$J$35</f>
        <v>29.16</v>
      </c>
      <c r="AG35" s="93">
        <f t="shared" si="14"/>
        <v>62.28</v>
      </c>
      <c r="AH35" s="116">
        <f t="shared" si="15"/>
        <v>29.043870967741938</v>
      </c>
    </row>
    <row r="36" spans="1:38" x14ac:dyDescent="0.2">
      <c r="A36" s="58" t="s">
        <v>144</v>
      </c>
      <c r="B36" s="11" t="str">
        <f>[32]Maio!$J$5</f>
        <v>*</v>
      </c>
      <c r="C36" s="11" t="str">
        <f>[32]Maio!$J$6</f>
        <v>*</v>
      </c>
      <c r="D36" s="11" t="str">
        <f>[32]Maio!$J$7</f>
        <v>*</v>
      </c>
      <c r="E36" s="11" t="str">
        <f>[32]Maio!$J$8</f>
        <v>*</v>
      </c>
      <c r="F36" s="11" t="str">
        <f>[32]Maio!$J$9</f>
        <v>*</v>
      </c>
      <c r="G36" s="11" t="str">
        <f>[32]Maio!$J$10</f>
        <v>*</v>
      </c>
      <c r="H36" s="11" t="str">
        <f>[32]Maio!$J$11</f>
        <v>*</v>
      </c>
      <c r="I36" s="11" t="str">
        <f>[32]Maio!$J$12</f>
        <v>*</v>
      </c>
      <c r="J36" s="11" t="str">
        <f>[32]Maio!$J$13</f>
        <v>*</v>
      </c>
      <c r="K36" s="11" t="str">
        <f>[32]Maio!$J$14</f>
        <v>*</v>
      </c>
      <c r="L36" s="11" t="str">
        <f>[32]Maio!$J$15</f>
        <v>*</v>
      </c>
      <c r="M36" s="11" t="str">
        <f>[32]Maio!$J$16</f>
        <v>*</v>
      </c>
      <c r="N36" s="11" t="str">
        <f>[32]Maio!$J$17</f>
        <v>*</v>
      </c>
      <c r="O36" s="11" t="str">
        <f>[32]Maio!$J$18</f>
        <v>*</v>
      </c>
      <c r="P36" s="11" t="str">
        <f>[32]Maio!$J$19</f>
        <v>*</v>
      </c>
      <c r="Q36" s="11" t="str">
        <f>[32]Maio!$J$20</f>
        <v>*</v>
      </c>
      <c r="R36" s="11" t="str">
        <f>[32]Maio!$J$21</f>
        <v>*</v>
      </c>
      <c r="S36" s="11" t="str">
        <f>[32]Maio!$J$22</f>
        <v>*</v>
      </c>
      <c r="T36" s="11" t="str">
        <f>[32]Maio!$J$23</f>
        <v>*</v>
      </c>
      <c r="U36" s="11" t="str">
        <f>[32]Maio!$J$24</f>
        <v>*</v>
      </c>
      <c r="V36" s="11" t="str">
        <f>[32]Maio!$J$25</f>
        <v>*</v>
      </c>
      <c r="W36" s="11" t="str">
        <f>[32]Maio!$J$26</f>
        <v>*</v>
      </c>
      <c r="X36" s="11" t="str">
        <f>[32]Maio!$J$27</f>
        <v>*</v>
      </c>
      <c r="Y36" s="11" t="str">
        <f>[32]Maio!$J$28</f>
        <v>*</v>
      </c>
      <c r="Z36" s="11" t="str">
        <f>[32]Maio!$J$29</f>
        <v>*</v>
      </c>
      <c r="AA36" s="11" t="str">
        <f>[32]Maio!$J$30</f>
        <v>*</v>
      </c>
      <c r="AB36" s="11" t="str">
        <f>[32]Maio!$J$31</f>
        <v>*</v>
      </c>
      <c r="AC36" s="11" t="str">
        <f>[32]Maio!$J$32</f>
        <v>*</v>
      </c>
      <c r="AD36" s="11" t="str">
        <f>[32]Maio!$J$33</f>
        <v>*</v>
      </c>
      <c r="AE36" s="11" t="str">
        <f>[32]Maio!$J$34</f>
        <v>*</v>
      </c>
      <c r="AF36" s="11" t="str">
        <f>[32]Maio!$J$35</f>
        <v>*</v>
      </c>
      <c r="AG36" s="93" t="s">
        <v>226</v>
      </c>
      <c r="AH36" s="116" t="s">
        <v>226</v>
      </c>
      <c r="AK36" t="s">
        <v>47</v>
      </c>
    </row>
    <row r="37" spans="1:38" x14ac:dyDescent="0.2">
      <c r="A37" s="58" t="s">
        <v>14</v>
      </c>
      <c r="B37" s="11" t="str">
        <f>[33]Maio!$J$5</f>
        <v>*</v>
      </c>
      <c r="C37" s="11" t="str">
        <f>[33]Maio!$J$6</f>
        <v>*</v>
      </c>
      <c r="D37" s="11" t="str">
        <f>[33]Maio!$J$7</f>
        <v>*</v>
      </c>
      <c r="E37" s="11" t="str">
        <f>[33]Maio!$J$8</f>
        <v>*</v>
      </c>
      <c r="F37" s="11" t="str">
        <f>[33]Maio!$J$9</f>
        <v>*</v>
      </c>
      <c r="G37" s="11" t="str">
        <f>[33]Maio!$J$10</f>
        <v>*</v>
      </c>
      <c r="H37" s="11" t="str">
        <f>[33]Maio!$J$11</f>
        <v>*</v>
      </c>
      <c r="I37" s="11" t="str">
        <f>[33]Maio!$J$12</f>
        <v>*</v>
      </c>
      <c r="J37" s="11" t="str">
        <f>[33]Maio!$J$13</f>
        <v>*</v>
      </c>
      <c r="K37" s="11" t="str">
        <f>[33]Maio!$J$14</f>
        <v>*</v>
      </c>
      <c r="L37" s="11" t="str">
        <f>[33]Maio!$J$15</f>
        <v>*</v>
      </c>
      <c r="M37" s="11" t="str">
        <f>[33]Maio!$J$16</f>
        <v>*</v>
      </c>
      <c r="N37" s="11" t="str">
        <f>[33]Maio!$J$17</f>
        <v>*</v>
      </c>
      <c r="O37" s="11" t="str">
        <f>[33]Maio!$J$18</f>
        <v>*</v>
      </c>
      <c r="P37" s="11" t="str">
        <f>[33]Maio!$J$19</f>
        <v>*</v>
      </c>
      <c r="Q37" s="11" t="str">
        <f>[33]Maio!$J$20</f>
        <v>*</v>
      </c>
      <c r="R37" s="11" t="str">
        <f>[33]Maio!$J$21</f>
        <v>*</v>
      </c>
      <c r="S37" s="11" t="str">
        <f>[33]Maio!$J$22</f>
        <v>*</v>
      </c>
      <c r="T37" s="11" t="str">
        <f>[33]Maio!$J$23</f>
        <v>*</v>
      </c>
      <c r="U37" s="11" t="str">
        <f>[33]Maio!$J$24</f>
        <v>*</v>
      </c>
      <c r="V37" s="11" t="str">
        <f>[33]Maio!$J$25</f>
        <v>*</v>
      </c>
      <c r="W37" s="11" t="str">
        <f>[33]Maio!$J$26</f>
        <v>*</v>
      </c>
      <c r="X37" s="11" t="str">
        <f>[33]Maio!$J$27</f>
        <v>*</v>
      </c>
      <c r="Y37" s="11" t="str">
        <f>[33]Maio!$J$28</f>
        <v>*</v>
      </c>
      <c r="Z37" s="11" t="str">
        <f>[33]Maio!$J$29</f>
        <v>*</v>
      </c>
      <c r="AA37" s="11" t="str">
        <f>[33]Maio!$J$30</f>
        <v>*</v>
      </c>
      <c r="AB37" s="11" t="str">
        <f>[33]Maio!$J$31</f>
        <v>*</v>
      </c>
      <c r="AC37" s="11" t="str">
        <f>[33]Maio!$J$32</f>
        <v>*</v>
      </c>
      <c r="AD37" s="11" t="str">
        <f>[33]Maio!$J$33</f>
        <v>*</v>
      </c>
      <c r="AE37" s="11" t="str">
        <f>[33]Maio!$J$34</f>
        <v>*</v>
      </c>
      <c r="AF37" s="11" t="str">
        <f>[33]Maio!$J$35</f>
        <v>*</v>
      </c>
      <c r="AG37" s="93" t="s">
        <v>226</v>
      </c>
      <c r="AH37" s="116" t="s">
        <v>226</v>
      </c>
    </row>
    <row r="38" spans="1:38" x14ac:dyDescent="0.2">
      <c r="A38" s="58" t="s">
        <v>174</v>
      </c>
      <c r="B38" s="11">
        <f>[34]Maio!$J$5</f>
        <v>10.08</v>
      </c>
      <c r="C38" s="11">
        <f>[34]Maio!$J$6</f>
        <v>8.2799999999999994</v>
      </c>
      <c r="D38" s="11">
        <f>[34]Maio!$J$7</f>
        <v>12.6</v>
      </c>
      <c r="E38" s="11">
        <f>[34]Maio!$J$8</f>
        <v>12.6</v>
      </c>
      <c r="F38" s="11">
        <f>[34]Maio!$J$9</f>
        <v>18.720000000000002</v>
      </c>
      <c r="G38" s="11">
        <f>[34]Maio!$J$10</f>
        <v>30.240000000000002</v>
      </c>
      <c r="H38" s="11">
        <f>[34]Maio!$J$11</f>
        <v>38.159999999999997</v>
      </c>
      <c r="I38" s="11">
        <f>[34]Maio!$J$12</f>
        <v>23.759999999999998</v>
      </c>
      <c r="J38" s="11">
        <f>[34]Maio!$J$13</f>
        <v>20.88</v>
      </c>
      <c r="K38" s="11">
        <f>[34]Maio!$J$14</f>
        <v>11.879999999999999</v>
      </c>
      <c r="L38" s="11">
        <f>[34]Maio!$J$15</f>
        <v>9.3600000000000012</v>
      </c>
      <c r="M38" s="11">
        <f>[34]Maio!$J$16</f>
        <v>18</v>
      </c>
      <c r="N38" s="11">
        <f>[34]Maio!$J$17</f>
        <v>44.64</v>
      </c>
      <c r="O38" s="11">
        <f>[34]Maio!$J$18</f>
        <v>21.240000000000002</v>
      </c>
      <c r="P38" s="11">
        <f>[34]Maio!$J$19</f>
        <v>24.840000000000003</v>
      </c>
      <c r="Q38" s="11">
        <f>[34]Maio!$J$20</f>
        <v>22.68</v>
      </c>
      <c r="R38" s="11">
        <f>[34]Maio!$J$21</f>
        <v>27</v>
      </c>
      <c r="S38" s="11">
        <f>[34]Maio!$J$22</f>
        <v>14.76</v>
      </c>
      <c r="T38" s="11">
        <f>[34]Maio!$J$23</f>
        <v>17.28</v>
      </c>
      <c r="U38" s="11">
        <f>[34]Maio!$J$24</f>
        <v>16.920000000000002</v>
      </c>
      <c r="V38" s="11">
        <f>[34]Maio!$J$25</f>
        <v>15.120000000000001</v>
      </c>
      <c r="W38" s="11">
        <f>[34]Maio!$J$26</f>
        <v>49.32</v>
      </c>
      <c r="X38" s="11">
        <f>[34]Maio!$J$27</f>
        <v>37.440000000000005</v>
      </c>
      <c r="Y38" s="11">
        <f>[34]Maio!$J$28</f>
        <v>28.08</v>
      </c>
      <c r="Z38" s="11">
        <f>[34]Maio!$J$29</f>
        <v>17.28</v>
      </c>
      <c r="AA38" s="11">
        <f>[34]Maio!$J$30</f>
        <v>23.040000000000003</v>
      </c>
      <c r="AB38" s="11">
        <f>[34]Maio!$J$31</f>
        <v>21.6</v>
      </c>
      <c r="AC38" s="11">
        <f>[34]Maio!$J$32</f>
        <v>15.48</v>
      </c>
      <c r="AD38" s="11">
        <f>[34]Maio!$J$33</f>
        <v>13.68</v>
      </c>
      <c r="AE38" s="11">
        <f>[34]Maio!$J$34</f>
        <v>10.08</v>
      </c>
      <c r="AF38" s="11">
        <f>[34]Maio!$J$35</f>
        <v>13.68</v>
      </c>
      <c r="AG38" s="93">
        <f t="shared" ref="AG38" si="16">MAX(B38:AF38)</f>
        <v>49.32</v>
      </c>
      <c r="AH38" s="116">
        <f t="shared" ref="AH38" si="17">AVERAGE(B38:AF38)</f>
        <v>20.926451612903222</v>
      </c>
      <c r="AK38" t="s">
        <v>47</v>
      </c>
    </row>
    <row r="39" spans="1:38" x14ac:dyDescent="0.2">
      <c r="A39" s="58" t="s">
        <v>15</v>
      </c>
      <c r="B39" s="11" t="str">
        <f>[35]Maio!$J$5</f>
        <v>*</v>
      </c>
      <c r="C39" s="11" t="str">
        <f>[35]Maio!$J$6</f>
        <v>*</v>
      </c>
      <c r="D39" s="11" t="str">
        <f>[35]Maio!$J$7</f>
        <v>*</v>
      </c>
      <c r="E39" s="11" t="str">
        <f>[35]Maio!$J$8</f>
        <v>*</v>
      </c>
      <c r="F39" s="11" t="str">
        <f>[35]Maio!$J$9</f>
        <v>*</v>
      </c>
      <c r="G39" s="11" t="str">
        <f>[35]Maio!$J$10</f>
        <v>*</v>
      </c>
      <c r="H39" s="11" t="str">
        <f>[35]Maio!$J$11</f>
        <v>*</v>
      </c>
      <c r="I39" s="11" t="str">
        <f>[35]Maio!$J$12</f>
        <v>*</v>
      </c>
      <c r="J39" s="11" t="str">
        <f>[35]Maio!$J$13</f>
        <v>*</v>
      </c>
      <c r="K39" s="11" t="str">
        <f>[35]Maio!$J$14</f>
        <v>*</v>
      </c>
      <c r="L39" s="11" t="str">
        <f>[35]Maio!$J$15</f>
        <v>*</v>
      </c>
      <c r="M39" s="11" t="str">
        <f>[35]Maio!$J$16</f>
        <v>*</v>
      </c>
      <c r="N39" s="11" t="str">
        <f>[35]Maio!$J$17</f>
        <v>*</v>
      </c>
      <c r="O39" s="11" t="str">
        <f>[35]Maio!$J$18</f>
        <v>*</v>
      </c>
      <c r="P39" s="11" t="str">
        <f>[35]Maio!$J$19</f>
        <v>*</v>
      </c>
      <c r="Q39" s="11" t="str">
        <f>[35]Maio!$J$20</f>
        <v>*</v>
      </c>
      <c r="R39" s="11" t="str">
        <f>[35]Maio!$J$21</f>
        <v>*</v>
      </c>
      <c r="S39" s="11" t="str">
        <f>[35]Maio!$J$22</f>
        <v>*</v>
      </c>
      <c r="T39" s="11" t="str">
        <f>[35]Maio!$J$23</f>
        <v>*</v>
      </c>
      <c r="U39" s="11" t="str">
        <f>[35]Maio!$J$24</f>
        <v>*</v>
      </c>
      <c r="V39" s="11" t="str">
        <f>[35]Maio!$J$25</f>
        <v>*</v>
      </c>
      <c r="W39" s="11" t="str">
        <f>[35]Maio!$J$26</f>
        <v>*</v>
      </c>
      <c r="X39" s="11" t="str">
        <f>[35]Maio!$J$27</f>
        <v>*</v>
      </c>
      <c r="Y39" s="11" t="str">
        <f>[35]Maio!$J$28</f>
        <v>*</v>
      </c>
      <c r="Z39" s="11" t="str">
        <f>[35]Maio!$J$29</f>
        <v>*</v>
      </c>
      <c r="AA39" s="11" t="str">
        <f>[35]Maio!$J$30</f>
        <v>*</v>
      </c>
      <c r="AB39" s="11" t="str">
        <f>[35]Maio!$J$31</f>
        <v>*</v>
      </c>
      <c r="AC39" s="11" t="str">
        <f>[35]Maio!$J$32</f>
        <v>*</v>
      </c>
      <c r="AD39" s="11" t="str">
        <f>[35]Maio!$J$33</f>
        <v>*</v>
      </c>
      <c r="AE39" s="11" t="str">
        <f>[35]Maio!$J$34</f>
        <v>*</v>
      </c>
      <c r="AF39" s="11" t="str">
        <f>[35]Maio!$J$35</f>
        <v>*</v>
      </c>
      <c r="AG39" s="93" t="s">
        <v>226</v>
      </c>
      <c r="AH39" s="116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[36]Maio!$J$5</f>
        <v>16.2</v>
      </c>
      <c r="C40" s="11">
        <f>[36]Maio!$J$6</f>
        <v>24.12</v>
      </c>
      <c r="D40" s="11" t="str">
        <f>[36]Maio!$J$7</f>
        <v>*</v>
      </c>
      <c r="E40" s="11" t="str">
        <f>[36]Maio!$J$8</f>
        <v>*</v>
      </c>
      <c r="F40" s="11" t="str">
        <f>[36]Maio!$J$9</f>
        <v>*</v>
      </c>
      <c r="G40" s="11" t="str">
        <f>[36]Maio!$J$10</f>
        <v>*</v>
      </c>
      <c r="H40" s="11" t="str">
        <f>[36]Maio!$J$11</f>
        <v>*</v>
      </c>
      <c r="I40" s="11">
        <f>[36]Maio!$J$12</f>
        <v>14.4</v>
      </c>
      <c r="J40" s="11">
        <f>[36]Maio!$J$13</f>
        <v>3.9600000000000004</v>
      </c>
      <c r="K40" s="11" t="str">
        <f>[36]Maio!$J$14</f>
        <v>*</v>
      </c>
      <c r="L40" s="11" t="str">
        <f>[36]Maio!$J$15</f>
        <v>*</v>
      </c>
      <c r="M40" s="11" t="str">
        <f>[36]Maio!$J$16</f>
        <v>*</v>
      </c>
      <c r="N40" s="11" t="str">
        <f>[36]Maio!$J$17</f>
        <v>*</v>
      </c>
      <c r="O40" s="11">
        <f>[36]Maio!$J$18</f>
        <v>27.36</v>
      </c>
      <c r="P40" s="11">
        <f>[36]Maio!$J$19</f>
        <v>21.6</v>
      </c>
      <c r="Q40" s="11">
        <f>[36]Maio!$J$20</f>
        <v>15.840000000000002</v>
      </c>
      <c r="R40" s="11">
        <f>[36]Maio!$J$21</f>
        <v>0</v>
      </c>
      <c r="S40" s="11" t="str">
        <f>[36]Maio!$J$22</f>
        <v>*</v>
      </c>
      <c r="T40" s="11" t="str">
        <f>[36]Maio!$J$23</f>
        <v>*</v>
      </c>
      <c r="U40" s="11" t="str">
        <f>[36]Maio!$J$24</f>
        <v>*</v>
      </c>
      <c r="V40" s="11" t="str">
        <f>[36]Maio!$J$25</f>
        <v>*</v>
      </c>
      <c r="W40" s="11">
        <f>[36]Maio!$J$26</f>
        <v>35.28</v>
      </c>
      <c r="X40" s="11">
        <f>[36]Maio!$J$27</f>
        <v>28.44</v>
      </c>
      <c r="Y40" s="11">
        <f>[36]Maio!$J$28</f>
        <v>16.559999999999999</v>
      </c>
      <c r="Z40" s="11">
        <f>[36]Maio!$J$29</f>
        <v>6.48</v>
      </c>
      <c r="AA40" s="11" t="str">
        <f>[36]Maio!$J$30</f>
        <v>*</v>
      </c>
      <c r="AB40" s="11" t="str">
        <f>[36]Maio!$J$31</f>
        <v>*</v>
      </c>
      <c r="AC40" s="11">
        <f>[36]Maio!$J$32</f>
        <v>24.48</v>
      </c>
      <c r="AD40" s="11">
        <f>[36]Maio!$J$33</f>
        <v>24.48</v>
      </c>
      <c r="AE40" s="11">
        <f>[36]Maio!$J$34</f>
        <v>18</v>
      </c>
      <c r="AF40" s="11" t="str">
        <f>[36]Maio!$J$35</f>
        <v>*</v>
      </c>
      <c r="AG40" s="15">
        <f t="shared" ref="AG40:AG41" si="18">MAX(B40:AF40)</f>
        <v>35.28</v>
      </c>
      <c r="AH40" s="126">
        <f t="shared" ref="AH40:AH41" si="19">AVERAGE(B40:AF40)</f>
        <v>18.48</v>
      </c>
      <c r="AL40" t="s">
        <v>47</v>
      </c>
    </row>
    <row r="41" spans="1:38" x14ac:dyDescent="0.2">
      <c r="A41" s="58" t="s">
        <v>175</v>
      </c>
      <c r="B41" s="11">
        <f>[37]Maio!$J$5</f>
        <v>27.720000000000002</v>
      </c>
      <c r="C41" s="11">
        <f>[37]Maio!$J$6</f>
        <v>23.040000000000003</v>
      </c>
      <c r="D41" s="11">
        <f>[37]Maio!$J$7</f>
        <v>18.720000000000002</v>
      </c>
      <c r="E41" s="11">
        <f>[37]Maio!$J$8</f>
        <v>29.880000000000003</v>
      </c>
      <c r="F41" s="11">
        <f>[37]Maio!$J$9</f>
        <v>32.76</v>
      </c>
      <c r="G41" s="11">
        <f>[37]Maio!$J$10</f>
        <v>39.24</v>
      </c>
      <c r="H41" s="11">
        <f>[37]Maio!$J$11</f>
        <v>43.92</v>
      </c>
      <c r="I41" s="11">
        <f>[37]Maio!$J$12</f>
        <v>21.96</v>
      </c>
      <c r="J41" s="11">
        <f>[37]Maio!$J$13</f>
        <v>31.680000000000003</v>
      </c>
      <c r="K41" s="11">
        <f>[37]Maio!$J$14</f>
        <v>34.200000000000003</v>
      </c>
      <c r="L41" s="11">
        <f>[37]Maio!$J$15</f>
        <v>26.64</v>
      </c>
      <c r="M41" s="11">
        <f>[37]Maio!$J$16</f>
        <v>21.6</v>
      </c>
      <c r="N41" s="11">
        <f>[37]Maio!$J$17</f>
        <v>34.200000000000003</v>
      </c>
      <c r="O41" s="11">
        <f>[37]Maio!$J$18</f>
        <v>25.56</v>
      </c>
      <c r="P41" s="11">
        <f>[37]Maio!$J$19</f>
        <v>23.759999999999998</v>
      </c>
      <c r="Q41" s="11">
        <f>[37]Maio!$J$20</f>
        <v>21.240000000000002</v>
      </c>
      <c r="R41" s="11">
        <f>[37]Maio!$J$21</f>
        <v>28.08</v>
      </c>
      <c r="S41" s="11">
        <f>[37]Maio!$J$22</f>
        <v>24.840000000000003</v>
      </c>
      <c r="T41" s="11">
        <f>[37]Maio!$J$23</f>
        <v>24.840000000000003</v>
      </c>
      <c r="U41" s="11">
        <f>[37]Maio!$J$24</f>
        <v>27.720000000000002</v>
      </c>
      <c r="V41" s="11">
        <f>[37]Maio!$J$25</f>
        <v>38.880000000000003</v>
      </c>
      <c r="W41" s="11">
        <f>[37]Maio!$J$26</f>
        <v>55.080000000000005</v>
      </c>
      <c r="X41" s="11">
        <f>[37]Maio!$J$27</f>
        <v>37.800000000000004</v>
      </c>
      <c r="Y41" s="11">
        <f>[37]Maio!$J$28</f>
        <v>18.720000000000002</v>
      </c>
      <c r="Z41" s="11">
        <f>[37]Maio!$J$29</f>
        <v>16.559999999999999</v>
      </c>
      <c r="AA41" s="11">
        <f>[37]Maio!$J$30</f>
        <v>22.68</v>
      </c>
      <c r="AB41" s="11">
        <f>[37]Maio!$J$31</f>
        <v>15.48</v>
      </c>
      <c r="AC41" s="11">
        <f>[37]Maio!$J$32</f>
        <v>26.64</v>
      </c>
      <c r="AD41" s="11">
        <f>[37]Maio!$J$33</f>
        <v>22.68</v>
      </c>
      <c r="AE41" s="11">
        <f>[37]Maio!$J$34</f>
        <v>21.240000000000002</v>
      </c>
      <c r="AF41" s="11">
        <f>[37]Maio!$J$35</f>
        <v>20.52</v>
      </c>
      <c r="AG41" s="15">
        <f t="shared" si="18"/>
        <v>55.080000000000005</v>
      </c>
      <c r="AH41" s="126">
        <f t="shared" si="19"/>
        <v>27.673548387096769</v>
      </c>
    </row>
    <row r="42" spans="1:38" x14ac:dyDescent="0.2">
      <c r="A42" s="58" t="s">
        <v>17</v>
      </c>
      <c r="B42" s="11">
        <f>[38]Maio!$J$5</f>
        <v>21.96</v>
      </c>
      <c r="C42" s="11">
        <f>[38]Maio!$J$6</f>
        <v>16.559999999999999</v>
      </c>
      <c r="D42" s="11">
        <f>[38]Maio!$J$7</f>
        <v>13.68</v>
      </c>
      <c r="E42" s="11">
        <f>[38]Maio!$J$8</f>
        <v>27.36</v>
      </c>
      <c r="F42" s="11">
        <f>[38]Maio!$J$9</f>
        <v>24.48</v>
      </c>
      <c r="G42" s="11">
        <f>[38]Maio!$J$10</f>
        <v>40.32</v>
      </c>
      <c r="H42" s="11">
        <f>[38]Maio!$J$11</f>
        <v>25.56</v>
      </c>
      <c r="I42" s="11">
        <f>[38]Maio!$J$12</f>
        <v>36</v>
      </c>
      <c r="J42" s="11">
        <f>[38]Maio!$J$13</f>
        <v>27.36</v>
      </c>
      <c r="K42" s="11">
        <f>[38]Maio!$J$14</f>
        <v>35.64</v>
      </c>
      <c r="L42" s="11">
        <f>[38]Maio!$J$15</f>
        <v>30.96</v>
      </c>
      <c r="M42" s="11">
        <f>[38]Maio!$J$16</f>
        <v>37.080000000000005</v>
      </c>
      <c r="N42" s="11">
        <f>[38]Maio!$J$17</f>
        <v>28.08</v>
      </c>
      <c r="O42" s="11">
        <f>[38]Maio!$J$18</f>
        <v>30.6</v>
      </c>
      <c r="P42" s="11">
        <f>[38]Maio!$J$19</f>
        <v>18.720000000000002</v>
      </c>
      <c r="Q42" s="11">
        <f>[38]Maio!$J$20</f>
        <v>16.559999999999999</v>
      </c>
      <c r="R42" s="11">
        <f>[38]Maio!$J$21</f>
        <v>22.32</v>
      </c>
      <c r="S42" s="11">
        <f>[38]Maio!$J$22</f>
        <v>22.68</v>
      </c>
      <c r="T42" s="11">
        <f>[38]Maio!$J$23</f>
        <v>23.759999999999998</v>
      </c>
      <c r="U42" s="11">
        <f>[38]Maio!$J$24</f>
        <v>31.319999999999997</v>
      </c>
      <c r="V42" s="11">
        <f>[38]Maio!$J$25</f>
        <v>36.72</v>
      </c>
      <c r="W42" s="11">
        <f>[38]Maio!$J$26</f>
        <v>58.32</v>
      </c>
      <c r="X42" s="11">
        <f>[38]Maio!$J$27</f>
        <v>38.159999999999997</v>
      </c>
      <c r="Y42" s="11">
        <f>[38]Maio!$J$28</f>
        <v>18.720000000000002</v>
      </c>
      <c r="Z42" s="11">
        <f>[38]Maio!$J$29</f>
        <v>25.2</v>
      </c>
      <c r="AA42" s="11">
        <f>[38]Maio!$J$30</f>
        <v>21.240000000000002</v>
      </c>
      <c r="AB42" s="11">
        <f>[38]Maio!$J$31</f>
        <v>12.96</v>
      </c>
      <c r="AC42" s="11">
        <f>[38]Maio!$J$32</f>
        <v>26.28</v>
      </c>
      <c r="AD42" s="11">
        <f>[38]Maio!$J$33</f>
        <v>15.48</v>
      </c>
      <c r="AE42" s="11">
        <f>[38]Maio!$J$34</f>
        <v>20.16</v>
      </c>
      <c r="AF42" s="11">
        <f>[38]Maio!$J$35</f>
        <v>16.559999999999999</v>
      </c>
      <c r="AG42" s="15">
        <f t="shared" ref="AG42:AG43" si="20">MAX(B42:AF42)</f>
        <v>58.32</v>
      </c>
      <c r="AH42" s="126">
        <f t="shared" ref="AH42:AH43" si="21">AVERAGE(B42:AF42)</f>
        <v>26.477419354838712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[39]Maio!$J$5</f>
        <v>24.12</v>
      </c>
      <c r="C43" s="11">
        <f>[39]Maio!$J$6</f>
        <v>18.720000000000002</v>
      </c>
      <c r="D43" s="11">
        <f>[39]Maio!$J$7</f>
        <v>21.6</v>
      </c>
      <c r="E43" s="11">
        <f>[39]Maio!$J$8</f>
        <v>35.28</v>
      </c>
      <c r="F43" s="11">
        <f>[39]Maio!$J$9</f>
        <v>29.16</v>
      </c>
      <c r="G43" s="11">
        <f>[39]Maio!$J$10</f>
        <v>45.72</v>
      </c>
      <c r="H43" s="11">
        <f>[39]Maio!$J$11</f>
        <v>36.36</v>
      </c>
      <c r="I43" s="11">
        <f>[39]Maio!$J$12</f>
        <v>33.840000000000003</v>
      </c>
      <c r="J43" s="11">
        <f>[39]Maio!$J$13</f>
        <v>33.119999999999997</v>
      </c>
      <c r="K43" s="11">
        <f>[39]Maio!$J$14</f>
        <v>32.4</v>
      </c>
      <c r="L43" s="11">
        <f>[39]Maio!$J$15</f>
        <v>30.96</v>
      </c>
      <c r="M43" s="11">
        <f>[39]Maio!$J$16</f>
        <v>25.92</v>
      </c>
      <c r="N43" s="11">
        <f>[39]Maio!$J$17</f>
        <v>35.28</v>
      </c>
      <c r="O43" s="11">
        <f>[39]Maio!$J$18</f>
        <v>21.96</v>
      </c>
      <c r="P43" s="11">
        <f>[39]Maio!$J$19</f>
        <v>12.96</v>
      </c>
      <c r="Q43" s="11">
        <f>[39]Maio!$J$20</f>
        <v>15.840000000000002</v>
      </c>
      <c r="R43" s="11">
        <f>[39]Maio!$J$21</f>
        <v>30.6</v>
      </c>
      <c r="S43" s="11">
        <f>[39]Maio!$J$22</f>
        <v>29.52</v>
      </c>
      <c r="T43" s="11">
        <f>[39]Maio!$J$23</f>
        <v>29.16</v>
      </c>
      <c r="U43" s="11">
        <f>[39]Maio!$J$24</f>
        <v>31.680000000000003</v>
      </c>
      <c r="V43" s="11">
        <f>[39]Maio!$J$25</f>
        <v>38.159999999999997</v>
      </c>
      <c r="W43" s="11">
        <f>[39]Maio!$J$26</f>
        <v>55.080000000000005</v>
      </c>
      <c r="X43" s="11">
        <f>[39]Maio!$J$27</f>
        <v>44.64</v>
      </c>
      <c r="Y43" s="11">
        <f>[39]Maio!$J$28</f>
        <v>19.440000000000001</v>
      </c>
      <c r="Z43" s="11">
        <f>[39]Maio!$J$29</f>
        <v>29.16</v>
      </c>
      <c r="AA43" s="11">
        <f>[39]Maio!$J$30</f>
        <v>25.2</v>
      </c>
      <c r="AB43" s="11">
        <f>[39]Maio!$J$31</f>
        <v>16.920000000000002</v>
      </c>
      <c r="AC43" s="11">
        <f>[39]Maio!$J$32</f>
        <v>30.96</v>
      </c>
      <c r="AD43" s="11">
        <f>[39]Maio!$J$33</f>
        <v>27.720000000000002</v>
      </c>
      <c r="AE43" s="11">
        <f>[39]Maio!$J$34</f>
        <v>26.64</v>
      </c>
      <c r="AF43" s="11">
        <f>[39]Maio!$J$35</f>
        <v>27</v>
      </c>
      <c r="AG43" s="93">
        <f t="shared" si="20"/>
        <v>55.080000000000005</v>
      </c>
      <c r="AH43" s="116">
        <f t="shared" si="21"/>
        <v>29.519999999999996</v>
      </c>
      <c r="AK43" t="s">
        <v>47</v>
      </c>
    </row>
    <row r="44" spans="1:38" x14ac:dyDescent="0.2">
      <c r="A44" s="58" t="s">
        <v>18</v>
      </c>
      <c r="B44" s="11">
        <f>[40]Maio!$J$5</f>
        <v>19.079999999999998</v>
      </c>
      <c r="C44" s="11">
        <f>[40]Maio!$J$6</f>
        <v>23.400000000000002</v>
      </c>
      <c r="D44" s="11">
        <f>[40]Maio!$J$7</f>
        <v>24.840000000000003</v>
      </c>
      <c r="E44" s="11">
        <f>[40]Maio!$J$8</f>
        <v>24.840000000000003</v>
      </c>
      <c r="F44" s="11">
        <f>[40]Maio!$J$9</f>
        <v>35.64</v>
      </c>
      <c r="G44" s="11">
        <f>[40]Maio!$J$10</f>
        <v>31.680000000000003</v>
      </c>
      <c r="H44" s="11">
        <f>[40]Maio!$J$11</f>
        <v>43.56</v>
      </c>
      <c r="I44" s="11">
        <f>[40]Maio!$J$12</f>
        <v>32.4</v>
      </c>
      <c r="J44" s="11">
        <f>[40]Maio!$J$13</f>
        <v>26.28</v>
      </c>
      <c r="K44" s="11">
        <f>[40]Maio!$J$14</f>
        <v>24.840000000000003</v>
      </c>
      <c r="L44" s="11">
        <f>[40]Maio!$J$15</f>
        <v>32.4</v>
      </c>
      <c r="M44" s="11">
        <f>[40]Maio!$J$16</f>
        <v>34.92</v>
      </c>
      <c r="N44" s="11">
        <f>[40]Maio!$J$17</f>
        <v>47.16</v>
      </c>
      <c r="O44" s="11">
        <f>[40]Maio!$J$18</f>
        <v>23.040000000000003</v>
      </c>
      <c r="P44" s="11">
        <f>[40]Maio!$J$19</f>
        <v>18.36</v>
      </c>
      <c r="Q44" s="11">
        <f>[40]Maio!$J$20</f>
        <v>17.64</v>
      </c>
      <c r="R44" s="11">
        <f>[40]Maio!$J$21</f>
        <v>32.76</v>
      </c>
      <c r="S44" s="11">
        <f>[40]Maio!$J$22</f>
        <v>26.64</v>
      </c>
      <c r="T44" s="11">
        <f>[40]Maio!$J$23</f>
        <v>27.36</v>
      </c>
      <c r="U44" s="11">
        <f>[40]Maio!$J$24</f>
        <v>31.680000000000003</v>
      </c>
      <c r="V44" s="11">
        <f>[40]Maio!$J$25</f>
        <v>29.16</v>
      </c>
      <c r="W44" s="11">
        <f>[40]Maio!$J$26</f>
        <v>62.28</v>
      </c>
      <c r="X44" s="11">
        <f>[40]Maio!$J$27</f>
        <v>42.84</v>
      </c>
      <c r="Y44" s="11">
        <f>[40]Maio!$J$28</f>
        <v>18.36</v>
      </c>
      <c r="Z44" s="11">
        <f>[40]Maio!$J$29</f>
        <v>19.8</v>
      </c>
      <c r="AA44" s="11">
        <f>[40]Maio!$J$30</f>
        <v>20.88</v>
      </c>
      <c r="AB44" s="11">
        <f>[40]Maio!$J$31</f>
        <v>20.52</v>
      </c>
      <c r="AC44" s="11">
        <f>[40]Maio!$J$32</f>
        <v>26.28</v>
      </c>
      <c r="AD44" s="11">
        <f>[40]Maio!$J$33</f>
        <v>18</v>
      </c>
      <c r="AE44" s="11">
        <f>[40]Maio!$J$34</f>
        <v>16.2</v>
      </c>
      <c r="AF44" s="11">
        <f>[40]Maio!$J$35</f>
        <v>20.16</v>
      </c>
      <c r="AG44" s="15">
        <f t="shared" ref="AG44" si="22">MAX(B44:AF44)</f>
        <v>62.28</v>
      </c>
      <c r="AH44" s="126">
        <f t="shared" ref="AH44" si="23">AVERAGE(B44:AF44)</f>
        <v>28.161290322580644</v>
      </c>
      <c r="AK44" t="s">
        <v>47</v>
      </c>
    </row>
    <row r="45" spans="1:38" x14ac:dyDescent="0.2">
      <c r="A45" s="58" t="s">
        <v>162</v>
      </c>
      <c r="B45" s="11" t="str">
        <f>[41]Maio!$J$5</f>
        <v>*</v>
      </c>
      <c r="C45" s="11" t="str">
        <f>[41]Maio!$J$6</f>
        <v>*</v>
      </c>
      <c r="D45" s="11" t="str">
        <f>[41]Maio!$J$7</f>
        <v>*</v>
      </c>
      <c r="E45" s="11" t="str">
        <f>[41]Maio!$J$8</f>
        <v>*</v>
      </c>
      <c r="F45" s="11" t="str">
        <f>[41]Maio!$J$9</f>
        <v>*</v>
      </c>
      <c r="G45" s="11" t="str">
        <f>[41]Maio!$J$10</f>
        <v>*</v>
      </c>
      <c r="H45" s="11" t="str">
        <f>[41]Maio!$J$11</f>
        <v>*</v>
      </c>
      <c r="I45" s="11" t="str">
        <f>[41]Maio!$J$12</f>
        <v>*</v>
      </c>
      <c r="J45" s="11" t="str">
        <f>[41]Maio!$J$13</f>
        <v>*</v>
      </c>
      <c r="K45" s="11" t="str">
        <f>[41]Maio!$J$14</f>
        <v>*</v>
      </c>
      <c r="L45" s="11" t="str">
        <f>[41]Maio!$J$15</f>
        <v>*</v>
      </c>
      <c r="M45" s="11" t="str">
        <f>[41]Maio!$J$16</f>
        <v>*</v>
      </c>
      <c r="N45" s="11" t="str">
        <f>[41]Maio!$J$17</f>
        <v>*</v>
      </c>
      <c r="O45" s="11" t="str">
        <f>[41]Maio!$J$18</f>
        <v>*</v>
      </c>
      <c r="P45" s="11" t="str">
        <f>[41]Maio!$J$19</f>
        <v>*</v>
      </c>
      <c r="Q45" s="11" t="str">
        <f>[41]Maio!$J$20</f>
        <v>*</v>
      </c>
      <c r="R45" s="11" t="str">
        <f>[41]Maio!$J$21</f>
        <v>*</v>
      </c>
      <c r="S45" s="11" t="str">
        <f>[41]Maio!$J$22</f>
        <v>*</v>
      </c>
      <c r="T45" s="11" t="str">
        <f>[41]Maio!$J$23</f>
        <v>*</v>
      </c>
      <c r="U45" s="11" t="str">
        <f>[41]Maio!$J$24</f>
        <v>*</v>
      </c>
      <c r="V45" s="11" t="str">
        <f>[41]Maio!$J$25</f>
        <v>*</v>
      </c>
      <c r="W45" s="11" t="str">
        <f>[41]Maio!$J$26</f>
        <v>*</v>
      </c>
      <c r="X45" s="11" t="str">
        <f>[41]Maio!$J$27</f>
        <v>*</v>
      </c>
      <c r="Y45" s="11" t="str">
        <f>[41]Maio!$J$28</f>
        <v>*</v>
      </c>
      <c r="Z45" s="11" t="str">
        <f>[41]Maio!$J$29</f>
        <v>*</v>
      </c>
      <c r="AA45" s="11" t="str">
        <f>[41]Maio!$J$30</f>
        <v>*</v>
      </c>
      <c r="AB45" s="11" t="str">
        <f>[41]Maio!$J$31</f>
        <v>*</v>
      </c>
      <c r="AC45" s="11" t="str">
        <f>[41]Maio!$J$32</f>
        <v>*</v>
      </c>
      <c r="AD45" s="11" t="str">
        <f>[41]Maio!$J$33</f>
        <v>*</v>
      </c>
      <c r="AE45" s="11" t="str">
        <f>[41]Maio!$J$34</f>
        <v>*</v>
      </c>
      <c r="AF45" s="11" t="str">
        <f>[41]Maio!$J$35</f>
        <v>*</v>
      </c>
      <c r="AG45" s="93" t="s">
        <v>226</v>
      </c>
      <c r="AH45" s="116" t="s">
        <v>226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[42]Maio!$J$5</f>
        <v>22.32</v>
      </c>
      <c r="C46" s="11">
        <f>[42]Maio!$J$6</f>
        <v>21.6</v>
      </c>
      <c r="D46" s="11">
        <f>[42]Maio!$J$7</f>
        <v>21.240000000000002</v>
      </c>
      <c r="E46" s="11">
        <f>[42]Maio!$J$8</f>
        <v>30.240000000000002</v>
      </c>
      <c r="F46" s="11">
        <f>[42]Maio!$J$9</f>
        <v>25.2</v>
      </c>
      <c r="G46" s="11">
        <f>[42]Maio!$J$10</f>
        <v>38.519999999999996</v>
      </c>
      <c r="H46" s="11">
        <f>[42]Maio!$J$11</f>
        <v>27</v>
      </c>
      <c r="I46" s="11">
        <f>[42]Maio!$J$12</f>
        <v>28.44</v>
      </c>
      <c r="J46" s="11">
        <f>[42]Maio!$J$13</f>
        <v>41.4</v>
      </c>
      <c r="K46" s="11">
        <f>[42]Maio!$J$14</f>
        <v>42.480000000000004</v>
      </c>
      <c r="L46" s="11">
        <f>[42]Maio!$J$15</f>
        <v>36.72</v>
      </c>
      <c r="M46" s="11">
        <f>[42]Maio!$J$16</f>
        <v>46.800000000000004</v>
      </c>
      <c r="N46" s="11">
        <f>[42]Maio!$J$17</f>
        <v>21.96</v>
      </c>
      <c r="O46" s="11">
        <f>[42]Maio!$J$18</f>
        <v>30.240000000000002</v>
      </c>
      <c r="P46" s="11">
        <f>[42]Maio!$J$19</f>
        <v>0</v>
      </c>
      <c r="Q46" s="11">
        <f>[42]Maio!$J$20</f>
        <v>0</v>
      </c>
      <c r="R46" s="11">
        <f>[42]Maio!$J$21</f>
        <v>16.559999999999999</v>
      </c>
      <c r="S46" s="11">
        <f>[42]Maio!$J$22</f>
        <v>27.36</v>
      </c>
      <c r="T46" s="11">
        <f>[42]Maio!$J$23</f>
        <v>34.92</v>
      </c>
      <c r="U46" s="11">
        <f>[42]Maio!$J$24</f>
        <v>39.96</v>
      </c>
      <c r="V46" s="11">
        <f>[42]Maio!$J$25</f>
        <v>47.519999999999996</v>
      </c>
      <c r="W46" s="11">
        <f>[42]Maio!$J$26</f>
        <v>35.64</v>
      </c>
      <c r="X46" s="11">
        <f>[42]Maio!$J$27</f>
        <v>44.28</v>
      </c>
      <c r="Y46" s="11">
        <f>[42]Maio!$J$28</f>
        <v>23.759999999999998</v>
      </c>
      <c r="Z46" s="11">
        <f>[42]Maio!$J$29</f>
        <v>22.68</v>
      </c>
      <c r="AA46" s="11">
        <f>[42]Maio!$J$30</f>
        <v>18.720000000000002</v>
      </c>
      <c r="AB46" s="11">
        <f>[42]Maio!$J$31</f>
        <v>13.68</v>
      </c>
      <c r="AC46" s="11">
        <f>[42]Maio!$J$32</f>
        <v>34.92</v>
      </c>
      <c r="AD46" s="11">
        <f>[42]Maio!$J$33</f>
        <v>25.56</v>
      </c>
      <c r="AE46" s="11">
        <f>[42]Maio!$J$34</f>
        <v>24.48</v>
      </c>
      <c r="AF46" s="11">
        <f>[42]Maio!$J$35</f>
        <v>29.880000000000003</v>
      </c>
      <c r="AG46" s="15">
        <f t="shared" ref="AG46:AG47" si="24">MAX(B46:AF46)</f>
        <v>47.519999999999996</v>
      </c>
      <c r="AH46" s="126">
        <f t="shared" ref="AH46" si="25">AVERAGE(B46:AF46)</f>
        <v>28.19612903225806</v>
      </c>
      <c r="AI46" s="12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[43]Maio!$J$5</f>
        <v>16.559999999999999</v>
      </c>
      <c r="C47" s="11">
        <f>[43]Maio!$J$6</f>
        <v>17.64</v>
      </c>
      <c r="D47" s="11">
        <f>[43]Maio!$J$7</f>
        <v>16.920000000000002</v>
      </c>
      <c r="E47" s="11">
        <f>[43]Maio!$J$8</f>
        <v>26.28</v>
      </c>
      <c r="F47" s="11">
        <f>[43]Maio!$J$9</f>
        <v>21.96</v>
      </c>
      <c r="G47" s="11">
        <f>[43]Maio!$J$10</f>
        <v>38.519999999999996</v>
      </c>
      <c r="H47" s="11">
        <f>[43]Maio!$J$11</f>
        <v>35.28</v>
      </c>
      <c r="I47" s="11">
        <f>[43]Maio!$J$12</f>
        <v>23.759999999999998</v>
      </c>
      <c r="J47" s="11">
        <f>[43]Maio!$J$13</f>
        <v>34.92</v>
      </c>
      <c r="K47" s="11">
        <f>[43]Maio!$J$14</f>
        <v>33.840000000000003</v>
      </c>
      <c r="L47" s="11">
        <f>[43]Maio!$J$15</f>
        <v>39.24</v>
      </c>
      <c r="M47" s="11">
        <f>[43]Maio!$J$16</f>
        <v>42.480000000000004</v>
      </c>
      <c r="N47" s="11">
        <f>[43]Maio!$J$17</f>
        <v>31.680000000000003</v>
      </c>
      <c r="O47" s="11">
        <f>[43]Maio!$J$18</f>
        <v>40.680000000000007</v>
      </c>
      <c r="P47" s="11">
        <f>[43]Maio!$J$19</f>
        <v>24.840000000000003</v>
      </c>
      <c r="Q47" s="11">
        <f>[43]Maio!$J$20</f>
        <v>18</v>
      </c>
      <c r="R47" s="11">
        <f>[43]Maio!$J$21</f>
        <v>30.240000000000002</v>
      </c>
      <c r="S47" s="11">
        <f>[43]Maio!$J$22</f>
        <v>33.119999999999997</v>
      </c>
      <c r="T47" s="11">
        <f>[43]Maio!$J$23</f>
        <v>26.28</v>
      </c>
      <c r="U47" s="11">
        <f>[43]Maio!$J$24</f>
        <v>32.4</v>
      </c>
      <c r="V47" s="11">
        <f>[43]Maio!$J$25</f>
        <v>35.28</v>
      </c>
      <c r="W47" s="11">
        <f>[43]Maio!$J$26</f>
        <v>59.04</v>
      </c>
      <c r="X47" s="11">
        <f>[43]Maio!$J$27</f>
        <v>31.680000000000003</v>
      </c>
      <c r="Y47" s="11">
        <f>[43]Maio!$J$28</f>
        <v>20.52</v>
      </c>
      <c r="Z47" s="11">
        <f>[43]Maio!$J$29</f>
        <v>19.8</v>
      </c>
      <c r="AA47" s="11">
        <f>[43]Maio!$J$30</f>
        <v>23.040000000000003</v>
      </c>
      <c r="AB47" s="11">
        <f>[43]Maio!$J$31</f>
        <v>17.28</v>
      </c>
      <c r="AC47" s="11">
        <f>[43]Maio!$J$32</f>
        <v>33.480000000000004</v>
      </c>
      <c r="AD47" s="11">
        <f>[43]Maio!$J$33</f>
        <v>24.840000000000003</v>
      </c>
      <c r="AE47" s="11">
        <f>[43]Maio!$J$34</f>
        <v>18.720000000000002</v>
      </c>
      <c r="AF47" s="11">
        <f>[43]Maio!$J$35</f>
        <v>20.52</v>
      </c>
      <c r="AG47" s="15">
        <f t="shared" si="24"/>
        <v>59.04</v>
      </c>
      <c r="AH47" s="126">
        <f>AVERAGE(B47:AF47)</f>
        <v>28.672258064516122</v>
      </c>
      <c r="AK47" t="s">
        <v>47</v>
      </c>
    </row>
    <row r="48" spans="1:38" x14ac:dyDescent="0.2">
      <c r="A48" s="58" t="s">
        <v>44</v>
      </c>
      <c r="B48" s="11">
        <f>[44]Maio!$J$5</f>
        <v>23.040000000000003</v>
      </c>
      <c r="C48" s="11">
        <f>[44]Maio!$J$6</f>
        <v>32.04</v>
      </c>
      <c r="D48" s="11">
        <f>[44]Maio!$J$7</f>
        <v>23.040000000000003</v>
      </c>
      <c r="E48" s="11">
        <f>[44]Maio!$J$8</f>
        <v>32.4</v>
      </c>
      <c r="F48" s="11">
        <f>[44]Maio!$J$9</f>
        <v>34.200000000000003</v>
      </c>
      <c r="G48" s="11">
        <f>[44]Maio!$J$10</f>
        <v>40.32</v>
      </c>
      <c r="H48" s="11">
        <f>[44]Maio!$J$11</f>
        <v>42.480000000000004</v>
      </c>
      <c r="I48" s="11">
        <f>[44]Maio!$J$12</f>
        <v>28.8</v>
      </c>
      <c r="J48" s="11">
        <f>[44]Maio!$J$13</f>
        <v>26.28</v>
      </c>
      <c r="K48" s="11">
        <f>[44]Maio!$J$14</f>
        <v>32.76</v>
      </c>
      <c r="L48" s="11">
        <f>[44]Maio!$J$15</f>
        <v>48.24</v>
      </c>
      <c r="M48" s="11">
        <f>[44]Maio!$J$16</f>
        <v>34.92</v>
      </c>
      <c r="N48" s="11">
        <f>[44]Maio!$J$17</f>
        <v>45</v>
      </c>
      <c r="O48" s="11">
        <f>[44]Maio!$J$18</f>
        <v>23.400000000000002</v>
      </c>
      <c r="P48" s="11">
        <f>[44]Maio!$J$19</f>
        <v>30.6</v>
      </c>
      <c r="Q48" s="11">
        <f>[44]Maio!$J$20</f>
        <v>25.92</v>
      </c>
      <c r="R48" s="11">
        <f>[44]Maio!$J$21</f>
        <v>32.04</v>
      </c>
      <c r="S48" s="11">
        <f>[44]Maio!$J$22</f>
        <v>24.12</v>
      </c>
      <c r="T48" s="11">
        <f>[44]Maio!$J$23</f>
        <v>31.319999999999997</v>
      </c>
      <c r="U48" s="11">
        <f>[44]Maio!$J$24</f>
        <v>41.76</v>
      </c>
      <c r="V48" s="11">
        <f>[44]Maio!$J$25</f>
        <v>37.440000000000005</v>
      </c>
      <c r="W48" s="11">
        <f>[44]Maio!$J$26</f>
        <v>53.28</v>
      </c>
      <c r="X48" s="11">
        <f>[44]Maio!$J$27</f>
        <v>51.480000000000004</v>
      </c>
      <c r="Y48" s="11">
        <f>[44]Maio!$J$28</f>
        <v>29.880000000000003</v>
      </c>
      <c r="Z48" s="11">
        <f>[44]Maio!$J$29</f>
        <v>23.759999999999998</v>
      </c>
      <c r="AA48" s="11">
        <f>[44]Maio!$J$30</f>
        <v>28.08</v>
      </c>
      <c r="AB48" s="11">
        <f>[44]Maio!$J$31</f>
        <v>25.92</v>
      </c>
      <c r="AC48" s="11">
        <f>[44]Maio!$J$32</f>
        <v>24.48</v>
      </c>
      <c r="AD48" s="11">
        <f>[44]Maio!$J$33</f>
        <v>23.040000000000003</v>
      </c>
      <c r="AE48" s="11">
        <f>[44]Maio!$J$34</f>
        <v>24.840000000000003</v>
      </c>
      <c r="AF48" s="11">
        <f>[44]Maio!$J$35</f>
        <v>23.400000000000002</v>
      </c>
      <c r="AG48" s="15">
        <f>MAX(B48:AF48)</f>
        <v>53.28</v>
      </c>
      <c r="AH48" s="126">
        <f>AVERAGE(B48:AF48)</f>
        <v>32.202580645161291</v>
      </c>
      <c r="AI48" s="12" t="s">
        <v>47</v>
      </c>
      <c r="AK48" t="s">
        <v>47</v>
      </c>
    </row>
    <row r="49" spans="1:38" x14ac:dyDescent="0.2">
      <c r="A49" s="58" t="s">
        <v>20</v>
      </c>
      <c r="B49" s="11" t="str">
        <f>[45]Maio!$J$5</f>
        <v>*</v>
      </c>
      <c r="C49" s="11" t="str">
        <f>[45]Maio!$J$6</f>
        <v>*</v>
      </c>
      <c r="D49" s="11" t="str">
        <f>[45]Maio!$J$7</f>
        <v>*</v>
      </c>
      <c r="E49" s="11" t="str">
        <f>[45]Maio!$J$8</f>
        <v>*</v>
      </c>
      <c r="F49" s="11" t="str">
        <f>[45]Maio!$J$9</f>
        <v>*</v>
      </c>
      <c r="G49" s="11" t="str">
        <f>[45]Maio!$J$10</f>
        <v>*</v>
      </c>
      <c r="H49" s="11" t="str">
        <f>[45]Maio!$J$11</f>
        <v>*</v>
      </c>
      <c r="I49" s="11" t="str">
        <f>[45]Maio!$J$12</f>
        <v>*</v>
      </c>
      <c r="J49" s="11" t="str">
        <f>[45]Maio!$J$13</f>
        <v>*</v>
      </c>
      <c r="K49" s="11" t="str">
        <f>[45]Maio!$J$14</f>
        <v>*</v>
      </c>
      <c r="L49" s="11" t="str">
        <f>[45]Maio!$J$15</f>
        <v>*</v>
      </c>
      <c r="M49" s="11" t="str">
        <f>[45]Maio!$J$16</f>
        <v>*</v>
      </c>
      <c r="N49" s="11" t="str">
        <f>[45]Maio!$J$17</f>
        <v>*</v>
      </c>
      <c r="O49" s="11" t="str">
        <f>[45]Maio!$J$18</f>
        <v>*</v>
      </c>
      <c r="P49" s="11" t="str">
        <f>[45]Maio!$J$19</f>
        <v>*</v>
      </c>
      <c r="Q49" s="11" t="str">
        <f>[45]Maio!$J$20</f>
        <v>*</v>
      </c>
      <c r="R49" s="11" t="str">
        <f>[45]Maio!$J$21</f>
        <v>*</v>
      </c>
      <c r="S49" s="11" t="str">
        <f>[45]Maio!$J$22</f>
        <v>*</v>
      </c>
      <c r="T49" s="11" t="str">
        <f>[45]Maio!$J$23</f>
        <v>*</v>
      </c>
      <c r="U49" s="11" t="str">
        <f>[45]Maio!$J$24</f>
        <v>*</v>
      </c>
      <c r="V49" s="11" t="str">
        <f>[45]Maio!$J$25</f>
        <v>*</v>
      </c>
      <c r="W49" s="11" t="str">
        <f>[45]Maio!$J$26</f>
        <v>*</v>
      </c>
      <c r="X49" s="11" t="str">
        <f>[45]Maio!$J$27</f>
        <v>*</v>
      </c>
      <c r="Y49" s="11" t="str">
        <f>[45]Maio!$J$28</f>
        <v>*</v>
      </c>
      <c r="Z49" s="11" t="str">
        <f>[45]Maio!$J$29</f>
        <v>*</v>
      </c>
      <c r="AA49" s="11" t="str">
        <f>[45]Maio!$J$30</f>
        <v>*</v>
      </c>
      <c r="AB49" s="11" t="str">
        <f>[45]Maio!$J$31</f>
        <v>*</v>
      </c>
      <c r="AC49" s="11" t="str">
        <f>[45]Maio!$J$32</f>
        <v>*</v>
      </c>
      <c r="AD49" s="11" t="str">
        <f>[45]Maio!$J$33</f>
        <v>*</v>
      </c>
      <c r="AE49" s="11" t="str">
        <f>[45]Maio!$J$34</f>
        <v>*</v>
      </c>
      <c r="AF49" s="11" t="str">
        <f>[45]Maio!$J$35</f>
        <v>*</v>
      </c>
      <c r="AG49" s="93" t="s">
        <v>226</v>
      </c>
      <c r="AH49" s="116" t="s">
        <v>226</v>
      </c>
      <c r="AL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G50" si="26">MAX(B5:B49)</f>
        <v>30.240000000000002</v>
      </c>
      <c r="C50" s="13">
        <f t="shared" si="26"/>
        <v>32.04</v>
      </c>
      <c r="D50" s="13">
        <f t="shared" si="26"/>
        <v>29.16</v>
      </c>
      <c r="E50" s="13">
        <f t="shared" si="26"/>
        <v>50.76</v>
      </c>
      <c r="F50" s="13">
        <f t="shared" si="26"/>
        <v>37.800000000000004</v>
      </c>
      <c r="G50" s="13">
        <f t="shared" si="26"/>
        <v>56.16</v>
      </c>
      <c r="H50" s="13">
        <f t="shared" si="26"/>
        <v>50.04</v>
      </c>
      <c r="I50" s="13">
        <f t="shared" si="26"/>
        <v>38.880000000000003</v>
      </c>
      <c r="J50" s="13">
        <f t="shared" si="26"/>
        <v>46.440000000000005</v>
      </c>
      <c r="K50" s="13">
        <f t="shared" si="26"/>
        <v>55.800000000000004</v>
      </c>
      <c r="L50" s="13">
        <f t="shared" si="26"/>
        <v>48.24</v>
      </c>
      <c r="M50" s="13">
        <f t="shared" si="26"/>
        <v>53.64</v>
      </c>
      <c r="N50" s="13">
        <f t="shared" si="26"/>
        <v>55.080000000000005</v>
      </c>
      <c r="O50" s="13">
        <f t="shared" si="26"/>
        <v>40.680000000000007</v>
      </c>
      <c r="P50" s="13">
        <f t="shared" si="26"/>
        <v>33.480000000000004</v>
      </c>
      <c r="Q50" s="13">
        <f t="shared" si="26"/>
        <v>25.92</v>
      </c>
      <c r="R50" s="13">
        <f t="shared" si="26"/>
        <v>33.119999999999997</v>
      </c>
      <c r="S50" s="13">
        <f t="shared" si="26"/>
        <v>39.6</v>
      </c>
      <c r="T50" s="13">
        <f t="shared" si="26"/>
        <v>40.32</v>
      </c>
      <c r="U50" s="13">
        <f t="shared" si="26"/>
        <v>45</v>
      </c>
      <c r="V50" s="13">
        <f t="shared" si="26"/>
        <v>59.04</v>
      </c>
      <c r="W50" s="13">
        <f t="shared" si="26"/>
        <v>81.72</v>
      </c>
      <c r="X50" s="13">
        <f t="shared" si="26"/>
        <v>66.600000000000009</v>
      </c>
      <c r="Y50" s="13">
        <f t="shared" si="26"/>
        <v>30.240000000000002</v>
      </c>
      <c r="Z50" s="13">
        <f t="shared" si="26"/>
        <v>32.76</v>
      </c>
      <c r="AA50" s="13">
        <f t="shared" si="26"/>
        <v>28.08</v>
      </c>
      <c r="AB50" s="13">
        <f t="shared" si="26"/>
        <v>28.44</v>
      </c>
      <c r="AC50" s="13">
        <f t="shared" si="26"/>
        <v>39.24</v>
      </c>
      <c r="AD50" s="13">
        <f t="shared" si="26"/>
        <v>34.92</v>
      </c>
      <c r="AE50" s="13">
        <f t="shared" si="26"/>
        <v>36.72</v>
      </c>
      <c r="AF50" s="13">
        <f t="shared" si="26"/>
        <v>42.12</v>
      </c>
      <c r="AG50" s="15">
        <f t="shared" si="26"/>
        <v>81.72</v>
      </c>
      <c r="AH50" s="94">
        <f>AVERAGE(AH5:AH49)</f>
        <v>27.237949893899927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6" t="s">
        <v>97</v>
      </c>
      <c r="U52" s="156"/>
      <c r="V52" s="156"/>
      <c r="W52" s="156"/>
      <c r="X52" s="156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7" t="s">
        <v>98</v>
      </c>
      <c r="U53" s="157"/>
      <c r="V53" s="157"/>
      <c r="W53" s="157"/>
      <c r="X53" s="157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K53" t="s">
        <v>47</v>
      </c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K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4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</row>
    <row r="66" spans="7:34" x14ac:dyDescent="0.2">
      <c r="K66" s="2" t="s">
        <v>47</v>
      </c>
    </row>
    <row r="67" spans="7:34" x14ac:dyDescent="0.2">
      <c r="K67" s="2" t="s">
        <v>47</v>
      </c>
    </row>
    <row r="68" spans="7:34" x14ac:dyDescent="0.2">
      <c r="G68" s="2" t="s">
        <v>47</v>
      </c>
      <c r="H68" s="2" t="s">
        <v>47</v>
      </c>
    </row>
    <row r="69" spans="7:34" x14ac:dyDescent="0.2">
      <c r="P69" s="2" t="s">
        <v>47</v>
      </c>
    </row>
    <row r="71" spans="7:34" x14ac:dyDescent="0.2">
      <c r="H71" s="2" t="s">
        <v>47</v>
      </c>
      <c r="Z71" s="2" t="s">
        <v>47</v>
      </c>
    </row>
    <row r="72" spans="7:34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2022-03-10T16:45:51Z</dcterms:modified>
</cp:coreProperties>
</file>