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Chuva!$A$1:$AI$42</definedName>
    <definedName name="_xlnm.Print_Area" localSheetId="7">DirVento!$A$1:$AG$37</definedName>
    <definedName name="_xlnm.Print_Area" localSheetId="8">RajadaVento!$A$1:$AG$36</definedName>
    <definedName name="_xlnm.Print_Area" localSheetId="0">TempInst!$A$1:$AG$38</definedName>
    <definedName name="_xlnm.Print_Area" localSheetId="1">TempMax!$A$1:$AH$36</definedName>
    <definedName name="_xlnm.Print_Area" localSheetId="2">TempMin!$A$1:$AH$36</definedName>
    <definedName name="_xlnm.Print_Area" localSheetId="3">UmidInst!$A$1:$AG$36</definedName>
    <definedName name="_xlnm.Print_Area" localSheetId="4">UmidMax!$A$1:$AH$36</definedName>
    <definedName name="_xlnm.Print_Area" localSheetId="5">UmidMin!$A$1:$AH$36</definedName>
    <definedName name="_xlnm.Print_Area" localSheetId="6">VelVentoMax!$A$1:$AG$36</definedName>
  </definedNames>
  <calcPr calcId="145621"/>
</workbook>
</file>

<file path=xl/calcChain.xml><?xml version="1.0" encoding="utf-8"?>
<calcChain xmlns="http://schemas.openxmlformats.org/spreadsheetml/2006/main">
  <c r="AF32" i="14" l="1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27" i="14" l="1"/>
  <c r="AG28" i="14"/>
  <c r="AH28" i="14"/>
  <c r="AI8" i="14"/>
  <c r="AG8" i="5"/>
  <c r="AG8" i="7"/>
  <c r="AG8" i="14"/>
  <c r="AG8" i="12"/>
  <c r="AG8" i="8"/>
  <c r="AG8" i="15"/>
  <c r="AG8" i="6"/>
  <c r="AG8" i="9"/>
  <c r="AH8" i="14"/>
  <c r="AH8" i="9"/>
  <c r="AH8" i="8"/>
  <c r="AG8" i="4"/>
  <c r="AH8" i="6"/>
  <c r="AH8" i="5"/>
  <c r="H30" i="16"/>
  <c r="AI31" i="14" l="1"/>
  <c r="AI27" i="14"/>
  <c r="AI23" i="14"/>
  <c r="AI19" i="14"/>
  <c r="AI6" i="14"/>
  <c r="AI10" i="14" l="1"/>
  <c r="AI18" i="14"/>
  <c r="AI26" i="14"/>
  <c r="AI7" i="14"/>
  <c r="AI13" i="14"/>
  <c r="AI21" i="14"/>
  <c r="AI29" i="14"/>
  <c r="AI32" i="14"/>
  <c r="AI30" i="14"/>
  <c r="AI28" i="14"/>
  <c r="AI25" i="14"/>
  <c r="AI24" i="14"/>
  <c r="AI22" i="14"/>
  <c r="AI20" i="14"/>
  <c r="AI17" i="14"/>
  <c r="AI16" i="14"/>
  <c r="AI15" i="14"/>
  <c r="AI14" i="14"/>
  <c r="AI12" i="14"/>
  <c r="AI11" i="14"/>
  <c r="AI9" i="14"/>
  <c r="AI5" i="14"/>
  <c r="AG31" i="15" l="1"/>
  <c r="C33" i="7" l="1"/>
  <c r="E33" i="7"/>
  <c r="G33" i="7"/>
  <c r="I33" i="7"/>
  <c r="K33" i="7"/>
  <c r="M33" i="7"/>
  <c r="O33" i="7"/>
  <c r="Q33" i="7"/>
  <c r="S33" i="7"/>
  <c r="U33" i="7"/>
  <c r="W33" i="7"/>
  <c r="Y33" i="7"/>
  <c r="AA33" i="7"/>
  <c r="AC33" i="7"/>
  <c r="B33" i="8"/>
  <c r="D33" i="8"/>
  <c r="F33" i="8"/>
  <c r="H33" i="8"/>
  <c r="J33" i="8"/>
  <c r="L33" i="8"/>
  <c r="N33" i="8"/>
  <c r="P33" i="8"/>
  <c r="R33" i="8"/>
  <c r="T33" i="8"/>
  <c r="V33" i="8"/>
  <c r="X33" i="8"/>
  <c r="Z33" i="8"/>
  <c r="AB33" i="8"/>
  <c r="AD33" i="8"/>
  <c r="AF33" i="8"/>
  <c r="C33" i="9"/>
  <c r="E33" i="9"/>
  <c r="G33" i="9"/>
  <c r="I33" i="9"/>
  <c r="K33" i="9"/>
  <c r="M33" i="9"/>
  <c r="O33" i="9"/>
  <c r="Q33" i="9"/>
  <c r="S33" i="9"/>
  <c r="U33" i="9"/>
  <c r="W33" i="9"/>
  <c r="Y33" i="9"/>
  <c r="AA33" i="9"/>
  <c r="AC33" i="9"/>
  <c r="B33" i="12"/>
  <c r="D33" i="12"/>
  <c r="F33" i="12"/>
  <c r="H33" i="12"/>
  <c r="J33" i="12"/>
  <c r="L33" i="12"/>
  <c r="N33" i="12"/>
  <c r="P33" i="12"/>
  <c r="R33" i="12"/>
  <c r="T33" i="12"/>
  <c r="V33" i="12"/>
  <c r="X33" i="12"/>
  <c r="Z33" i="12"/>
  <c r="AB33" i="12"/>
  <c r="AD33" i="12"/>
  <c r="AF33" i="12"/>
  <c r="B33" i="15"/>
  <c r="D33" i="15"/>
  <c r="F33" i="15"/>
  <c r="H33" i="15"/>
  <c r="J33" i="15"/>
  <c r="L33" i="15"/>
  <c r="N33" i="15"/>
  <c r="P33" i="15"/>
  <c r="R33" i="15"/>
  <c r="T33" i="15"/>
  <c r="V33" i="15"/>
  <c r="X33" i="15"/>
  <c r="Z33" i="15"/>
  <c r="AB33" i="15"/>
  <c r="AF33" i="15"/>
  <c r="AE33" i="7"/>
  <c r="AE33" i="9"/>
  <c r="AG31" i="12"/>
  <c r="C33" i="12"/>
  <c r="E33" i="12"/>
  <c r="G33" i="12"/>
  <c r="I33" i="12"/>
  <c r="K33" i="12"/>
  <c r="M33" i="12"/>
  <c r="O33" i="12"/>
  <c r="Q33" i="12"/>
  <c r="S33" i="12"/>
  <c r="U33" i="12"/>
  <c r="W33" i="12"/>
  <c r="Y33" i="12"/>
  <c r="AA33" i="12"/>
  <c r="AC33" i="12"/>
  <c r="AE33" i="12"/>
  <c r="C33" i="15"/>
  <c r="E33" i="15"/>
  <c r="G33" i="15"/>
  <c r="I33" i="15"/>
  <c r="K33" i="15"/>
  <c r="M33" i="15"/>
  <c r="O33" i="15"/>
  <c r="Q33" i="15"/>
  <c r="S33" i="15"/>
  <c r="U33" i="15"/>
  <c r="W33" i="15"/>
  <c r="Y33" i="15"/>
  <c r="AA33" i="15"/>
  <c r="AC33" i="15"/>
  <c r="AE33" i="15"/>
  <c r="AG14" i="15"/>
  <c r="AD33" i="15"/>
  <c r="AG11" i="15"/>
  <c r="B33" i="4"/>
  <c r="D33" i="4"/>
  <c r="F33" i="4"/>
  <c r="H33" i="4"/>
  <c r="J33" i="4"/>
  <c r="L33" i="4"/>
  <c r="N33" i="4"/>
  <c r="P33" i="4"/>
  <c r="R33" i="4"/>
  <c r="T33" i="4"/>
  <c r="V33" i="4"/>
  <c r="X33" i="4"/>
  <c r="Z33" i="4"/>
  <c r="AB33" i="4"/>
  <c r="AD33" i="4"/>
  <c r="AF33" i="4"/>
  <c r="AG28" i="4"/>
  <c r="AG32" i="4"/>
  <c r="C33" i="6"/>
  <c r="E33" i="6"/>
  <c r="G33" i="6"/>
  <c r="I33" i="6"/>
  <c r="K33" i="6"/>
  <c r="M33" i="6"/>
  <c r="O33" i="6"/>
  <c r="Q33" i="6"/>
  <c r="S33" i="6"/>
  <c r="U33" i="6"/>
  <c r="W33" i="6"/>
  <c r="Y33" i="6"/>
  <c r="AA33" i="6"/>
  <c r="AC33" i="6"/>
  <c r="AE33" i="6"/>
  <c r="B33" i="7"/>
  <c r="D33" i="7"/>
  <c r="F33" i="7"/>
  <c r="H33" i="7"/>
  <c r="J33" i="7"/>
  <c r="L33" i="7"/>
  <c r="N33" i="7"/>
  <c r="P33" i="7"/>
  <c r="R33" i="7"/>
  <c r="T33" i="7"/>
  <c r="AD33" i="7"/>
  <c r="AF33" i="7"/>
  <c r="AG14" i="7"/>
  <c r="C33" i="8"/>
  <c r="E33" i="8"/>
  <c r="G33" i="8"/>
  <c r="I33" i="8"/>
  <c r="K33" i="8"/>
  <c r="M33" i="8"/>
  <c r="O33" i="8"/>
  <c r="Q33" i="8"/>
  <c r="S33" i="8"/>
  <c r="U33" i="8"/>
  <c r="W33" i="8"/>
  <c r="Y33" i="8"/>
  <c r="AA33" i="8"/>
  <c r="AC33" i="8"/>
  <c r="AE33" i="8"/>
  <c r="B33" i="9"/>
  <c r="D33" i="9"/>
  <c r="F33" i="9"/>
  <c r="H33" i="9"/>
  <c r="J33" i="9"/>
  <c r="L33" i="9"/>
  <c r="N33" i="9"/>
  <c r="P33" i="9"/>
  <c r="R33" i="9"/>
  <c r="T33" i="9"/>
  <c r="V33" i="9"/>
  <c r="X33" i="9"/>
  <c r="Z33" i="9"/>
  <c r="AB33" i="9"/>
  <c r="AD33" i="9"/>
  <c r="AF33" i="9"/>
  <c r="AG11" i="12"/>
  <c r="V33" i="7"/>
  <c r="X33" i="7"/>
  <c r="Z33" i="7"/>
  <c r="AB33" i="7"/>
  <c r="AH31" i="14"/>
  <c r="AG26" i="4"/>
  <c r="C33" i="5"/>
  <c r="E33" i="5"/>
  <c r="G33" i="5"/>
  <c r="I33" i="5"/>
  <c r="K33" i="5"/>
  <c r="M33" i="5"/>
  <c r="O33" i="5"/>
  <c r="Q33" i="5"/>
  <c r="S33" i="5"/>
  <c r="U33" i="5"/>
  <c r="W33" i="5"/>
  <c r="Y33" i="5"/>
  <c r="AA33" i="5"/>
  <c r="AC33" i="5"/>
  <c r="AE33" i="5"/>
  <c r="C33" i="4"/>
  <c r="E33" i="4"/>
  <c r="G33" i="4"/>
  <c r="I33" i="4"/>
  <c r="K33" i="4"/>
  <c r="M33" i="4"/>
  <c r="O33" i="4"/>
  <c r="Q33" i="4"/>
  <c r="S33" i="4"/>
  <c r="U33" i="4"/>
  <c r="W33" i="4"/>
  <c r="Y33" i="4"/>
  <c r="AA33" i="4"/>
  <c r="AC33" i="4"/>
  <c r="AE33" i="4"/>
  <c r="B33" i="5"/>
  <c r="D33" i="5"/>
  <c r="F33" i="5"/>
  <c r="H33" i="5"/>
  <c r="J33" i="5"/>
  <c r="L33" i="5"/>
  <c r="N33" i="5"/>
  <c r="P33" i="5"/>
  <c r="R33" i="5"/>
  <c r="T33" i="5"/>
  <c r="V33" i="5"/>
  <c r="X33" i="5"/>
  <c r="Z33" i="5"/>
  <c r="AB33" i="5"/>
  <c r="AD33" i="5"/>
  <c r="AF33" i="5"/>
  <c r="B33" i="6"/>
  <c r="D33" i="6"/>
  <c r="F33" i="6"/>
  <c r="H33" i="6"/>
  <c r="J33" i="6"/>
  <c r="L33" i="6"/>
  <c r="N33" i="6"/>
  <c r="P33" i="6"/>
  <c r="R33" i="6"/>
  <c r="T33" i="6"/>
  <c r="V33" i="6"/>
  <c r="X33" i="6"/>
  <c r="Z33" i="6"/>
  <c r="AB33" i="6"/>
  <c r="AD33" i="6"/>
  <c r="AF33" i="6"/>
  <c r="C34" i="14"/>
  <c r="C33" i="14"/>
  <c r="E34" i="14"/>
  <c r="E33" i="14"/>
  <c r="I34" i="14"/>
  <c r="I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B34" i="14"/>
  <c r="B33" i="14"/>
  <c r="D34" i="14"/>
  <c r="D33" i="14"/>
  <c r="F34" i="14"/>
  <c r="F33" i="14"/>
  <c r="H34" i="14"/>
  <c r="H33" i="14"/>
  <c r="J34" i="14"/>
  <c r="J33" i="14"/>
  <c r="L34" i="14"/>
  <c r="L33" i="14"/>
  <c r="N34" i="14"/>
  <c r="N33" i="14"/>
  <c r="P34" i="14"/>
  <c r="P33" i="14"/>
  <c r="R34" i="14"/>
  <c r="R33" i="14"/>
  <c r="T34" i="14"/>
  <c r="T33" i="14"/>
  <c r="V34" i="14"/>
  <c r="V33" i="14"/>
  <c r="X34" i="14"/>
  <c r="X33" i="14"/>
  <c r="Z34" i="14"/>
  <c r="Z33" i="14"/>
  <c r="AB34" i="14"/>
  <c r="AB33" i="14"/>
  <c r="AD34" i="14"/>
  <c r="AD33" i="14"/>
  <c r="AF34" i="14"/>
  <c r="AF33" i="14"/>
  <c r="AG14" i="14"/>
  <c r="AH14" i="14"/>
  <c r="AH14" i="5"/>
  <c r="AG14" i="5"/>
  <c r="AH14" i="6"/>
  <c r="AG14" i="6"/>
  <c r="AG30" i="14"/>
  <c r="AG14" i="12"/>
  <c r="G34" i="14"/>
  <c r="G33" i="14"/>
  <c r="M34" i="14"/>
  <c r="M33" i="14"/>
  <c r="Q34" i="14"/>
  <c r="Q33" i="14"/>
  <c r="U34" i="14"/>
  <c r="U33" i="14"/>
  <c r="Y34" i="14"/>
  <c r="Y33" i="14"/>
  <c r="AC34" i="14"/>
  <c r="AC33" i="14"/>
  <c r="AG14" i="9"/>
  <c r="AH14" i="9"/>
  <c r="AG14" i="4"/>
  <c r="AG30" i="4"/>
  <c r="AH32" i="5"/>
  <c r="AG32" i="5"/>
  <c r="AG32" i="6"/>
  <c r="AH32" i="6"/>
  <c r="AG31" i="6"/>
  <c r="AH31" i="6"/>
  <c r="AG31" i="8"/>
  <c r="AH31" i="8"/>
  <c r="AG31" i="5"/>
  <c r="AH31" i="5"/>
  <c r="AG31" i="9"/>
  <c r="AH31" i="9"/>
  <c r="AG31" i="4"/>
  <c r="AH30" i="5"/>
  <c r="AG30" i="5"/>
  <c r="AH30" i="6"/>
  <c r="AG30" i="6"/>
  <c r="AG29" i="6"/>
  <c r="AH29" i="6"/>
  <c r="AH29" i="5"/>
  <c r="AG29" i="5"/>
  <c r="AG29" i="4"/>
  <c r="AH28" i="5"/>
  <c r="AG28" i="5"/>
  <c r="AH28" i="6"/>
  <c r="AG28" i="6"/>
  <c r="AG27" i="6"/>
  <c r="AH27" i="6"/>
  <c r="AH27" i="5"/>
  <c r="AG27" i="5"/>
  <c r="AG27" i="4"/>
  <c r="AH26" i="5"/>
  <c r="AG26" i="5"/>
  <c r="AH26" i="6"/>
  <c r="AG26" i="6"/>
  <c r="AG25" i="6"/>
  <c r="AH25" i="6"/>
  <c r="AH25" i="5"/>
  <c r="AG25" i="5"/>
  <c r="AG25" i="4"/>
  <c r="AG21" i="4"/>
  <c r="AG24" i="4"/>
  <c r="AH24" i="5"/>
  <c r="AG24" i="5"/>
  <c r="AH24" i="6"/>
  <c r="AG24" i="6"/>
  <c r="AH23" i="5"/>
  <c r="AG23" i="5"/>
  <c r="AG23" i="6"/>
  <c r="AH23" i="6"/>
  <c r="AG23" i="4"/>
  <c r="AH21" i="5"/>
  <c r="AG21" i="5"/>
  <c r="AG21" i="6"/>
  <c r="AH21" i="6"/>
  <c r="AG20" i="4"/>
  <c r="AH20" i="5"/>
  <c r="AG20" i="5"/>
  <c r="AH20" i="6"/>
  <c r="AG20" i="6"/>
  <c r="AH19" i="5"/>
  <c r="AG19" i="5"/>
  <c r="AH19" i="6"/>
  <c r="AG19" i="6"/>
  <c r="AG19" i="4"/>
  <c r="AG18" i="4"/>
  <c r="AH18" i="5"/>
  <c r="AG18" i="5"/>
  <c r="AH18" i="6"/>
  <c r="AG18" i="6"/>
  <c r="AG17" i="4"/>
  <c r="AG10" i="4"/>
  <c r="AG9" i="4"/>
  <c r="AG7" i="4"/>
  <c r="AH17" i="5"/>
  <c r="AG17" i="5"/>
  <c r="AG17" i="6"/>
  <c r="AH17" i="6"/>
  <c r="AG16" i="4"/>
  <c r="AH16" i="5"/>
  <c r="AG16" i="5"/>
  <c r="AH16" i="6"/>
  <c r="AG16" i="6"/>
  <c r="AG15" i="4"/>
  <c r="AH15" i="5"/>
  <c r="AG15" i="5"/>
  <c r="AG15" i="6"/>
  <c r="AH15" i="6"/>
  <c r="AG13" i="4"/>
  <c r="AH13" i="5"/>
  <c r="AG13" i="5"/>
  <c r="AH13" i="6"/>
  <c r="AG13" i="6"/>
  <c r="AG12" i="4"/>
  <c r="AH12" i="5"/>
  <c r="AG12" i="5"/>
  <c r="AG12" i="6"/>
  <c r="AH12" i="6"/>
  <c r="AG11" i="4"/>
  <c r="AH11" i="5"/>
  <c r="AG11" i="5"/>
  <c r="AH11" i="6"/>
  <c r="AG11" i="6"/>
  <c r="AH10" i="5"/>
  <c r="AG10" i="5"/>
  <c r="AG10" i="6"/>
  <c r="AH10" i="6"/>
  <c r="AH9" i="5"/>
  <c r="AG9" i="5"/>
  <c r="AH9" i="6"/>
  <c r="AG9" i="6"/>
  <c r="AH7" i="5"/>
  <c r="AG7" i="5"/>
  <c r="AG7" i="6"/>
  <c r="AH7" i="6"/>
  <c r="AG6" i="5"/>
  <c r="AH6" i="5"/>
  <c r="AH6" i="6"/>
  <c r="AG6" i="6"/>
  <c r="AG6" i="4"/>
  <c r="AG5" i="4"/>
  <c r="AG5" i="5"/>
  <c r="AH5" i="5"/>
  <c r="AG5" i="6"/>
  <c r="AH5" i="6"/>
  <c r="AG31" i="14"/>
  <c r="AG31" i="7"/>
  <c r="AH14" i="8"/>
  <c r="AG14" i="8"/>
  <c r="AH33" i="5" l="1"/>
  <c r="AG33" i="6"/>
  <c r="AG33" i="5"/>
  <c r="AH33" i="6"/>
  <c r="AG33" i="4"/>
  <c r="AH9" i="8"/>
  <c r="AH19" i="9"/>
  <c r="AH19" i="14"/>
  <c r="AG19" i="14"/>
  <c r="AH19" i="8"/>
  <c r="AH9" i="14"/>
  <c r="AG9" i="14"/>
  <c r="AH9" i="9"/>
  <c r="AG19" i="12"/>
  <c r="AG19" i="7"/>
  <c r="AG19" i="15"/>
  <c r="AG9" i="12"/>
  <c r="AG9" i="15"/>
  <c r="AG19" i="8"/>
  <c r="AG19" i="9"/>
  <c r="AG9" i="8"/>
  <c r="AG9" i="9"/>
  <c r="AG9" i="7"/>
  <c r="AH30" i="14" l="1"/>
  <c r="AH20" i="14"/>
  <c r="AG20" i="14"/>
  <c r="AG5" i="14"/>
  <c r="AG5" i="12"/>
  <c r="AG5" i="9"/>
  <c r="AG5" i="8"/>
  <c r="AG5" i="7"/>
  <c r="AH32" i="14"/>
  <c r="AH16" i="14"/>
  <c r="AG7" i="14"/>
  <c r="AG18" i="15"/>
  <c r="AG15" i="15"/>
  <c r="AG15" i="12"/>
  <c r="AG10" i="12"/>
  <c r="AG30" i="9"/>
  <c r="AH16" i="9"/>
  <c r="AG30" i="8"/>
  <c r="AG25" i="8"/>
  <c r="AH15" i="8"/>
  <c r="AH11" i="8"/>
  <c r="AG7" i="8"/>
  <c r="AH6" i="8"/>
  <c r="AG27" i="7"/>
  <c r="AG25" i="7"/>
  <c r="AG28" i="9"/>
  <c r="AH29" i="8"/>
  <c r="AG6" i="8"/>
  <c r="AG28" i="7"/>
  <c r="AG20" i="7"/>
  <c r="AH24" i="14"/>
  <c r="AH11" i="14"/>
  <c r="AG11" i="14"/>
  <c r="AG21" i="14"/>
  <c r="AG24" i="14"/>
  <c r="AG29" i="14"/>
  <c r="AH29" i="14"/>
  <c r="AH21" i="14"/>
  <c r="AG20" i="15"/>
  <c r="AG21" i="15"/>
  <c r="AG27" i="15"/>
  <c r="AG20" i="12"/>
  <c r="AH29" i="9"/>
  <c r="AG29" i="9"/>
  <c r="AH24" i="9"/>
  <c r="AG24" i="9"/>
  <c r="AG20" i="9"/>
  <c r="AH18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G6" i="12"/>
  <c r="AH5" i="14"/>
  <c r="AH20" i="8"/>
  <c r="AG29" i="7"/>
  <c r="AG28" i="12"/>
  <c r="AG20" i="8"/>
  <c r="AH21" i="9"/>
  <c r="AH32" i="8"/>
  <c r="AG13" i="14"/>
  <c r="AG12" i="8"/>
  <c r="AG10" i="14"/>
  <c r="AH11" i="9"/>
  <c r="AG21" i="7"/>
  <c r="AH21" i="8"/>
  <c r="AG21" i="12"/>
  <c r="AG21" i="9"/>
  <c r="AG17" i="12"/>
  <c r="AG13" i="9"/>
  <c r="AG13" i="12"/>
  <c r="AG13" i="15"/>
  <c r="AG13" i="7"/>
  <c r="AG13" i="8"/>
  <c r="AH12" i="9"/>
  <c r="AG12" i="15"/>
  <c r="AH12" i="8"/>
  <c r="AG12" i="14"/>
  <c r="AH12" i="14"/>
  <c r="AG12" i="9"/>
  <c r="AH5" i="9"/>
  <c r="AG29" i="12"/>
  <c r="AG24" i="7"/>
  <c r="AG21" i="8"/>
  <c r="AG17" i="14"/>
  <c r="AG17" i="8"/>
  <c r="AH13" i="14"/>
  <c r="AH13" i="8"/>
  <c r="AH13" i="9"/>
  <c r="AG6" i="14"/>
  <c r="AG6" i="15"/>
  <c r="AG6" i="7"/>
  <c r="AG6" i="9"/>
  <c r="AG5" i="15"/>
  <c r="AG29" i="15"/>
  <c r="AG28" i="8"/>
  <c r="AH27" i="9"/>
  <c r="AG16" i="7"/>
  <c r="AG16" i="14"/>
  <c r="AG12" i="12"/>
  <c r="AG11" i="9"/>
  <c r="AG10" i="8"/>
  <c r="AH6" i="14"/>
  <c r="AH6" i="9"/>
  <c r="AH5" i="8"/>
  <c r="AH32" i="9"/>
  <c r="AH28" i="8"/>
  <c r="AH28" i="9"/>
  <c r="AG26" i="7"/>
  <c r="AG26" i="8"/>
  <c r="AH26" i="9"/>
  <c r="AG26" i="12"/>
  <c r="AG26" i="15"/>
  <c r="AH26" i="14"/>
  <c r="AG26" i="9"/>
  <c r="AH26" i="8"/>
  <c r="AG26" i="14"/>
  <c r="AG25" i="14"/>
  <c r="AG25" i="9"/>
  <c r="AG23" i="7"/>
  <c r="AG23" i="8"/>
  <c r="AG23" i="15"/>
  <c r="AG24" i="15"/>
  <c r="AH23" i="8"/>
  <c r="AG23" i="9"/>
  <c r="AG23" i="14"/>
  <c r="AG23" i="12"/>
  <c r="AH23" i="9"/>
  <c r="AH23" i="14"/>
  <c r="AG18" i="7"/>
  <c r="AG18" i="8"/>
  <c r="AG17" i="9"/>
  <c r="AG17" i="7"/>
  <c r="AG17" i="15"/>
  <c r="AH17" i="14"/>
  <c r="AG16" i="9"/>
  <c r="AH16" i="8"/>
  <c r="AG16" i="12"/>
  <c r="AG16" i="15"/>
  <c r="AH7" i="8"/>
  <c r="AG7" i="12"/>
  <c r="AG15" i="7" l="1"/>
  <c r="AH18" i="8"/>
  <c r="AH27" i="8"/>
  <c r="AH25" i="9"/>
  <c r="AG25" i="12"/>
  <c r="AG27" i="12"/>
  <c r="AG32" i="12"/>
  <c r="AG7" i="15"/>
  <c r="AG32" i="15"/>
  <c r="AH10" i="14"/>
  <c r="AG32" i="14"/>
  <c r="AH17" i="8"/>
  <c r="AG18" i="12"/>
  <c r="AG11" i="7"/>
  <c r="AH25" i="8"/>
  <c r="AG27" i="8"/>
  <c r="AH10" i="9"/>
  <c r="AG15" i="9"/>
  <c r="AG32" i="9"/>
  <c r="AG28" i="15"/>
  <c r="AG10" i="7"/>
  <c r="AG12" i="7"/>
  <c r="AG16" i="8"/>
  <c r="AG32" i="8"/>
  <c r="AG18" i="9"/>
  <c r="AH17" i="9"/>
  <c r="AG15" i="14"/>
  <c r="AH25" i="14"/>
  <c r="AG30" i="7"/>
  <c r="AH30" i="8"/>
  <c r="AH30" i="9"/>
  <c r="AG27" i="9"/>
  <c r="AH27" i="14"/>
  <c r="AG25" i="15"/>
  <c r="AG15" i="8"/>
  <c r="AH15" i="14"/>
  <c r="AG10" i="15"/>
  <c r="AH10" i="8"/>
  <c r="AG10" i="9"/>
  <c r="AG7" i="9"/>
  <c r="AG7" i="7"/>
  <c r="AH7" i="14"/>
  <c r="AH7" i="9"/>
  <c r="AH33" i="14" l="1"/>
  <c r="AH33" i="8"/>
  <c r="AG33" i="12"/>
  <c r="AH33" i="9"/>
  <c r="AG33" i="7"/>
  <c r="AG34" i="14"/>
  <c r="AG33" i="8"/>
  <c r="AG33" i="9"/>
  <c r="AG33" i="15"/>
  <c r="AG33" i="14"/>
</calcChain>
</file>

<file path=xl/sharedStrings.xml><?xml version="1.0" encoding="utf-8"?>
<sst xmlns="http://schemas.openxmlformats.org/spreadsheetml/2006/main" count="622" uniqueCount="145">
  <si>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</si>
  <si>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</si>
  <si>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</si>
  <si>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</si>
  <si>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</si>
  <si>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</si>
  <si>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</si>
  <si>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</si>
  <si>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</si>
  <si>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</si>
  <si>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</si>
  <si>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</si>
  <si>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</si>
  <si>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</si>
  <si>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</si>
  <si>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</si>
  <si>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</si>
  <si>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</si>
  <si>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</si>
  <si>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</si>
  <si>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</si>
  <si>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</si>
  <si>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</si>
  <si>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</si>
  <si>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</si>
  <si>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</si>
  <si>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</si>
  <si>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</si>
  <si>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</si>
  <si>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</si>
  <si>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</si>
  <si>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</si>
  <si>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</si>
  <si>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</si>
  <si>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</si>
  <si>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</si>
  <si>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</si>
  <si>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</si>
  <si>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</si>
  <si>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</si>
  <si>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</si>
  <si>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</si>
  <si>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</si>
  <si>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</si>
  <si>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</si>
  <si>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</si>
  <si>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</si>
  <si>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</si>
  <si>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</si>
  <si>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</si>
  <si>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</si>
  <si>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</si>
  <si>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</si>
  <si>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</si>
  <si>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</si>
  <si>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L</t>
  </si>
  <si>
    <t>N</t>
  </si>
  <si>
    <t>NE</t>
  </si>
  <si>
    <t>SE</t>
  </si>
  <si>
    <t>S</t>
  </si>
  <si>
    <t>Cátia Braga</t>
  </si>
  <si>
    <t>Meteorologista/Cemtec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</si>
  <si>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</si>
  <si>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</si>
  <si>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</si>
  <si>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</si>
  <si>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</si>
  <si>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</si>
  <si>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</si>
  <si>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</si>
  <si>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</si>
  <si>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</si>
  <si>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</si>
  <si>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</si>
  <si>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</si>
  <si>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</si>
  <si>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</si>
  <si>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</si>
  <si>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</si>
  <si>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</si>
  <si>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</si>
  <si>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</si>
  <si>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</si>
  <si>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</si>
  <si>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</si>
  <si>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</si>
  <si>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</si>
  <si>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</si>
  <si>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</si>
  <si>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</si>
  <si>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</si>
  <si>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</si>
  <si>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</si>
  <si>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</si>
  <si>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</si>
  <si>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</si>
  <si>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</si>
  <si>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</si>
  <si>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</si>
  <si>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</si>
  <si>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</si>
  <si>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</si>
  <si>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</si>
  <si>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</si>
  <si>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</si>
  <si>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</si>
  <si>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</si>
  <si>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</si>
  <si>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</si>
  <si>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</si>
  <si>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</si>
  <si>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</si>
  <si>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</si>
  <si>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</si>
  <si>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</si>
  <si>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</si>
  <si>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</si>
  <si>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</si>
  <si>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</si>
  <si>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</si>
  <si>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</si>
  <si>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</si>
  <si>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</si>
  <si>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</si>
  <si>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</si>
  <si>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</si>
  <si>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</si>
  <si>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</si>
  <si>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</si>
  <si>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</si>
  <si>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</si>
  <si>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</si>
  <si>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</si>
  <si>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</si>
  <si>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</si>
  <si>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</si>
  <si>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</si>
  <si>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</si>
  <si>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</si>
  <si>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SO</t>
  </si>
  <si>
    <t>*</t>
  </si>
  <si>
    <t>.</t>
  </si>
  <si>
    <t>Maio/2015</t>
  </si>
  <si>
    <t>Fonte : Inmet/Sepaf/Agraer/Cemtec-MS</t>
  </si>
  <si>
    <t>(*)_NID_Nenhuma Informação Disponivel pelo Inmet.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</si>
</sst>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2" fillId="1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" fontId="18" fillId="8" borderId="1" xfId="0" applyNumberFormat="1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4" fillId="7" borderId="1" xfId="0" applyFont="1" applyFill="1" applyBorder="1" applyAlignment="1">
      <alignment wrapText="1"/>
    </xf>
    <xf numFmtId="0" fontId="14" fillId="7" borderId="1" xfId="0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4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4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4" fillId="7" borderId="1" xfId="0" applyFont="1" applyFill="1" applyBorder="1" applyAlignment="1">
      <alignment horizontal="left" vertical="center" wrapText="1"/>
    </xf>
    <xf numFmtId="0" fontId="14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0" fillId="7" borderId="0" xfId="2" applyFont="1" applyFill="1" applyAlignment="1" applyProtection="1"/>
    <xf numFmtId="0" fontId="0" fillId="7" borderId="0" xfId="0" applyFill="1" applyBorder="1" applyAlignment="1"/>
    <xf numFmtId="0" fontId="20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2" fontId="2" fillId="3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2" fontId="4" fillId="2" borderId="2" xfId="0" applyNumberFormat="1" applyFont="1" applyFill="1" applyBorder="1" applyAlignment="1">
      <alignment horizontal="center" vertical="center"/>
    </xf>
    <xf numFmtId="2" fontId="9" fillId="4" borderId="2" xfId="0" applyNumberFormat="1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5" xfId="0" applyFill="1" applyBorder="1"/>
    <xf numFmtId="0" fontId="0" fillId="7" borderId="6" xfId="0" applyFill="1" applyBorder="1"/>
    <xf numFmtId="0" fontId="3" fillId="7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0" fontId="3" fillId="7" borderId="8" xfId="0" applyFont="1" applyFill="1" applyBorder="1" applyAlignment="1">
      <alignment horizontal="center" vertical="center"/>
    </xf>
    <xf numFmtId="0" fontId="22" fillId="7" borderId="9" xfId="0" applyFont="1" applyFill="1" applyBorder="1" applyAlignment="1">
      <alignment horizontal="center" vertical="center"/>
    </xf>
    <xf numFmtId="0" fontId="22" fillId="7" borderId="10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0" xfId="0" applyFill="1" applyBorder="1"/>
    <xf numFmtId="0" fontId="16" fillId="7" borderId="11" xfId="0" applyFont="1" applyFill="1" applyBorder="1" applyAlignment="1">
      <alignment horizontal="center" vertical="center"/>
    </xf>
    <xf numFmtId="2" fontId="9" fillId="5" borderId="2" xfId="0" applyNumberFormat="1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2" fontId="4" fillId="5" borderId="2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9" fillId="5" borderId="2" xfId="0" applyFont="1" applyFill="1" applyBorder="1" applyAlignment="1">
      <alignment horizontal="right" vertical="center"/>
    </xf>
    <xf numFmtId="2" fontId="13" fillId="5" borderId="2" xfId="0" applyNumberFormat="1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/>
    </xf>
    <xf numFmtId="0" fontId="15" fillId="7" borderId="9" xfId="0" applyFont="1" applyFill="1" applyBorder="1" applyAlignment="1">
      <alignment horizontal="center" vertical="center"/>
    </xf>
    <xf numFmtId="0" fontId="0" fillId="7" borderId="11" xfId="0" applyFill="1" applyBorder="1"/>
    <xf numFmtId="2" fontId="4" fillId="3" borderId="2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2" fontId="9" fillId="6" borderId="2" xfId="0" applyNumberFormat="1" applyFont="1" applyFill="1" applyBorder="1" applyAlignment="1">
      <alignment horizontal="center" vertical="center"/>
    </xf>
    <xf numFmtId="0" fontId="2" fillId="1" borderId="2" xfId="0" applyFont="1" applyFill="1" applyBorder="1" applyAlignment="1">
      <alignment horizontal="center" vertical="center"/>
    </xf>
    <xf numFmtId="0" fontId="0" fillId="7" borderId="8" xfId="0" applyFill="1" applyBorder="1"/>
    <xf numFmtId="0" fontId="3" fillId="7" borderId="11" xfId="0" applyFont="1" applyFill="1" applyBorder="1" applyAlignment="1">
      <alignment horizontal="center" vertical="center"/>
    </xf>
    <xf numFmtId="0" fontId="22" fillId="7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9" fillId="4" borderId="14" xfId="0" applyNumberFormat="1" applyFont="1" applyFill="1" applyBorder="1" applyAlignment="1">
      <alignment horizontal="center" vertical="center"/>
    </xf>
    <xf numFmtId="2" fontId="9" fillId="5" borderId="1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right" vertical="center"/>
    </xf>
    <xf numFmtId="1" fontId="4" fillId="0" borderId="2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5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5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5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5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5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5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B5">
            <v>21.758333333333329</v>
          </cell>
          <cell r="C5">
            <v>29.6</v>
          </cell>
          <cell r="D5">
            <v>15.5</v>
          </cell>
          <cell r="E5">
            <v>76.875</v>
          </cell>
          <cell r="F5">
            <v>100</v>
          </cell>
          <cell r="G5">
            <v>39</v>
          </cell>
          <cell r="H5">
            <v>8.64</v>
          </cell>
          <cell r="I5" t="str">
            <v>O</v>
          </cell>
          <cell r="J5">
            <v>26.28</v>
          </cell>
          <cell r="K5">
            <v>0</v>
          </cell>
        </row>
        <row r="6">
          <cell r="B6">
            <v>22.204166666666669</v>
          </cell>
          <cell r="C6">
            <v>32.799999999999997</v>
          </cell>
          <cell r="D6">
            <v>13.6</v>
          </cell>
          <cell r="E6">
            <v>72.416666666666671</v>
          </cell>
          <cell r="F6">
            <v>100</v>
          </cell>
          <cell r="G6">
            <v>28</v>
          </cell>
          <cell r="H6">
            <v>12.6</v>
          </cell>
          <cell r="I6" t="str">
            <v>SE</v>
          </cell>
          <cell r="J6">
            <v>27.36</v>
          </cell>
          <cell r="K6">
            <v>0</v>
          </cell>
        </row>
        <row r="7">
          <cell r="B7">
            <v>23.008333333333336</v>
          </cell>
          <cell r="C7">
            <v>33.299999999999997</v>
          </cell>
          <cell r="D7">
            <v>16.399999999999999</v>
          </cell>
          <cell r="E7">
            <v>78.583333333333329</v>
          </cell>
          <cell r="F7">
            <v>100</v>
          </cell>
          <cell r="G7">
            <v>38</v>
          </cell>
          <cell r="H7">
            <v>18</v>
          </cell>
          <cell r="I7" t="str">
            <v>O</v>
          </cell>
          <cell r="J7">
            <v>48.6</v>
          </cell>
          <cell r="K7">
            <v>6.8000000000000007</v>
          </cell>
        </row>
        <row r="8">
          <cell r="B8">
            <v>21.904166666666665</v>
          </cell>
          <cell r="C8">
            <v>24.6</v>
          </cell>
          <cell r="D8">
            <v>19.399999999999999</v>
          </cell>
          <cell r="E8">
            <v>91.666666666666671</v>
          </cell>
          <cell r="F8">
            <v>100</v>
          </cell>
          <cell r="G8">
            <v>72</v>
          </cell>
          <cell r="H8">
            <v>9.7200000000000006</v>
          </cell>
          <cell r="I8" t="str">
            <v>O</v>
          </cell>
          <cell r="J8">
            <v>32.04</v>
          </cell>
          <cell r="K8">
            <v>33.6</v>
          </cell>
        </row>
        <row r="9">
          <cell r="B9">
            <v>22.979166666666668</v>
          </cell>
          <cell r="C9">
            <v>28.2</v>
          </cell>
          <cell r="D9">
            <v>19</v>
          </cell>
          <cell r="E9">
            <v>79.333333333333329</v>
          </cell>
          <cell r="F9">
            <v>97</v>
          </cell>
          <cell r="G9">
            <v>53</v>
          </cell>
          <cell r="H9">
            <v>4.32</v>
          </cell>
          <cell r="I9" t="str">
            <v>O</v>
          </cell>
          <cell r="J9">
            <v>16.920000000000002</v>
          </cell>
          <cell r="K9">
            <v>0</v>
          </cell>
        </row>
        <row r="10">
          <cell r="B10">
            <v>23.375</v>
          </cell>
          <cell r="C10">
            <v>29.6</v>
          </cell>
          <cell r="D10">
            <v>18.899999999999999</v>
          </cell>
          <cell r="E10">
            <v>80.625</v>
          </cell>
          <cell r="F10">
            <v>100</v>
          </cell>
          <cell r="G10">
            <v>45</v>
          </cell>
          <cell r="H10">
            <v>7.9200000000000008</v>
          </cell>
          <cell r="I10" t="str">
            <v>NO</v>
          </cell>
          <cell r="J10">
            <v>19.079999999999998</v>
          </cell>
          <cell r="K10">
            <v>0</v>
          </cell>
        </row>
        <row r="11">
          <cell r="B11">
            <v>22.591666666666669</v>
          </cell>
          <cell r="C11">
            <v>29.5</v>
          </cell>
          <cell r="D11">
            <v>16.899999999999999</v>
          </cell>
          <cell r="E11">
            <v>78.666666666666671</v>
          </cell>
          <cell r="F11">
            <v>100</v>
          </cell>
          <cell r="G11">
            <v>40</v>
          </cell>
          <cell r="H11">
            <v>6.84</v>
          </cell>
          <cell r="I11" t="str">
            <v>O</v>
          </cell>
          <cell r="J11">
            <v>19.440000000000001</v>
          </cell>
          <cell r="K11">
            <v>0</v>
          </cell>
        </row>
        <row r="12">
          <cell r="B12">
            <v>21.083333333333339</v>
          </cell>
          <cell r="C12">
            <v>26.9</v>
          </cell>
          <cell r="D12">
            <v>16.7</v>
          </cell>
          <cell r="E12">
            <v>74.875</v>
          </cell>
          <cell r="F12">
            <v>100</v>
          </cell>
          <cell r="G12">
            <v>48</v>
          </cell>
          <cell r="H12">
            <v>14.04</v>
          </cell>
          <cell r="I12" t="str">
            <v>SO</v>
          </cell>
          <cell r="J12">
            <v>28.8</v>
          </cell>
          <cell r="K12">
            <v>0</v>
          </cell>
        </row>
        <row r="13">
          <cell r="B13">
            <v>21.358333333333334</v>
          </cell>
          <cell r="C13">
            <v>31.7</v>
          </cell>
          <cell r="D13">
            <v>15.3</v>
          </cell>
          <cell r="E13">
            <v>78.458333333333329</v>
          </cell>
          <cell r="F13">
            <v>100</v>
          </cell>
          <cell r="G13">
            <v>39</v>
          </cell>
          <cell r="H13">
            <v>8.2799999999999994</v>
          </cell>
          <cell r="I13" t="str">
            <v>O</v>
          </cell>
          <cell r="J13">
            <v>22.32</v>
          </cell>
          <cell r="K13">
            <v>0</v>
          </cell>
        </row>
        <row r="14">
          <cell r="B14">
            <v>21.916666666666668</v>
          </cell>
          <cell r="C14">
            <v>31.9</v>
          </cell>
          <cell r="D14">
            <v>18.3</v>
          </cell>
          <cell r="E14">
            <v>87.833333333333329</v>
          </cell>
          <cell r="F14">
            <v>100</v>
          </cell>
          <cell r="G14">
            <v>49</v>
          </cell>
          <cell r="H14">
            <v>16.920000000000002</v>
          </cell>
          <cell r="I14" t="str">
            <v>NO</v>
          </cell>
          <cell r="J14">
            <v>50.76</v>
          </cell>
          <cell r="K14">
            <v>20.2</v>
          </cell>
        </row>
        <row r="15">
          <cell r="B15">
            <v>20.408333333333335</v>
          </cell>
          <cell r="C15">
            <v>24.5</v>
          </cell>
          <cell r="D15">
            <v>18.399999999999999</v>
          </cell>
          <cell r="E15">
            <v>86.5</v>
          </cell>
          <cell r="F15">
            <v>100</v>
          </cell>
          <cell r="G15">
            <v>57</v>
          </cell>
          <cell r="H15">
            <v>13.32</v>
          </cell>
          <cell r="I15" t="str">
            <v>NO</v>
          </cell>
          <cell r="J15">
            <v>23.759999999999998</v>
          </cell>
          <cell r="K15">
            <v>4.6000000000000005</v>
          </cell>
        </row>
        <row r="16">
          <cell r="B16">
            <v>18.008333333333333</v>
          </cell>
          <cell r="C16">
            <v>25.2</v>
          </cell>
          <cell r="D16">
            <v>12.7</v>
          </cell>
          <cell r="E16">
            <v>80.458333333333329</v>
          </cell>
          <cell r="F16">
            <v>100</v>
          </cell>
          <cell r="G16">
            <v>44</v>
          </cell>
          <cell r="H16">
            <v>7.5600000000000005</v>
          </cell>
          <cell r="I16" t="str">
            <v>O</v>
          </cell>
          <cell r="J16">
            <v>15.48</v>
          </cell>
          <cell r="K16">
            <v>0</v>
          </cell>
        </row>
        <row r="17">
          <cell r="B17">
            <v>18.045833333333334</v>
          </cell>
          <cell r="C17">
            <v>26.3</v>
          </cell>
          <cell r="D17">
            <v>11.2</v>
          </cell>
          <cell r="E17">
            <v>78.333333333333329</v>
          </cell>
          <cell r="F17">
            <v>100</v>
          </cell>
          <cell r="G17">
            <v>42</v>
          </cell>
          <cell r="H17">
            <v>11.16</v>
          </cell>
          <cell r="I17" t="str">
            <v>O</v>
          </cell>
          <cell r="J17">
            <v>30.96</v>
          </cell>
          <cell r="K17">
            <v>0</v>
          </cell>
        </row>
        <row r="18">
          <cell r="B18">
            <v>18.55</v>
          </cell>
          <cell r="C18">
            <v>27.4</v>
          </cell>
          <cell r="D18">
            <v>12.2</v>
          </cell>
          <cell r="E18">
            <v>81.916666666666671</v>
          </cell>
          <cell r="F18">
            <v>100</v>
          </cell>
          <cell r="G18">
            <v>36</v>
          </cell>
          <cell r="H18">
            <v>10.8</v>
          </cell>
          <cell r="I18" t="str">
            <v>O</v>
          </cell>
          <cell r="J18">
            <v>25.2</v>
          </cell>
          <cell r="K18">
            <v>0</v>
          </cell>
        </row>
        <row r="19">
          <cell r="B19">
            <v>21.241666666666671</v>
          </cell>
          <cell r="C19">
            <v>30</v>
          </cell>
          <cell r="D19">
            <v>16.2</v>
          </cell>
          <cell r="E19">
            <v>83.583333333333329</v>
          </cell>
          <cell r="F19">
            <v>100</v>
          </cell>
          <cell r="G19">
            <v>51</v>
          </cell>
          <cell r="H19">
            <v>10.08</v>
          </cell>
          <cell r="I19" t="str">
            <v>S</v>
          </cell>
          <cell r="J19">
            <v>23.400000000000002</v>
          </cell>
          <cell r="K19">
            <v>0</v>
          </cell>
        </row>
        <row r="20">
          <cell r="B20">
            <v>22.666666666666671</v>
          </cell>
          <cell r="C20">
            <v>30.4</v>
          </cell>
          <cell r="D20">
            <v>18.2</v>
          </cell>
          <cell r="E20">
            <v>85.125</v>
          </cell>
          <cell r="F20">
            <v>100</v>
          </cell>
          <cell r="G20">
            <v>46</v>
          </cell>
          <cell r="H20">
            <v>6.84</v>
          </cell>
          <cell r="I20" t="str">
            <v>O</v>
          </cell>
          <cell r="J20">
            <v>15.120000000000001</v>
          </cell>
          <cell r="K20">
            <v>0</v>
          </cell>
        </row>
        <row r="21">
          <cell r="B21">
            <v>22.825000000000003</v>
          </cell>
          <cell r="C21">
            <v>29.1</v>
          </cell>
          <cell r="D21">
            <v>17.399999999999999</v>
          </cell>
          <cell r="E21">
            <v>76.541666666666671</v>
          </cell>
          <cell r="F21">
            <v>99</v>
          </cell>
          <cell r="G21">
            <v>45</v>
          </cell>
          <cell r="H21">
            <v>9.7200000000000006</v>
          </cell>
          <cell r="I21" t="str">
            <v>O</v>
          </cell>
          <cell r="J21">
            <v>21.240000000000002</v>
          </cell>
          <cell r="K21">
            <v>0</v>
          </cell>
        </row>
        <row r="22">
          <cell r="B22">
            <v>21.724999999999998</v>
          </cell>
          <cell r="C22">
            <v>25.2</v>
          </cell>
          <cell r="D22">
            <v>19.5</v>
          </cell>
          <cell r="E22">
            <v>84.208333333333329</v>
          </cell>
          <cell r="F22">
            <v>97</v>
          </cell>
          <cell r="G22">
            <v>64</v>
          </cell>
          <cell r="H22">
            <v>6.48</v>
          </cell>
          <cell r="I22" t="str">
            <v>O</v>
          </cell>
          <cell r="J22">
            <v>12.96</v>
          </cell>
          <cell r="K22">
            <v>0.4</v>
          </cell>
        </row>
        <row r="23">
          <cell r="B23">
            <v>20.291666666666668</v>
          </cell>
          <cell r="C23">
            <v>27.2</v>
          </cell>
          <cell r="D23">
            <v>16.3</v>
          </cell>
          <cell r="E23">
            <v>87.875</v>
          </cell>
          <cell r="F23">
            <v>100</v>
          </cell>
          <cell r="G23">
            <v>58</v>
          </cell>
          <cell r="H23">
            <v>7.9200000000000008</v>
          </cell>
          <cell r="I23" t="str">
            <v>O</v>
          </cell>
          <cell r="J23">
            <v>18.720000000000002</v>
          </cell>
          <cell r="K23">
            <v>0</v>
          </cell>
        </row>
        <row r="24">
          <cell r="B24">
            <v>21.483333333333334</v>
          </cell>
          <cell r="C24">
            <v>29.1</v>
          </cell>
          <cell r="D24">
            <v>16.8</v>
          </cell>
          <cell r="E24">
            <v>83.625</v>
          </cell>
          <cell r="F24">
            <v>100</v>
          </cell>
          <cell r="G24">
            <v>47</v>
          </cell>
          <cell r="H24">
            <v>6.48</v>
          </cell>
          <cell r="I24" t="str">
            <v>O</v>
          </cell>
          <cell r="J24">
            <v>16.2</v>
          </cell>
          <cell r="K24">
            <v>0</v>
          </cell>
        </row>
        <row r="25">
          <cell r="B25">
            <v>22.445833333333336</v>
          </cell>
          <cell r="C25">
            <v>30.2</v>
          </cell>
          <cell r="D25">
            <v>16.399999999999999</v>
          </cell>
          <cell r="E25">
            <v>79.875</v>
          </cell>
          <cell r="F25">
            <v>100</v>
          </cell>
          <cell r="G25">
            <v>45</v>
          </cell>
          <cell r="H25">
            <v>10.8</v>
          </cell>
          <cell r="I25" t="str">
            <v>SO</v>
          </cell>
          <cell r="J25">
            <v>23.400000000000002</v>
          </cell>
          <cell r="K25">
            <v>0</v>
          </cell>
        </row>
        <row r="26">
          <cell r="B26">
            <v>24.69</v>
          </cell>
          <cell r="C26">
            <v>32</v>
          </cell>
          <cell r="D26">
            <v>18.5</v>
          </cell>
          <cell r="E26">
            <v>70.833333333333329</v>
          </cell>
          <cell r="F26">
            <v>100</v>
          </cell>
          <cell r="G26">
            <v>38</v>
          </cell>
          <cell r="H26">
            <v>12.24</v>
          </cell>
          <cell r="I26" t="str">
            <v>S</v>
          </cell>
          <cell r="J26">
            <v>27.720000000000002</v>
          </cell>
          <cell r="K26">
            <v>0</v>
          </cell>
        </row>
        <row r="27">
          <cell r="B27">
            <v>24.433333333333326</v>
          </cell>
          <cell r="C27">
            <v>32.5</v>
          </cell>
          <cell r="D27">
            <v>18.7</v>
          </cell>
          <cell r="E27">
            <v>74.416666666666671</v>
          </cell>
          <cell r="F27">
            <v>100</v>
          </cell>
          <cell r="G27">
            <v>38</v>
          </cell>
          <cell r="H27">
            <v>12.6</v>
          </cell>
          <cell r="I27" t="str">
            <v>SE</v>
          </cell>
          <cell r="J27">
            <v>29.52</v>
          </cell>
          <cell r="K27">
            <v>0</v>
          </cell>
        </row>
        <row r="28">
          <cell r="B28">
            <v>24.679166666666671</v>
          </cell>
          <cell r="C28">
            <v>33.1</v>
          </cell>
          <cell r="D28">
            <v>18.5</v>
          </cell>
          <cell r="E28">
            <v>74.166666666666671</v>
          </cell>
          <cell r="F28">
            <v>100</v>
          </cell>
          <cell r="G28">
            <v>38</v>
          </cell>
          <cell r="H28">
            <v>9.3600000000000012</v>
          </cell>
          <cell r="I28" t="str">
            <v>NE</v>
          </cell>
          <cell r="J28">
            <v>30.96</v>
          </cell>
          <cell r="K28">
            <v>0</v>
          </cell>
        </row>
        <row r="29">
          <cell r="B29">
            <v>26.100000000000005</v>
          </cell>
          <cell r="C29">
            <v>33.9</v>
          </cell>
          <cell r="D29">
            <v>20.2</v>
          </cell>
          <cell r="E29">
            <v>74.375</v>
          </cell>
          <cell r="F29">
            <v>100</v>
          </cell>
          <cell r="G29">
            <v>34</v>
          </cell>
          <cell r="H29">
            <v>10.08</v>
          </cell>
          <cell r="I29" t="str">
            <v>L</v>
          </cell>
          <cell r="J29">
            <v>21.96</v>
          </cell>
          <cell r="K29">
            <v>0</v>
          </cell>
        </row>
        <row r="30">
          <cell r="B30">
            <v>25.470833333333335</v>
          </cell>
          <cell r="C30">
            <v>32.6</v>
          </cell>
          <cell r="D30">
            <v>19</v>
          </cell>
          <cell r="E30">
            <v>73.083333333333329</v>
          </cell>
          <cell r="F30">
            <v>100</v>
          </cell>
          <cell r="G30">
            <v>38</v>
          </cell>
          <cell r="H30">
            <v>11.879999999999999</v>
          </cell>
          <cell r="I30" t="str">
            <v>S</v>
          </cell>
          <cell r="J30">
            <v>26.28</v>
          </cell>
          <cell r="K30">
            <v>0</v>
          </cell>
        </row>
        <row r="31">
          <cell r="B31">
            <v>22.741666666666671</v>
          </cell>
          <cell r="C31">
            <v>32.299999999999997</v>
          </cell>
          <cell r="D31">
            <v>17.399999999999999</v>
          </cell>
          <cell r="E31">
            <v>82.166666666666671</v>
          </cell>
          <cell r="F31">
            <v>100</v>
          </cell>
          <cell r="G31">
            <v>35</v>
          </cell>
          <cell r="H31">
            <v>10.8</v>
          </cell>
          <cell r="I31" t="str">
            <v>NE</v>
          </cell>
          <cell r="J31">
            <v>34.92</v>
          </cell>
          <cell r="K31">
            <v>0</v>
          </cell>
        </row>
        <row r="32">
          <cell r="B32">
            <v>20.324999999999999</v>
          </cell>
          <cell r="C32">
            <v>23.1</v>
          </cell>
          <cell r="D32">
            <v>18.600000000000001</v>
          </cell>
          <cell r="E32">
            <v>89.25</v>
          </cell>
          <cell r="F32">
            <v>100</v>
          </cell>
          <cell r="G32">
            <v>73</v>
          </cell>
          <cell r="H32">
            <v>8.2799999999999994</v>
          </cell>
          <cell r="I32" t="str">
            <v>N</v>
          </cell>
          <cell r="J32">
            <v>22.68</v>
          </cell>
          <cell r="K32">
            <v>4.6000000000000005</v>
          </cell>
        </row>
        <row r="33">
          <cell r="B33">
            <v>18.333333333333336</v>
          </cell>
          <cell r="C33">
            <v>24.3</v>
          </cell>
          <cell r="D33">
            <v>12.6</v>
          </cell>
          <cell r="E33">
            <v>81.916666666666671</v>
          </cell>
          <cell r="F33">
            <v>100</v>
          </cell>
          <cell r="G33">
            <v>52</v>
          </cell>
          <cell r="H33">
            <v>5.04</v>
          </cell>
          <cell r="I33" t="str">
            <v>O</v>
          </cell>
          <cell r="J33">
            <v>14.04</v>
          </cell>
          <cell r="K33">
            <v>0</v>
          </cell>
        </row>
        <row r="34">
          <cell r="B34">
            <v>18.870833333333334</v>
          </cell>
          <cell r="C34">
            <v>26.4</v>
          </cell>
          <cell r="D34">
            <v>14.8</v>
          </cell>
          <cell r="E34">
            <v>91.458333333333329</v>
          </cell>
          <cell r="F34">
            <v>100</v>
          </cell>
          <cell r="G34">
            <v>58</v>
          </cell>
          <cell r="H34">
            <v>6.12</v>
          </cell>
          <cell r="I34" t="str">
            <v>O</v>
          </cell>
          <cell r="J34">
            <v>19.079999999999998</v>
          </cell>
          <cell r="K34">
            <v>1</v>
          </cell>
        </row>
        <row r="35">
          <cell r="B35">
            <v>20.645833333333332</v>
          </cell>
          <cell r="C35">
            <v>27.9</v>
          </cell>
          <cell r="D35">
            <v>18.2</v>
          </cell>
          <cell r="E35">
            <v>95.875</v>
          </cell>
          <cell r="F35">
            <v>100</v>
          </cell>
          <cell r="G35">
            <v>64</v>
          </cell>
          <cell r="H35">
            <v>19.8</v>
          </cell>
          <cell r="I35" t="str">
            <v>O</v>
          </cell>
          <cell r="J35">
            <v>50.76</v>
          </cell>
          <cell r="K35">
            <v>42.2</v>
          </cell>
        </row>
        <row r="36">
          <cell r="I36" t="str">
            <v>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7.2</v>
          </cell>
        </row>
      </sheetData>
      <sheetData sheetId="2">
        <row r="5">
          <cell r="K5">
            <v>16.999999999999996</v>
          </cell>
        </row>
      </sheetData>
      <sheetData sheetId="3">
        <row r="5">
          <cell r="K5">
            <v>4</v>
          </cell>
        </row>
      </sheetData>
      <sheetData sheetId="4">
        <row r="5">
          <cell r="B5">
            <v>22.679166666666664</v>
          </cell>
          <cell r="C5">
            <v>30.2</v>
          </cell>
          <cell r="D5">
            <v>16.100000000000001</v>
          </cell>
          <cell r="E5">
            <v>68.208333333333329</v>
          </cell>
          <cell r="F5">
            <v>93</v>
          </cell>
          <cell r="G5">
            <v>32</v>
          </cell>
          <cell r="H5">
            <v>15.48</v>
          </cell>
          <cell r="I5" t="str">
            <v>L</v>
          </cell>
          <cell r="J5">
            <v>25.56</v>
          </cell>
          <cell r="K5">
            <v>0</v>
          </cell>
        </row>
        <row r="6">
          <cell r="B6">
            <v>22.212500000000006</v>
          </cell>
          <cell r="C6">
            <v>30.4</v>
          </cell>
          <cell r="D6">
            <v>15.8</v>
          </cell>
          <cell r="E6">
            <v>68.583333333333329</v>
          </cell>
          <cell r="F6">
            <v>91</v>
          </cell>
          <cell r="G6">
            <v>33</v>
          </cell>
          <cell r="H6">
            <v>19.440000000000001</v>
          </cell>
          <cell r="I6" t="str">
            <v>NE</v>
          </cell>
          <cell r="J6">
            <v>37.440000000000005</v>
          </cell>
          <cell r="K6">
            <v>0</v>
          </cell>
        </row>
        <row r="7">
          <cell r="B7">
            <v>22.462500000000002</v>
          </cell>
          <cell r="C7">
            <v>30.1</v>
          </cell>
          <cell r="D7">
            <v>18.100000000000001</v>
          </cell>
          <cell r="E7">
            <v>76.5</v>
          </cell>
          <cell r="F7">
            <v>96</v>
          </cell>
          <cell r="G7">
            <v>48</v>
          </cell>
          <cell r="H7">
            <v>28.44</v>
          </cell>
          <cell r="I7" t="str">
            <v>NE</v>
          </cell>
          <cell r="J7">
            <v>54.36</v>
          </cell>
          <cell r="K7">
            <v>24.200000000000003</v>
          </cell>
        </row>
        <row r="8">
          <cell r="B8">
            <v>19.779166666666669</v>
          </cell>
          <cell r="C8">
            <v>21.1</v>
          </cell>
          <cell r="D8">
            <v>18.100000000000001</v>
          </cell>
          <cell r="E8">
            <v>92.75</v>
          </cell>
          <cell r="F8">
            <v>97</v>
          </cell>
          <cell r="G8">
            <v>79</v>
          </cell>
          <cell r="H8">
            <v>23.040000000000003</v>
          </cell>
          <cell r="I8" t="str">
            <v>N</v>
          </cell>
          <cell r="J8">
            <v>43.2</v>
          </cell>
          <cell r="K8">
            <v>58.2</v>
          </cell>
        </row>
        <row r="9">
          <cell r="B9">
            <v>20.825000000000006</v>
          </cell>
          <cell r="C9">
            <v>26.7</v>
          </cell>
          <cell r="D9">
            <v>16.7</v>
          </cell>
          <cell r="E9">
            <v>84.541666666666671</v>
          </cell>
          <cell r="F9">
            <v>97</v>
          </cell>
          <cell r="G9">
            <v>60</v>
          </cell>
          <cell r="H9">
            <v>12.24</v>
          </cell>
          <cell r="I9" t="str">
            <v>L</v>
          </cell>
          <cell r="J9">
            <v>21.6</v>
          </cell>
          <cell r="K9">
            <v>0</v>
          </cell>
        </row>
        <row r="10">
          <cell r="B10">
            <v>21.979166666666668</v>
          </cell>
          <cell r="C10">
            <v>28</v>
          </cell>
          <cell r="D10">
            <v>18.100000000000001</v>
          </cell>
          <cell r="E10">
            <v>83.666666666666671</v>
          </cell>
          <cell r="F10">
            <v>98</v>
          </cell>
          <cell r="G10">
            <v>51</v>
          </cell>
          <cell r="H10">
            <v>11.879999999999999</v>
          </cell>
          <cell r="I10" t="str">
            <v>SO</v>
          </cell>
          <cell r="J10">
            <v>37.080000000000005</v>
          </cell>
          <cell r="K10">
            <v>4.4000000000000004</v>
          </cell>
        </row>
        <row r="11">
          <cell r="B11">
            <v>22.220833333333342</v>
          </cell>
          <cell r="C11">
            <v>28.4</v>
          </cell>
          <cell r="D11">
            <v>18.3</v>
          </cell>
          <cell r="E11">
            <v>77.333333333333329</v>
          </cell>
          <cell r="F11">
            <v>94</v>
          </cell>
          <cell r="G11">
            <v>47</v>
          </cell>
          <cell r="H11">
            <v>13.32</v>
          </cell>
          <cell r="I11" t="str">
            <v>L</v>
          </cell>
          <cell r="J11">
            <v>23.400000000000002</v>
          </cell>
          <cell r="K11">
            <v>0.2</v>
          </cell>
        </row>
        <row r="12">
          <cell r="B12">
            <v>21.370833333333334</v>
          </cell>
          <cell r="C12">
            <v>27.8</v>
          </cell>
          <cell r="D12">
            <v>16.7</v>
          </cell>
          <cell r="E12">
            <v>69.916666666666671</v>
          </cell>
          <cell r="F12">
            <v>88</v>
          </cell>
          <cell r="G12">
            <v>39</v>
          </cell>
          <cell r="H12">
            <v>24.840000000000003</v>
          </cell>
          <cell r="I12" t="str">
            <v>L</v>
          </cell>
          <cell r="J12">
            <v>36.36</v>
          </cell>
          <cell r="K12">
            <v>0</v>
          </cell>
        </row>
        <row r="13">
          <cell r="B13">
            <v>21.704166666666666</v>
          </cell>
          <cell r="C13">
            <v>30.3</v>
          </cell>
          <cell r="D13">
            <v>14.8</v>
          </cell>
          <cell r="E13">
            <v>69.791666666666671</v>
          </cell>
          <cell r="F13">
            <v>91</v>
          </cell>
          <cell r="G13">
            <v>35</v>
          </cell>
          <cell r="H13">
            <v>19.440000000000001</v>
          </cell>
          <cell r="I13" t="str">
            <v>NE</v>
          </cell>
          <cell r="J13">
            <v>31.680000000000003</v>
          </cell>
          <cell r="K13">
            <v>0</v>
          </cell>
        </row>
        <row r="14">
          <cell r="B14">
            <v>22.841666666666665</v>
          </cell>
          <cell r="C14">
            <v>29.6</v>
          </cell>
          <cell r="D14">
            <v>18.8</v>
          </cell>
          <cell r="E14">
            <v>80.416666666666671</v>
          </cell>
          <cell r="F14">
            <v>94</v>
          </cell>
          <cell r="G14">
            <v>51</v>
          </cell>
          <cell r="H14">
            <v>26.64</v>
          </cell>
          <cell r="I14" t="str">
            <v>N</v>
          </cell>
          <cell r="J14">
            <v>53.28</v>
          </cell>
          <cell r="K14">
            <v>0</v>
          </cell>
        </row>
        <row r="15">
          <cell r="B15">
            <v>19.404166666666672</v>
          </cell>
          <cell r="C15">
            <v>25</v>
          </cell>
          <cell r="D15">
            <v>17.3</v>
          </cell>
          <cell r="E15">
            <v>89.125</v>
          </cell>
          <cell r="F15">
            <v>97</v>
          </cell>
          <cell r="G15">
            <v>62</v>
          </cell>
          <cell r="H15">
            <v>24.12</v>
          </cell>
          <cell r="I15" t="str">
            <v>S</v>
          </cell>
          <cell r="J15">
            <v>48.96</v>
          </cell>
          <cell r="K15">
            <v>54.000000000000007</v>
          </cell>
        </row>
        <row r="16">
          <cell r="B16">
            <v>17.937499999999996</v>
          </cell>
          <cell r="C16">
            <v>24.5</v>
          </cell>
          <cell r="D16">
            <v>12.6</v>
          </cell>
          <cell r="E16">
            <v>82.875</v>
          </cell>
          <cell r="F16">
            <v>97</v>
          </cell>
          <cell r="G16">
            <v>53</v>
          </cell>
          <cell r="H16">
            <v>12.96</v>
          </cell>
          <cell r="I16" t="str">
            <v>SE</v>
          </cell>
          <cell r="J16">
            <v>21.240000000000002</v>
          </cell>
          <cell r="K16">
            <v>0.2</v>
          </cell>
        </row>
        <row r="17">
          <cell r="B17">
            <v>18.175000000000001</v>
          </cell>
          <cell r="C17">
            <v>24.6</v>
          </cell>
          <cell r="D17">
            <v>13.6</v>
          </cell>
          <cell r="E17">
            <v>75.333333333333329</v>
          </cell>
          <cell r="F17">
            <v>92</v>
          </cell>
          <cell r="G17">
            <v>44</v>
          </cell>
          <cell r="H17">
            <v>14.76</v>
          </cell>
          <cell r="I17" t="str">
            <v>L</v>
          </cell>
          <cell r="J17">
            <v>25.56</v>
          </cell>
          <cell r="K17">
            <v>0</v>
          </cell>
        </row>
        <row r="18">
          <cell r="B18">
            <v>18.729166666666668</v>
          </cell>
          <cell r="C18">
            <v>27.6</v>
          </cell>
          <cell r="D18">
            <v>11</v>
          </cell>
          <cell r="E18">
            <v>75.166666666666671</v>
          </cell>
          <cell r="F18">
            <v>95</v>
          </cell>
          <cell r="G18">
            <v>42</v>
          </cell>
          <cell r="H18">
            <v>14.4</v>
          </cell>
          <cell r="I18" t="str">
            <v>L</v>
          </cell>
          <cell r="J18">
            <v>25.92</v>
          </cell>
          <cell r="K18">
            <v>0.2</v>
          </cell>
        </row>
        <row r="19">
          <cell r="B19">
            <v>21.3125</v>
          </cell>
          <cell r="C19">
            <v>27.1</v>
          </cell>
          <cell r="D19">
            <v>16.899999999999999</v>
          </cell>
          <cell r="E19">
            <v>80.291666666666671</v>
          </cell>
          <cell r="F19">
            <v>93</v>
          </cell>
          <cell r="G19">
            <v>61</v>
          </cell>
          <cell r="H19">
            <v>17.64</v>
          </cell>
          <cell r="I19" t="str">
            <v>L</v>
          </cell>
          <cell r="J19">
            <v>25.56</v>
          </cell>
          <cell r="K19">
            <v>0</v>
          </cell>
        </row>
        <row r="20">
          <cell r="B20">
            <v>22.891666666666669</v>
          </cell>
          <cell r="C20">
            <v>29.6</v>
          </cell>
          <cell r="D20">
            <v>18.3</v>
          </cell>
          <cell r="E20">
            <v>77.375</v>
          </cell>
          <cell r="F20">
            <v>96</v>
          </cell>
          <cell r="G20">
            <v>43</v>
          </cell>
          <cell r="H20">
            <v>19.079999999999998</v>
          </cell>
          <cell r="I20" t="str">
            <v>NE</v>
          </cell>
          <cell r="J20">
            <v>29.16</v>
          </cell>
          <cell r="K20">
            <v>0</v>
          </cell>
        </row>
        <row r="21">
          <cell r="B21">
            <v>22.029166666666669</v>
          </cell>
          <cell r="C21">
            <v>27.1</v>
          </cell>
          <cell r="D21">
            <v>18.5</v>
          </cell>
          <cell r="E21">
            <v>74.833333333333329</v>
          </cell>
          <cell r="F21">
            <v>88</v>
          </cell>
          <cell r="G21">
            <v>50</v>
          </cell>
          <cell r="H21">
            <v>21.6</v>
          </cell>
          <cell r="I21" t="str">
            <v>L</v>
          </cell>
          <cell r="J21">
            <v>30.6</v>
          </cell>
          <cell r="K21">
            <v>0</v>
          </cell>
        </row>
        <row r="22">
          <cell r="B22">
            <v>22.083333333333332</v>
          </cell>
          <cell r="C22">
            <v>28.1</v>
          </cell>
          <cell r="D22">
            <v>17</v>
          </cell>
          <cell r="E22">
            <v>73.625</v>
          </cell>
          <cell r="F22">
            <v>93</v>
          </cell>
          <cell r="G22">
            <v>47</v>
          </cell>
          <cell r="H22">
            <v>15.120000000000001</v>
          </cell>
          <cell r="I22" t="str">
            <v>L</v>
          </cell>
          <cell r="J22">
            <v>27.36</v>
          </cell>
          <cell r="K22">
            <v>0</v>
          </cell>
        </row>
        <row r="23">
          <cell r="B23">
            <v>20.820833333333333</v>
          </cell>
          <cell r="C23">
            <v>24.8</v>
          </cell>
          <cell r="D23">
            <v>17.3</v>
          </cell>
          <cell r="E23">
            <v>84.25</v>
          </cell>
          <cell r="F23">
            <v>96</v>
          </cell>
          <cell r="G23">
            <v>65</v>
          </cell>
          <cell r="H23">
            <v>11.520000000000001</v>
          </cell>
          <cell r="I23" t="str">
            <v>L</v>
          </cell>
          <cell r="J23">
            <v>20.16</v>
          </cell>
          <cell r="K23">
            <v>0</v>
          </cell>
        </row>
        <row r="24">
          <cell r="B24">
            <v>20.645833333333332</v>
          </cell>
          <cell r="C24">
            <v>28.1</v>
          </cell>
          <cell r="D24">
            <v>17.600000000000001</v>
          </cell>
          <cell r="E24">
            <v>84.583333333333329</v>
          </cell>
          <cell r="F24">
            <v>97</v>
          </cell>
          <cell r="G24">
            <v>46</v>
          </cell>
          <cell r="H24">
            <v>17.28</v>
          </cell>
          <cell r="I24" t="str">
            <v>L</v>
          </cell>
          <cell r="J24">
            <v>36.72</v>
          </cell>
          <cell r="K24">
            <v>16.799999999999997</v>
          </cell>
        </row>
        <row r="25">
          <cell r="B25">
            <v>20.629166666666666</v>
          </cell>
          <cell r="C25">
            <v>29.1</v>
          </cell>
          <cell r="D25">
            <v>16.7</v>
          </cell>
          <cell r="E25">
            <v>80.166666666666671</v>
          </cell>
          <cell r="F25">
            <v>96</v>
          </cell>
          <cell r="G25">
            <v>47</v>
          </cell>
          <cell r="H25">
            <v>22.32</v>
          </cell>
          <cell r="I25" t="str">
            <v>NE</v>
          </cell>
          <cell r="J25">
            <v>34.92</v>
          </cell>
          <cell r="K25">
            <v>0</v>
          </cell>
        </row>
        <row r="26">
          <cell r="B26">
            <v>22.466666666666669</v>
          </cell>
          <cell r="C26">
            <v>30.1</v>
          </cell>
          <cell r="D26">
            <v>17.8</v>
          </cell>
          <cell r="E26">
            <v>74.583333333333329</v>
          </cell>
          <cell r="F26">
            <v>95</v>
          </cell>
          <cell r="G26">
            <v>43</v>
          </cell>
          <cell r="H26">
            <v>23.759999999999998</v>
          </cell>
          <cell r="I26" t="str">
            <v>NE</v>
          </cell>
          <cell r="J26">
            <v>33.840000000000003</v>
          </cell>
          <cell r="K26">
            <v>0</v>
          </cell>
        </row>
        <row r="27">
          <cell r="B27">
            <v>22.958333333333332</v>
          </cell>
          <cell r="C27">
            <v>29.3</v>
          </cell>
          <cell r="D27">
            <v>19.100000000000001</v>
          </cell>
          <cell r="E27">
            <v>75.291666666666671</v>
          </cell>
          <cell r="F27">
            <v>94</v>
          </cell>
          <cell r="G27">
            <v>49</v>
          </cell>
          <cell r="H27">
            <v>18.720000000000002</v>
          </cell>
          <cell r="I27" t="str">
            <v>NE</v>
          </cell>
          <cell r="J27">
            <v>32.04</v>
          </cell>
          <cell r="K27">
            <v>0</v>
          </cell>
        </row>
        <row r="28">
          <cell r="B28">
            <v>23.137499999999999</v>
          </cell>
          <cell r="C28">
            <v>30.7</v>
          </cell>
          <cell r="D28">
            <v>18</v>
          </cell>
          <cell r="E28">
            <v>74.25</v>
          </cell>
          <cell r="F28">
            <v>93</v>
          </cell>
          <cell r="G28">
            <v>42</v>
          </cell>
          <cell r="H28">
            <v>16.2</v>
          </cell>
          <cell r="I28" t="str">
            <v>NE</v>
          </cell>
          <cell r="J28">
            <v>26.64</v>
          </cell>
          <cell r="K28">
            <v>0</v>
          </cell>
        </row>
        <row r="29">
          <cell r="B29">
            <v>23.825000000000003</v>
          </cell>
          <cell r="C29">
            <v>31.2</v>
          </cell>
          <cell r="D29">
            <v>18.100000000000001</v>
          </cell>
          <cell r="E29">
            <v>73.333333333333329</v>
          </cell>
          <cell r="F29">
            <v>95</v>
          </cell>
          <cell r="G29">
            <v>43</v>
          </cell>
          <cell r="H29">
            <v>15.120000000000001</v>
          </cell>
          <cell r="I29" t="str">
            <v>NE</v>
          </cell>
          <cell r="J29">
            <v>28.44</v>
          </cell>
          <cell r="K29">
            <v>0</v>
          </cell>
        </row>
        <row r="30">
          <cell r="B30">
            <v>23.504166666666666</v>
          </cell>
          <cell r="C30">
            <v>30.5</v>
          </cell>
          <cell r="D30">
            <v>17.7</v>
          </cell>
          <cell r="E30">
            <v>68.708333333333329</v>
          </cell>
          <cell r="F30">
            <v>94</v>
          </cell>
          <cell r="G30">
            <v>26</v>
          </cell>
          <cell r="H30">
            <v>15.120000000000001</v>
          </cell>
          <cell r="I30" t="str">
            <v>NE</v>
          </cell>
          <cell r="J30">
            <v>25.56</v>
          </cell>
          <cell r="K30">
            <v>0</v>
          </cell>
        </row>
        <row r="31">
          <cell r="B31">
            <v>22.479166666666668</v>
          </cell>
          <cell r="C31">
            <v>29.9</v>
          </cell>
          <cell r="D31">
            <v>16.5</v>
          </cell>
          <cell r="E31">
            <v>66.875</v>
          </cell>
          <cell r="F31">
            <v>89</v>
          </cell>
          <cell r="G31">
            <v>34</v>
          </cell>
          <cell r="H31">
            <v>17.28</v>
          </cell>
          <cell r="I31" t="str">
            <v>NE</v>
          </cell>
          <cell r="J31">
            <v>28.8</v>
          </cell>
          <cell r="K31">
            <v>0</v>
          </cell>
        </row>
        <row r="32">
          <cell r="B32">
            <v>18.983333333333334</v>
          </cell>
          <cell r="C32">
            <v>23</v>
          </cell>
          <cell r="D32">
            <v>16.899999999999999</v>
          </cell>
          <cell r="E32">
            <v>90.041666666666671</v>
          </cell>
          <cell r="F32">
            <v>96</v>
          </cell>
          <cell r="G32">
            <v>66</v>
          </cell>
          <cell r="H32">
            <v>10.8</v>
          </cell>
          <cell r="I32" t="str">
            <v>N</v>
          </cell>
          <cell r="J32">
            <v>19.8</v>
          </cell>
          <cell r="K32">
            <v>11</v>
          </cell>
        </row>
        <row r="33">
          <cell r="B33">
            <v>19.683333333333334</v>
          </cell>
          <cell r="C33">
            <v>26.3</v>
          </cell>
          <cell r="D33">
            <v>16.100000000000001</v>
          </cell>
          <cell r="E33">
            <v>82.583333333333329</v>
          </cell>
          <cell r="F33">
            <v>96</v>
          </cell>
          <cell r="G33">
            <v>54</v>
          </cell>
          <cell r="H33">
            <v>12.24</v>
          </cell>
          <cell r="I33" t="str">
            <v>O</v>
          </cell>
          <cell r="J33">
            <v>22.32</v>
          </cell>
          <cell r="K33">
            <v>0</v>
          </cell>
        </row>
        <row r="34">
          <cell r="B34">
            <v>21.504166666666666</v>
          </cell>
          <cell r="C34">
            <v>28.9</v>
          </cell>
          <cell r="D34">
            <v>17.2</v>
          </cell>
          <cell r="E34">
            <v>78.666666666666671</v>
          </cell>
          <cell r="F34">
            <v>93</v>
          </cell>
          <cell r="G34">
            <v>49</v>
          </cell>
          <cell r="H34">
            <v>19.079999999999998</v>
          </cell>
          <cell r="I34" t="str">
            <v>NE</v>
          </cell>
          <cell r="J34">
            <v>41.76</v>
          </cell>
          <cell r="K34">
            <v>0</v>
          </cell>
        </row>
        <row r="35">
          <cell r="B35">
            <v>22.05</v>
          </cell>
          <cell r="C35">
            <v>29.7</v>
          </cell>
          <cell r="D35">
            <v>17.2</v>
          </cell>
          <cell r="E35">
            <v>77.75</v>
          </cell>
          <cell r="F35">
            <v>93</v>
          </cell>
          <cell r="G35">
            <v>49</v>
          </cell>
          <cell r="H35">
            <v>16.559999999999999</v>
          </cell>
          <cell r="I35" t="str">
            <v>NE</v>
          </cell>
          <cell r="J35">
            <v>28.44</v>
          </cell>
          <cell r="K35">
            <v>0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0.4</v>
          </cell>
        </row>
      </sheetData>
      <sheetData sheetId="2">
        <row r="5">
          <cell r="K5">
            <v>0.60000000000000009</v>
          </cell>
        </row>
      </sheetData>
      <sheetData sheetId="3">
        <row r="5">
          <cell r="K5">
            <v>0</v>
          </cell>
        </row>
      </sheetData>
      <sheetData sheetId="4">
        <row r="5">
          <cell r="B5">
            <v>23.816666666666674</v>
          </cell>
          <cell r="C5">
            <v>32.4</v>
          </cell>
          <cell r="D5">
            <v>18.100000000000001</v>
          </cell>
          <cell r="E5">
            <v>74.041666666666671</v>
          </cell>
          <cell r="F5">
            <v>93</v>
          </cell>
          <cell r="G5">
            <v>40</v>
          </cell>
          <cell r="H5">
            <v>1.8</v>
          </cell>
          <cell r="I5" t="str">
            <v>SE</v>
          </cell>
          <cell r="J5">
            <v>17.64</v>
          </cell>
          <cell r="K5">
            <v>0</v>
          </cell>
        </row>
        <row r="6">
          <cell r="B6">
            <v>23.462500000000006</v>
          </cell>
          <cell r="C6">
            <v>32.799999999999997</v>
          </cell>
          <cell r="D6">
            <v>17.8</v>
          </cell>
          <cell r="E6">
            <v>77.416666666666671</v>
          </cell>
          <cell r="F6">
            <v>94</v>
          </cell>
          <cell r="G6">
            <v>39</v>
          </cell>
          <cell r="H6">
            <v>5.7600000000000007</v>
          </cell>
          <cell r="I6" t="str">
            <v>SE</v>
          </cell>
          <cell r="J6">
            <v>23.759999999999998</v>
          </cell>
          <cell r="K6">
            <v>0.2</v>
          </cell>
        </row>
        <row r="7">
          <cell r="B7">
            <v>23.754166666666666</v>
          </cell>
          <cell r="C7">
            <v>32.6</v>
          </cell>
          <cell r="D7">
            <v>19.3</v>
          </cell>
          <cell r="E7">
            <v>83.208333333333329</v>
          </cell>
          <cell r="F7">
            <v>94</v>
          </cell>
          <cell r="G7">
            <v>49</v>
          </cell>
          <cell r="H7">
            <v>14.04</v>
          </cell>
          <cell r="I7" t="str">
            <v>NO</v>
          </cell>
          <cell r="J7">
            <v>32.76</v>
          </cell>
          <cell r="K7">
            <v>5</v>
          </cell>
        </row>
        <row r="8">
          <cell r="B8">
            <v>22.068749999999998</v>
          </cell>
          <cell r="C8">
            <v>23.8</v>
          </cell>
          <cell r="D8">
            <v>19.7</v>
          </cell>
          <cell r="E8">
            <v>89.875</v>
          </cell>
          <cell r="F8">
            <v>94</v>
          </cell>
          <cell r="G8">
            <v>81</v>
          </cell>
          <cell r="H8">
            <v>19.079999999999998</v>
          </cell>
          <cell r="I8" t="str">
            <v>L</v>
          </cell>
          <cell r="J8">
            <v>48.6</v>
          </cell>
          <cell r="K8">
            <v>35.4</v>
          </cell>
        </row>
        <row r="9">
          <cell r="B9">
            <v>24.963636363636361</v>
          </cell>
          <cell r="C9">
            <v>28.1</v>
          </cell>
          <cell r="D9">
            <v>21.7</v>
          </cell>
          <cell r="E9">
            <v>75.818181818181813</v>
          </cell>
          <cell r="F9">
            <v>93</v>
          </cell>
          <cell r="G9">
            <v>63</v>
          </cell>
          <cell r="H9">
            <v>0.36000000000000004</v>
          </cell>
          <cell r="I9" t="str">
            <v>SE</v>
          </cell>
          <cell r="J9">
            <v>14.76</v>
          </cell>
          <cell r="K9">
            <v>0</v>
          </cell>
        </row>
        <row r="10">
          <cell r="B10">
            <v>25.493749999999999</v>
          </cell>
          <cell r="C10">
            <v>30.9</v>
          </cell>
          <cell r="D10">
            <v>19.2</v>
          </cell>
          <cell r="E10">
            <v>74.375</v>
          </cell>
          <cell r="F10">
            <v>94</v>
          </cell>
          <cell r="G10">
            <v>52</v>
          </cell>
          <cell r="H10">
            <v>13.68</v>
          </cell>
          <cell r="I10" t="str">
            <v>O</v>
          </cell>
          <cell r="J10">
            <v>23.040000000000003</v>
          </cell>
          <cell r="K10">
            <v>0</v>
          </cell>
        </row>
        <row r="11">
          <cell r="B11">
            <v>26.100000000000005</v>
          </cell>
          <cell r="C11">
            <v>31.2</v>
          </cell>
          <cell r="D11">
            <v>21.4</v>
          </cell>
          <cell r="E11">
            <v>69.333333333333329</v>
          </cell>
          <cell r="F11">
            <v>89</v>
          </cell>
          <cell r="G11">
            <v>43</v>
          </cell>
          <cell r="H11">
            <v>6.84</v>
          </cell>
          <cell r="I11" t="str">
            <v>SE</v>
          </cell>
          <cell r="J11">
            <v>23.400000000000002</v>
          </cell>
          <cell r="K11">
            <v>0</v>
          </cell>
        </row>
        <row r="12">
          <cell r="B12">
            <v>24.055</v>
          </cell>
          <cell r="C12">
            <v>30.6</v>
          </cell>
          <cell r="D12">
            <v>18</v>
          </cell>
          <cell r="E12">
            <v>72.2</v>
          </cell>
          <cell r="F12">
            <v>94</v>
          </cell>
          <cell r="G12">
            <v>42</v>
          </cell>
          <cell r="H12">
            <v>7.9200000000000008</v>
          </cell>
          <cell r="I12" t="str">
            <v>SE</v>
          </cell>
          <cell r="J12">
            <v>22.32</v>
          </cell>
          <cell r="K12">
            <v>0.2</v>
          </cell>
        </row>
        <row r="13">
          <cell r="B13">
            <v>24.457894736842107</v>
          </cell>
          <cell r="C13">
            <v>31.9</v>
          </cell>
          <cell r="D13">
            <v>16.899999999999999</v>
          </cell>
          <cell r="E13">
            <v>70.84210526315789</v>
          </cell>
          <cell r="F13">
            <v>92</v>
          </cell>
          <cell r="G13">
            <v>40</v>
          </cell>
          <cell r="H13">
            <v>3.24</v>
          </cell>
          <cell r="I13" t="str">
            <v>SE</v>
          </cell>
          <cell r="J13">
            <v>17.28</v>
          </cell>
          <cell r="K13">
            <v>0</v>
          </cell>
        </row>
        <row r="14">
          <cell r="B14">
            <v>25.868750000000006</v>
          </cell>
          <cell r="C14">
            <v>32.5</v>
          </cell>
          <cell r="D14">
            <v>19.899999999999999</v>
          </cell>
          <cell r="E14">
            <v>75.875</v>
          </cell>
          <cell r="F14">
            <v>94</v>
          </cell>
          <cell r="G14">
            <v>51</v>
          </cell>
          <cell r="H14">
            <v>18</v>
          </cell>
          <cell r="I14" t="str">
            <v>NO</v>
          </cell>
          <cell r="J14">
            <v>51.480000000000004</v>
          </cell>
          <cell r="K14">
            <v>27.200000000000003</v>
          </cell>
        </row>
        <row r="15">
          <cell r="B15">
            <v>24.185714285714287</v>
          </cell>
          <cell r="C15">
            <v>27.9</v>
          </cell>
          <cell r="D15">
            <v>20.8</v>
          </cell>
          <cell r="E15">
            <v>74.642857142857139</v>
          </cell>
          <cell r="F15">
            <v>94</v>
          </cell>
          <cell r="G15">
            <v>54</v>
          </cell>
          <cell r="H15">
            <v>9.3600000000000012</v>
          </cell>
          <cell r="I15" t="str">
            <v>S</v>
          </cell>
          <cell r="J15">
            <v>36.72</v>
          </cell>
          <cell r="K15">
            <v>17</v>
          </cell>
        </row>
        <row r="16">
          <cell r="B16">
            <v>21.992857142857144</v>
          </cell>
          <cell r="C16">
            <v>26.5</v>
          </cell>
          <cell r="D16">
            <v>15</v>
          </cell>
          <cell r="E16">
            <v>71.714285714285708</v>
          </cell>
          <cell r="F16">
            <v>94</v>
          </cell>
          <cell r="G16">
            <v>51</v>
          </cell>
          <cell r="H16">
            <v>11.520000000000001</v>
          </cell>
          <cell r="I16" t="str">
            <v>L</v>
          </cell>
          <cell r="J16">
            <v>27.36</v>
          </cell>
          <cell r="K16">
            <v>0</v>
          </cell>
        </row>
        <row r="17">
          <cell r="B17">
            <v>22.043749999999996</v>
          </cell>
          <cell r="C17">
            <v>27.7</v>
          </cell>
          <cell r="D17">
            <v>15.5</v>
          </cell>
          <cell r="E17">
            <v>74.25</v>
          </cell>
          <cell r="F17">
            <v>94</v>
          </cell>
          <cell r="G17">
            <v>49</v>
          </cell>
          <cell r="H17">
            <v>7.2</v>
          </cell>
          <cell r="I17" t="str">
            <v>L</v>
          </cell>
          <cell r="J17">
            <v>20.16</v>
          </cell>
          <cell r="K17">
            <v>0</v>
          </cell>
        </row>
        <row r="18">
          <cell r="B18">
            <v>22.792857142857144</v>
          </cell>
          <cell r="C18">
            <v>28</v>
          </cell>
          <cell r="D18">
            <v>14.6</v>
          </cell>
          <cell r="E18">
            <v>71.214285714285708</v>
          </cell>
          <cell r="F18">
            <v>93</v>
          </cell>
          <cell r="G18">
            <v>49</v>
          </cell>
          <cell r="H18">
            <v>8.64</v>
          </cell>
          <cell r="I18" t="str">
            <v>L</v>
          </cell>
          <cell r="J18">
            <v>19.079999999999998</v>
          </cell>
          <cell r="K18">
            <v>0</v>
          </cell>
        </row>
        <row r="19">
          <cell r="B19">
            <v>23.824999999999999</v>
          </cell>
          <cell r="C19">
            <v>26.5</v>
          </cell>
          <cell r="D19">
            <v>19.3</v>
          </cell>
          <cell r="E19">
            <v>72.75</v>
          </cell>
          <cell r="F19">
            <v>90</v>
          </cell>
          <cell r="G19">
            <v>62</v>
          </cell>
          <cell r="H19">
            <v>6.48</v>
          </cell>
          <cell r="I19" t="str">
            <v>SE</v>
          </cell>
          <cell r="J19">
            <v>12.96</v>
          </cell>
          <cell r="K19">
            <v>0</v>
          </cell>
        </row>
        <row r="20">
          <cell r="B20">
            <v>27.400000000000002</v>
          </cell>
          <cell r="C20">
            <v>32.1</v>
          </cell>
          <cell r="D20">
            <v>19.399999999999999</v>
          </cell>
          <cell r="E20">
            <v>68.25</v>
          </cell>
          <cell r="F20">
            <v>94</v>
          </cell>
          <cell r="G20">
            <v>45</v>
          </cell>
          <cell r="H20">
            <v>8.2799999999999994</v>
          </cell>
          <cell r="I20" t="str">
            <v>S</v>
          </cell>
          <cell r="J20">
            <v>15.48</v>
          </cell>
          <cell r="K20">
            <v>0</v>
          </cell>
        </row>
        <row r="21">
          <cell r="B21">
            <v>25.855555555555554</v>
          </cell>
          <cell r="C21">
            <v>28.2</v>
          </cell>
          <cell r="D21">
            <v>22.7</v>
          </cell>
          <cell r="E21">
            <v>75.222222222222229</v>
          </cell>
          <cell r="F21">
            <v>89</v>
          </cell>
          <cell r="G21">
            <v>65</v>
          </cell>
          <cell r="H21">
            <v>5.7600000000000007</v>
          </cell>
          <cell r="I21" t="str">
            <v>SE</v>
          </cell>
          <cell r="J21">
            <v>14.04</v>
          </cell>
          <cell r="K21">
            <v>0</v>
          </cell>
        </row>
        <row r="22">
          <cell r="B22">
            <v>26.77</v>
          </cell>
          <cell r="C22">
            <v>29.7</v>
          </cell>
          <cell r="D22">
            <v>22.9</v>
          </cell>
          <cell r="E22">
            <v>65.8</v>
          </cell>
          <cell r="F22">
            <v>85</v>
          </cell>
          <cell r="G22">
            <v>54</v>
          </cell>
          <cell r="H22">
            <v>10.8</v>
          </cell>
          <cell r="I22" t="str">
            <v>SE</v>
          </cell>
          <cell r="J22">
            <v>20.16</v>
          </cell>
          <cell r="K22">
            <v>0</v>
          </cell>
        </row>
        <row r="23">
          <cell r="B23">
            <v>24.744444444444444</v>
          </cell>
          <cell r="C23">
            <v>28.2</v>
          </cell>
          <cell r="D23">
            <v>21.8</v>
          </cell>
          <cell r="E23">
            <v>74.222222222222229</v>
          </cell>
          <cell r="F23">
            <v>88</v>
          </cell>
          <cell r="G23">
            <v>59</v>
          </cell>
          <cell r="H23">
            <v>7.2</v>
          </cell>
          <cell r="I23" t="str">
            <v>SE</v>
          </cell>
          <cell r="J23">
            <v>16.559999999999999</v>
          </cell>
          <cell r="K23">
            <v>0</v>
          </cell>
        </row>
        <row r="24">
          <cell r="B24">
            <v>26.527272727272727</v>
          </cell>
          <cell r="C24">
            <v>30.6</v>
          </cell>
          <cell r="D24">
            <v>21.2</v>
          </cell>
          <cell r="E24">
            <v>64.909090909090907</v>
          </cell>
          <cell r="F24">
            <v>90</v>
          </cell>
          <cell r="G24">
            <v>44</v>
          </cell>
          <cell r="H24">
            <v>6.84</v>
          </cell>
          <cell r="I24" t="str">
            <v>L</v>
          </cell>
          <cell r="J24">
            <v>15.48</v>
          </cell>
          <cell r="K24">
            <v>0</v>
          </cell>
        </row>
        <row r="25">
          <cell r="B25">
            <v>24.728571428571431</v>
          </cell>
          <cell r="C25">
            <v>32</v>
          </cell>
          <cell r="D25">
            <v>19.8</v>
          </cell>
          <cell r="E25">
            <v>73.642857142857139</v>
          </cell>
          <cell r="F25">
            <v>92</v>
          </cell>
          <cell r="G25">
            <v>43</v>
          </cell>
          <cell r="H25">
            <v>8.2799999999999994</v>
          </cell>
          <cell r="I25" t="str">
            <v>L</v>
          </cell>
          <cell r="J25">
            <v>29.880000000000003</v>
          </cell>
          <cell r="K25">
            <v>3.6</v>
          </cell>
        </row>
        <row r="26">
          <cell r="B26">
            <v>26.136363636363637</v>
          </cell>
          <cell r="C26">
            <v>32</v>
          </cell>
          <cell r="D26">
            <v>20.9</v>
          </cell>
          <cell r="E26">
            <v>70.818181818181813</v>
          </cell>
          <cell r="F26">
            <v>93</v>
          </cell>
          <cell r="G26">
            <v>49</v>
          </cell>
          <cell r="H26">
            <v>9.3600000000000012</v>
          </cell>
          <cell r="I26" t="str">
            <v>NE</v>
          </cell>
          <cell r="J26">
            <v>27.720000000000002</v>
          </cell>
          <cell r="K26">
            <v>9.1999999999999993</v>
          </cell>
        </row>
        <row r="27">
          <cell r="B27">
            <v>28.65</v>
          </cell>
          <cell r="C27">
            <v>30</v>
          </cell>
          <cell r="D27">
            <v>24.3</v>
          </cell>
          <cell r="E27">
            <v>64.5</v>
          </cell>
          <cell r="F27">
            <v>82</v>
          </cell>
          <cell r="G27">
            <v>60</v>
          </cell>
          <cell r="H27">
            <v>7.9200000000000008</v>
          </cell>
          <cell r="I27" t="str">
            <v>NE</v>
          </cell>
          <cell r="J27">
            <v>16.920000000000002</v>
          </cell>
          <cell r="K27">
            <v>0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>
            <v>31.419999999999998</v>
          </cell>
          <cell r="C29">
            <v>33.299999999999997</v>
          </cell>
          <cell r="D29">
            <v>26.4</v>
          </cell>
          <cell r="E29">
            <v>54.4</v>
          </cell>
          <cell r="F29">
            <v>75</v>
          </cell>
          <cell r="G29">
            <v>44</v>
          </cell>
          <cell r="H29">
            <v>9.7200000000000006</v>
          </cell>
          <cell r="I29" t="str">
            <v>NE</v>
          </cell>
          <cell r="J29">
            <v>20.88</v>
          </cell>
          <cell r="K29">
            <v>0</v>
          </cell>
        </row>
        <row r="30">
          <cell r="B30">
            <v>30</v>
          </cell>
          <cell r="C30">
            <v>30</v>
          </cell>
          <cell r="D30">
            <v>28.2</v>
          </cell>
          <cell r="E30">
            <v>60</v>
          </cell>
          <cell r="F30">
            <v>67</v>
          </cell>
          <cell r="G30">
            <v>60</v>
          </cell>
          <cell r="H30">
            <v>4.32</v>
          </cell>
          <cell r="I30" t="str">
            <v>L</v>
          </cell>
          <cell r="J30">
            <v>13.68</v>
          </cell>
          <cell r="K30">
            <v>0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>
            <v>24.6</v>
          </cell>
          <cell r="C33">
            <v>26.4</v>
          </cell>
          <cell r="D33">
            <v>22.9</v>
          </cell>
          <cell r="E33">
            <v>67.25</v>
          </cell>
          <cell r="F33">
            <v>79</v>
          </cell>
          <cell r="G33">
            <v>59</v>
          </cell>
          <cell r="H33">
            <v>1.4400000000000002</v>
          </cell>
          <cell r="I33" t="str">
            <v>S</v>
          </cell>
          <cell r="J33">
            <v>11.16</v>
          </cell>
          <cell r="K33">
            <v>0</v>
          </cell>
        </row>
        <row r="34">
          <cell r="B34">
            <v>23.82</v>
          </cell>
          <cell r="C34">
            <v>26.8</v>
          </cell>
          <cell r="D34">
            <v>21.4</v>
          </cell>
          <cell r="E34">
            <v>82.2</v>
          </cell>
          <cell r="F34">
            <v>92</v>
          </cell>
          <cell r="G34">
            <v>61</v>
          </cell>
          <cell r="H34">
            <v>3.6</v>
          </cell>
          <cell r="I34" t="str">
            <v>SE</v>
          </cell>
          <cell r="J34">
            <v>11.16</v>
          </cell>
          <cell r="K34">
            <v>0.4</v>
          </cell>
        </row>
        <row r="35">
          <cell r="B35">
            <v>23.224999999999998</v>
          </cell>
          <cell r="C35">
            <v>30.7</v>
          </cell>
          <cell r="D35">
            <v>19.399999999999999</v>
          </cell>
          <cell r="E35">
            <v>84.208333333333329</v>
          </cell>
          <cell r="F35">
            <v>95</v>
          </cell>
          <cell r="G35">
            <v>55</v>
          </cell>
          <cell r="H35">
            <v>16.2</v>
          </cell>
          <cell r="I35" t="str">
            <v>SE</v>
          </cell>
          <cell r="J35">
            <v>39.6</v>
          </cell>
          <cell r="K35">
            <v>35</v>
          </cell>
        </row>
        <row r="36">
          <cell r="I36" t="str">
            <v>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B5">
            <v>21.154166666666665</v>
          </cell>
          <cell r="C5">
            <v>26</v>
          </cell>
          <cell r="D5">
            <v>15.7</v>
          </cell>
          <cell r="E5">
            <v>72.708333333333329</v>
          </cell>
          <cell r="F5">
            <v>90</v>
          </cell>
          <cell r="G5">
            <v>53</v>
          </cell>
          <cell r="H5">
            <v>13.32</v>
          </cell>
          <cell r="I5" t="str">
            <v>NE</v>
          </cell>
          <cell r="J5">
            <v>30.240000000000002</v>
          </cell>
          <cell r="K5">
            <v>0</v>
          </cell>
        </row>
        <row r="6">
          <cell r="B6">
            <v>22.104166666666668</v>
          </cell>
          <cell r="C6">
            <v>29.6</v>
          </cell>
          <cell r="D6">
            <v>15.6</v>
          </cell>
          <cell r="E6">
            <v>66</v>
          </cell>
          <cell r="F6">
            <v>86</v>
          </cell>
          <cell r="G6">
            <v>40</v>
          </cell>
          <cell r="H6">
            <v>17.64</v>
          </cell>
          <cell r="I6" t="str">
            <v>NE</v>
          </cell>
          <cell r="J6">
            <v>35.64</v>
          </cell>
          <cell r="K6">
            <v>0</v>
          </cell>
        </row>
        <row r="7">
          <cell r="B7">
            <v>23.258333333333336</v>
          </cell>
          <cell r="C7">
            <v>28.9</v>
          </cell>
          <cell r="D7">
            <v>18.7</v>
          </cell>
          <cell r="E7">
            <v>74.416666666666671</v>
          </cell>
          <cell r="F7">
            <v>90</v>
          </cell>
          <cell r="G7">
            <v>57</v>
          </cell>
          <cell r="H7">
            <v>23.040000000000003</v>
          </cell>
          <cell r="I7" t="str">
            <v>N</v>
          </cell>
          <cell r="J7">
            <v>54.72</v>
          </cell>
          <cell r="K7">
            <v>62.8</v>
          </cell>
        </row>
        <row r="8">
          <cell r="B8">
            <v>18.849999999999998</v>
          </cell>
          <cell r="C8">
            <v>24.4</v>
          </cell>
          <cell r="D8">
            <v>17</v>
          </cell>
          <cell r="E8">
            <v>86.083333333333329</v>
          </cell>
          <cell r="F8">
            <v>97</v>
          </cell>
          <cell r="G8">
            <v>63</v>
          </cell>
          <cell r="H8">
            <v>20.16</v>
          </cell>
          <cell r="I8" t="str">
            <v>S</v>
          </cell>
          <cell r="J8">
            <v>48.6</v>
          </cell>
          <cell r="K8">
            <v>56</v>
          </cell>
        </row>
        <row r="9">
          <cell r="B9">
            <v>18.541666666666668</v>
          </cell>
          <cell r="C9">
            <v>25.8</v>
          </cell>
          <cell r="D9">
            <v>12.1</v>
          </cell>
          <cell r="E9">
            <v>76</v>
          </cell>
          <cell r="F9">
            <v>93</v>
          </cell>
          <cell r="G9">
            <v>53</v>
          </cell>
          <cell r="H9">
            <v>9.3600000000000012</v>
          </cell>
          <cell r="I9" t="str">
            <v>S</v>
          </cell>
          <cell r="J9">
            <v>16.559999999999999</v>
          </cell>
          <cell r="K9">
            <v>0</v>
          </cell>
        </row>
        <row r="10">
          <cell r="B10">
            <v>20.941666666666674</v>
          </cell>
          <cell r="C10">
            <v>25.6</v>
          </cell>
          <cell r="D10">
            <v>14.7</v>
          </cell>
          <cell r="E10">
            <v>77.166666666666671</v>
          </cell>
          <cell r="F10">
            <v>97</v>
          </cell>
          <cell r="G10">
            <v>57</v>
          </cell>
          <cell r="H10">
            <v>9</v>
          </cell>
          <cell r="I10" t="str">
            <v>S</v>
          </cell>
          <cell r="J10">
            <v>18</v>
          </cell>
          <cell r="K10">
            <v>0</v>
          </cell>
        </row>
        <row r="11">
          <cell r="B11">
            <v>20.054166666666667</v>
          </cell>
          <cell r="C11">
            <v>25.8</v>
          </cell>
          <cell r="D11">
            <v>14.5</v>
          </cell>
          <cell r="E11">
            <v>77.583333333333329</v>
          </cell>
          <cell r="F11">
            <v>93</v>
          </cell>
          <cell r="G11">
            <v>56</v>
          </cell>
          <cell r="H11">
            <v>9.3600000000000012</v>
          </cell>
          <cell r="I11" t="str">
            <v>SE</v>
          </cell>
          <cell r="J11">
            <v>18.36</v>
          </cell>
          <cell r="K11">
            <v>0</v>
          </cell>
        </row>
        <row r="12">
          <cell r="B12">
            <v>20.029166666666672</v>
          </cell>
          <cell r="C12">
            <v>23.9</v>
          </cell>
          <cell r="D12">
            <v>16.600000000000001</v>
          </cell>
          <cell r="E12">
            <v>74.333333333333329</v>
          </cell>
          <cell r="F12">
            <v>88</v>
          </cell>
          <cell r="G12">
            <v>60</v>
          </cell>
          <cell r="H12">
            <v>18</v>
          </cell>
          <cell r="I12" t="str">
            <v>L</v>
          </cell>
          <cell r="J12">
            <v>38.880000000000003</v>
          </cell>
          <cell r="K12">
            <v>0</v>
          </cell>
        </row>
        <row r="13">
          <cell r="B13">
            <v>20.162499999999998</v>
          </cell>
          <cell r="C13">
            <v>24.6</v>
          </cell>
          <cell r="D13">
            <v>16.600000000000001</v>
          </cell>
          <cell r="E13">
            <v>77.5</v>
          </cell>
          <cell r="F13">
            <v>88</v>
          </cell>
          <cell r="G13">
            <v>63</v>
          </cell>
          <cell r="H13">
            <v>13.68</v>
          </cell>
          <cell r="I13" t="str">
            <v>L</v>
          </cell>
          <cell r="J13">
            <v>30.6</v>
          </cell>
          <cell r="K13">
            <v>0.2</v>
          </cell>
        </row>
        <row r="14">
          <cell r="B14">
            <v>18.750000000000004</v>
          </cell>
          <cell r="C14">
            <v>21.6</v>
          </cell>
          <cell r="D14">
            <v>17.5</v>
          </cell>
          <cell r="E14">
            <v>91.333333333333329</v>
          </cell>
          <cell r="F14">
            <v>97</v>
          </cell>
          <cell r="G14">
            <v>78</v>
          </cell>
          <cell r="H14">
            <v>14.76</v>
          </cell>
          <cell r="I14" t="str">
            <v>NE</v>
          </cell>
          <cell r="J14">
            <v>35.28</v>
          </cell>
          <cell r="K14">
            <v>36.4</v>
          </cell>
        </row>
        <row r="15">
          <cell r="B15">
            <v>18.237500000000001</v>
          </cell>
          <cell r="C15">
            <v>21.4</v>
          </cell>
          <cell r="D15">
            <v>15.1</v>
          </cell>
          <cell r="E15">
            <v>87</v>
          </cell>
          <cell r="F15">
            <v>97</v>
          </cell>
          <cell r="G15">
            <v>62</v>
          </cell>
          <cell r="H15">
            <v>15.48</v>
          </cell>
          <cell r="I15" t="str">
            <v>S</v>
          </cell>
          <cell r="J15">
            <v>28.08</v>
          </cell>
          <cell r="K15">
            <v>0.8</v>
          </cell>
        </row>
        <row r="16">
          <cell r="B16">
            <v>16.058333333333334</v>
          </cell>
          <cell r="C16">
            <v>22.2</v>
          </cell>
          <cell r="D16">
            <v>10.199999999999999</v>
          </cell>
          <cell r="E16">
            <v>78.916666666666671</v>
          </cell>
          <cell r="F16">
            <v>98</v>
          </cell>
          <cell r="G16">
            <v>48</v>
          </cell>
          <cell r="H16">
            <v>6.84</v>
          </cell>
          <cell r="I16" t="str">
            <v>SO</v>
          </cell>
          <cell r="J16">
            <v>15.120000000000001</v>
          </cell>
          <cell r="K16">
            <v>0.2</v>
          </cell>
        </row>
        <row r="17">
          <cell r="B17">
            <v>18.333333333333332</v>
          </cell>
          <cell r="C17">
            <v>23.6</v>
          </cell>
          <cell r="D17">
            <v>12</v>
          </cell>
          <cell r="E17">
            <v>69.083333333333329</v>
          </cell>
          <cell r="F17">
            <v>89</v>
          </cell>
          <cell r="G17">
            <v>48</v>
          </cell>
          <cell r="H17">
            <v>16.2</v>
          </cell>
          <cell r="I17" t="str">
            <v>L</v>
          </cell>
          <cell r="J17">
            <v>31.680000000000003</v>
          </cell>
          <cell r="K17">
            <v>0</v>
          </cell>
        </row>
        <row r="18">
          <cell r="B18">
            <v>18.895833333333332</v>
          </cell>
          <cell r="C18">
            <v>23.1</v>
          </cell>
          <cell r="D18">
            <v>15.1</v>
          </cell>
          <cell r="E18">
            <v>76.125</v>
          </cell>
          <cell r="F18">
            <v>93</v>
          </cell>
          <cell r="G18">
            <v>59</v>
          </cell>
          <cell r="H18">
            <v>13.32</v>
          </cell>
          <cell r="I18" t="str">
            <v>L</v>
          </cell>
          <cell r="J18">
            <v>32.76</v>
          </cell>
          <cell r="K18">
            <v>0</v>
          </cell>
        </row>
        <row r="19">
          <cell r="B19">
            <v>20.620833333333334</v>
          </cell>
          <cell r="C19">
            <v>26.7</v>
          </cell>
          <cell r="D19">
            <v>15.7</v>
          </cell>
          <cell r="E19">
            <v>75</v>
          </cell>
          <cell r="F19">
            <v>91</v>
          </cell>
          <cell r="G19">
            <v>55</v>
          </cell>
          <cell r="H19">
            <v>14.04</v>
          </cell>
          <cell r="I19" t="str">
            <v>L</v>
          </cell>
          <cell r="J19">
            <v>27.720000000000002</v>
          </cell>
          <cell r="K19">
            <v>0</v>
          </cell>
        </row>
        <row r="20">
          <cell r="B20">
            <v>20.541666666666664</v>
          </cell>
          <cell r="C20">
            <v>25.1</v>
          </cell>
          <cell r="D20">
            <v>18.5</v>
          </cell>
          <cell r="E20">
            <v>86.375</v>
          </cell>
          <cell r="F20">
            <v>95</v>
          </cell>
          <cell r="G20">
            <v>71</v>
          </cell>
          <cell r="H20">
            <v>13.68</v>
          </cell>
          <cell r="I20" t="str">
            <v>NE</v>
          </cell>
          <cell r="J20">
            <v>36</v>
          </cell>
          <cell r="K20">
            <v>0</v>
          </cell>
        </row>
        <row r="21">
          <cell r="B21">
            <v>20.212500000000002</v>
          </cell>
          <cell r="C21">
            <v>24.5</v>
          </cell>
          <cell r="D21">
            <v>17.8</v>
          </cell>
          <cell r="E21">
            <v>86.375</v>
          </cell>
          <cell r="F21">
            <v>97</v>
          </cell>
          <cell r="G21">
            <v>64</v>
          </cell>
          <cell r="H21">
            <v>10.8</v>
          </cell>
          <cell r="I21" t="str">
            <v>NE</v>
          </cell>
          <cell r="J21">
            <v>23.040000000000003</v>
          </cell>
          <cell r="K21">
            <v>8.8000000000000007</v>
          </cell>
        </row>
        <row r="22">
          <cell r="B22">
            <v>19.629166666666663</v>
          </cell>
          <cell r="C22">
            <v>23</v>
          </cell>
          <cell r="D22">
            <v>17.5</v>
          </cell>
          <cell r="E22">
            <v>88.333333333333329</v>
          </cell>
          <cell r="F22">
            <v>97</v>
          </cell>
          <cell r="G22">
            <v>68</v>
          </cell>
          <cell r="H22">
            <v>12.24</v>
          </cell>
          <cell r="I22" t="str">
            <v>SE</v>
          </cell>
          <cell r="J22">
            <v>26.64</v>
          </cell>
          <cell r="K22">
            <v>14.2</v>
          </cell>
        </row>
        <row r="23">
          <cell r="B23">
            <v>19.145833333333332</v>
          </cell>
          <cell r="C23">
            <v>23</v>
          </cell>
          <cell r="D23">
            <v>16.8</v>
          </cell>
          <cell r="E23">
            <v>88.958333333333329</v>
          </cell>
          <cell r="F23">
            <v>97</v>
          </cell>
          <cell r="G23">
            <v>73</v>
          </cell>
          <cell r="H23">
            <v>10.44</v>
          </cell>
          <cell r="I23" t="str">
            <v>SE</v>
          </cell>
          <cell r="J23">
            <v>18</v>
          </cell>
          <cell r="K23">
            <v>0.2</v>
          </cell>
        </row>
        <row r="24">
          <cell r="B24">
            <v>20.549999999999997</v>
          </cell>
          <cell r="C24">
            <v>25.6</v>
          </cell>
          <cell r="D24">
            <v>16.2</v>
          </cell>
          <cell r="E24">
            <v>81</v>
          </cell>
          <cell r="F24">
            <v>95</v>
          </cell>
          <cell r="G24">
            <v>62</v>
          </cell>
          <cell r="H24">
            <v>10.08</v>
          </cell>
          <cell r="I24" t="str">
            <v>SE</v>
          </cell>
          <cell r="J24">
            <v>23.400000000000002</v>
          </cell>
          <cell r="K24">
            <v>0</v>
          </cell>
        </row>
        <row r="25">
          <cell r="B25">
            <v>20.987500000000001</v>
          </cell>
          <cell r="C25">
            <v>26.1</v>
          </cell>
          <cell r="D25">
            <v>17.8</v>
          </cell>
          <cell r="E25">
            <v>82.416666666666671</v>
          </cell>
          <cell r="F25">
            <v>97</v>
          </cell>
          <cell r="G25">
            <v>62</v>
          </cell>
          <cell r="H25">
            <v>14.04</v>
          </cell>
          <cell r="I25" t="str">
            <v>NE</v>
          </cell>
          <cell r="J25">
            <v>26.28</v>
          </cell>
          <cell r="K25">
            <v>0</v>
          </cell>
        </row>
        <row r="26">
          <cell r="B26">
            <v>22.55</v>
          </cell>
          <cell r="C26">
            <v>28.4</v>
          </cell>
          <cell r="D26">
            <v>17.899999999999999</v>
          </cell>
          <cell r="E26">
            <v>78.375</v>
          </cell>
          <cell r="F26">
            <v>95</v>
          </cell>
          <cell r="G26">
            <v>58</v>
          </cell>
          <cell r="H26">
            <v>18.36</v>
          </cell>
          <cell r="I26" t="str">
            <v>NE</v>
          </cell>
          <cell r="J26">
            <v>37.440000000000005</v>
          </cell>
          <cell r="K26">
            <v>0</v>
          </cell>
        </row>
        <row r="27">
          <cell r="B27">
            <v>23.683333333333334</v>
          </cell>
          <cell r="C27">
            <v>30</v>
          </cell>
          <cell r="D27">
            <v>19.2</v>
          </cell>
          <cell r="E27">
            <v>76.75</v>
          </cell>
          <cell r="F27">
            <v>92</v>
          </cell>
          <cell r="G27">
            <v>55</v>
          </cell>
          <cell r="H27">
            <v>17.28</v>
          </cell>
          <cell r="I27" t="str">
            <v>NE</v>
          </cell>
          <cell r="J27">
            <v>37.080000000000005</v>
          </cell>
          <cell r="K27">
            <v>0</v>
          </cell>
        </row>
        <row r="28">
          <cell r="B28">
            <v>22.829166666666666</v>
          </cell>
          <cell r="C28">
            <v>29.2</v>
          </cell>
          <cell r="D28">
            <v>19.7</v>
          </cell>
          <cell r="E28">
            <v>85.875</v>
          </cell>
          <cell r="F28">
            <v>95</v>
          </cell>
          <cell r="G28">
            <v>61</v>
          </cell>
          <cell r="H28">
            <v>18.36</v>
          </cell>
          <cell r="I28" t="str">
            <v>N</v>
          </cell>
          <cell r="J28">
            <v>44.64</v>
          </cell>
          <cell r="K28">
            <v>17.799999999999997</v>
          </cell>
        </row>
        <row r="29">
          <cell r="B29">
            <v>23.570833333333329</v>
          </cell>
          <cell r="C29">
            <v>29.3</v>
          </cell>
          <cell r="D29">
            <v>19.7</v>
          </cell>
          <cell r="E29">
            <v>82.916666666666671</v>
          </cell>
          <cell r="F29">
            <v>96</v>
          </cell>
          <cell r="G29">
            <v>59</v>
          </cell>
          <cell r="H29">
            <v>15.120000000000001</v>
          </cell>
          <cell r="I29" t="str">
            <v>N</v>
          </cell>
          <cell r="J29">
            <v>30.96</v>
          </cell>
          <cell r="K29">
            <v>0.2</v>
          </cell>
        </row>
        <row r="30">
          <cell r="B30">
            <v>23.916666666666668</v>
          </cell>
          <cell r="C30">
            <v>29.9</v>
          </cell>
          <cell r="D30">
            <v>20</v>
          </cell>
          <cell r="E30">
            <v>81.25</v>
          </cell>
          <cell r="F30">
            <v>96</v>
          </cell>
          <cell r="G30">
            <v>57</v>
          </cell>
          <cell r="H30">
            <v>12.24</v>
          </cell>
          <cell r="I30" t="str">
            <v>NE</v>
          </cell>
          <cell r="J30">
            <v>24.840000000000003</v>
          </cell>
          <cell r="K30">
            <v>0</v>
          </cell>
        </row>
        <row r="31">
          <cell r="B31">
            <v>19.537500000000005</v>
          </cell>
          <cell r="C31">
            <v>23.7</v>
          </cell>
          <cell r="D31">
            <v>18.3</v>
          </cell>
          <cell r="E31">
            <v>91.458333333333329</v>
          </cell>
          <cell r="F31">
            <v>97</v>
          </cell>
          <cell r="G31">
            <v>76</v>
          </cell>
          <cell r="H31">
            <v>11.879999999999999</v>
          </cell>
          <cell r="I31" t="str">
            <v>SO</v>
          </cell>
          <cell r="J31">
            <v>45</v>
          </cell>
          <cell r="K31">
            <v>15.8</v>
          </cell>
        </row>
        <row r="32">
          <cell r="B32">
            <v>17.275000000000002</v>
          </cell>
          <cell r="C32">
            <v>19.8</v>
          </cell>
          <cell r="D32">
            <v>15.6</v>
          </cell>
          <cell r="E32">
            <v>86.583333333333329</v>
          </cell>
          <cell r="F32">
            <v>96</v>
          </cell>
          <cell r="G32">
            <v>64</v>
          </cell>
          <cell r="H32">
            <v>15.48</v>
          </cell>
          <cell r="I32" t="str">
            <v>SO</v>
          </cell>
          <cell r="J32">
            <v>30.240000000000002</v>
          </cell>
          <cell r="K32">
            <v>0</v>
          </cell>
        </row>
        <row r="33">
          <cell r="B33">
            <v>15.024999999999999</v>
          </cell>
          <cell r="C33">
            <v>20</v>
          </cell>
          <cell r="D33">
            <v>8.6999999999999993</v>
          </cell>
          <cell r="E33">
            <v>81.875</v>
          </cell>
          <cell r="F33">
            <v>98</v>
          </cell>
          <cell r="G33">
            <v>60</v>
          </cell>
          <cell r="H33">
            <v>9.7200000000000006</v>
          </cell>
          <cell r="I33" t="str">
            <v>S</v>
          </cell>
          <cell r="J33">
            <v>18</v>
          </cell>
          <cell r="K33">
            <v>0.2</v>
          </cell>
        </row>
        <row r="34">
          <cell r="B34">
            <v>15.5625</v>
          </cell>
          <cell r="C34">
            <v>17.899999999999999</v>
          </cell>
          <cell r="D34">
            <v>14</v>
          </cell>
          <cell r="E34">
            <v>89.25</v>
          </cell>
          <cell r="F34">
            <v>97</v>
          </cell>
          <cell r="G34">
            <v>75</v>
          </cell>
          <cell r="H34">
            <v>11.16</v>
          </cell>
          <cell r="I34" t="str">
            <v>L</v>
          </cell>
          <cell r="J34">
            <v>21.6</v>
          </cell>
          <cell r="K34">
            <v>38.400000000000006</v>
          </cell>
        </row>
        <row r="35">
          <cell r="B35">
            <v>16.591666666666669</v>
          </cell>
          <cell r="C35">
            <v>19.5</v>
          </cell>
          <cell r="D35">
            <v>14.6</v>
          </cell>
          <cell r="E35">
            <v>95.166666666666671</v>
          </cell>
          <cell r="F35">
            <v>97</v>
          </cell>
          <cell r="G35">
            <v>89</v>
          </cell>
          <cell r="H35">
            <v>9.3600000000000012</v>
          </cell>
          <cell r="I35" t="str">
            <v>SE</v>
          </cell>
          <cell r="J35">
            <v>20.52</v>
          </cell>
          <cell r="K35">
            <v>9.3999999999999986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6.2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B5">
            <v>20.75416666666667</v>
          </cell>
          <cell r="C5">
            <v>27.6</v>
          </cell>
          <cell r="D5">
            <v>15.5</v>
          </cell>
          <cell r="E5">
            <v>72.583333333333329</v>
          </cell>
          <cell r="F5">
            <v>94</v>
          </cell>
          <cell r="G5">
            <v>42</v>
          </cell>
          <cell r="H5">
            <v>18.36</v>
          </cell>
          <cell r="I5" t="str">
            <v>NE</v>
          </cell>
          <cell r="J5">
            <v>33.480000000000004</v>
          </cell>
          <cell r="K5">
            <v>0</v>
          </cell>
        </row>
        <row r="6">
          <cell r="B6">
            <v>21.416666666666668</v>
          </cell>
          <cell r="C6">
            <v>29.3</v>
          </cell>
          <cell r="D6">
            <v>15</v>
          </cell>
          <cell r="E6">
            <v>71.625</v>
          </cell>
          <cell r="F6">
            <v>94</v>
          </cell>
          <cell r="G6">
            <v>45</v>
          </cell>
          <cell r="H6">
            <v>21.240000000000002</v>
          </cell>
          <cell r="I6" t="str">
            <v>NE</v>
          </cell>
          <cell r="J6">
            <v>40.680000000000007</v>
          </cell>
          <cell r="K6">
            <v>0</v>
          </cell>
        </row>
        <row r="7">
          <cell r="B7">
            <v>20.541666666666664</v>
          </cell>
          <cell r="C7">
            <v>23.8</v>
          </cell>
          <cell r="D7">
            <v>17.7</v>
          </cell>
          <cell r="E7">
            <v>83.25</v>
          </cell>
          <cell r="F7">
            <v>98</v>
          </cell>
          <cell r="G7">
            <v>71</v>
          </cell>
          <cell r="H7">
            <v>30.240000000000002</v>
          </cell>
          <cell r="I7" t="str">
            <v>N</v>
          </cell>
          <cell r="J7">
            <v>63</v>
          </cell>
          <cell r="K7">
            <v>65</v>
          </cell>
        </row>
        <row r="8">
          <cell r="B8">
            <v>19.616666666666664</v>
          </cell>
          <cell r="C8">
            <v>25.3</v>
          </cell>
          <cell r="D8">
            <v>17.3</v>
          </cell>
          <cell r="E8">
            <v>84.208333333333329</v>
          </cell>
          <cell r="F8">
            <v>98</v>
          </cell>
          <cell r="G8">
            <v>57</v>
          </cell>
          <cell r="H8">
            <v>19.440000000000001</v>
          </cell>
          <cell r="I8" t="str">
            <v>S</v>
          </cell>
          <cell r="J8">
            <v>33.840000000000003</v>
          </cell>
          <cell r="K8">
            <v>4.6000000000000005</v>
          </cell>
        </row>
        <row r="9">
          <cell r="B9">
            <v>18.666666666666668</v>
          </cell>
          <cell r="C9">
            <v>26.3</v>
          </cell>
          <cell r="D9">
            <v>11.5</v>
          </cell>
          <cell r="E9">
            <v>70.208333333333329</v>
          </cell>
          <cell r="F9">
            <v>92</v>
          </cell>
          <cell r="G9">
            <v>49</v>
          </cell>
          <cell r="H9">
            <v>9</v>
          </cell>
          <cell r="I9" t="str">
            <v>S</v>
          </cell>
          <cell r="J9">
            <v>18.720000000000002</v>
          </cell>
          <cell r="K9">
            <v>0</v>
          </cell>
        </row>
        <row r="10">
          <cell r="B10">
            <v>20.795833333333324</v>
          </cell>
          <cell r="C10">
            <v>27</v>
          </cell>
          <cell r="D10">
            <v>15.7</v>
          </cell>
          <cell r="E10">
            <v>78.416666666666671</v>
          </cell>
          <cell r="F10">
            <v>95</v>
          </cell>
          <cell r="G10">
            <v>54</v>
          </cell>
          <cell r="H10">
            <v>7.9200000000000008</v>
          </cell>
          <cell r="I10" t="str">
            <v>S</v>
          </cell>
          <cell r="J10">
            <v>16.559999999999999</v>
          </cell>
          <cell r="K10">
            <v>0</v>
          </cell>
        </row>
        <row r="11">
          <cell r="B11">
            <v>20.5625</v>
          </cell>
          <cell r="C11">
            <v>27.2</v>
          </cell>
          <cell r="D11">
            <v>14.2</v>
          </cell>
          <cell r="E11">
            <v>73.708333333333329</v>
          </cell>
          <cell r="F11">
            <v>95</v>
          </cell>
          <cell r="G11">
            <v>44</v>
          </cell>
          <cell r="H11">
            <v>9</v>
          </cell>
          <cell r="I11" t="str">
            <v>S</v>
          </cell>
          <cell r="J11">
            <v>17.64</v>
          </cell>
          <cell r="K11">
            <v>0</v>
          </cell>
        </row>
        <row r="12">
          <cell r="B12">
            <v>18.487500000000001</v>
          </cell>
          <cell r="C12">
            <v>22.5</v>
          </cell>
          <cell r="D12">
            <v>16.2</v>
          </cell>
          <cell r="E12">
            <v>79.458333333333329</v>
          </cell>
          <cell r="F12">
            <v>92</v>
          </cell>
          <cell r="G12">
            <v>62</v>
          </cell>
          <cell r="H12">
            <v>16.559999999999999</v>
          </cell>
          <cell r="I12" t="str">
            <v>NE</v>
          </cell>
          <cell r="J12">
            <v>34.92</v>
          </cell>
          <cell r="K12">
            <v>0</v>
          </cell>
        </row>
        <row r="13">
          <cell r="B13">
            <v>19.129166666666666</v>
          </cell>
          <cell r="C13">
            <v>25.4</v>
          </cell>
          <cell r="D13">
            <v>14.7</v>
          </cell>
          <cell r="E13">
            <v>79.666666666666671</v>
          </cell>
          <cell r="F13">
            <v>91</v>
          </cell>
          <cell r="G13">
            <v>56</v>
          </cell>
          <cell r="H13">
            <v>15.840000000000002</v>
          </cell>
          <cell r="I13" t="str">
            <v>NE</v>
          </cell>
          <cell r="J13">
            <v>33.840000000000003</v>
          </cell>
          <cell r="K13">
            <v>0.4</v>
          </cell>
        </row>
        <row r="14">
          <cell r="B14">
            <v>18.520833333333332</v>
          </cell>
          <cell r="C14">
            <v>19.899999999999999</v>
          </cell>
          <cell r="D14">
            <v>17.399999999999999</v>
          </cell>
          <cell r="E14">
            <v>94.083333333333329</v>
          </cell>
          <cell r="F14">
            <v>98</v>
          </cell>
          <cell r="G14">
            <v>84</v>
          </cell>
          <cell r="H14">
            <v>21.240000000000002</v>
          </cell>
          <cell r="I14" t="str">
            <v>L</v>
          </cell>
          <cell r="J14">
            <v>42.480000000000004</v>
          </cell>
          <cell r="K14">
            <v>28.599999999999998</v>
          </cell>
        </row>
        <row r="15">
          <cell r="B15">
            <v>18.945833333333336</v>
          </cell>
          <cell r="C15">
            <v>23.7</v>
          </cell>
          <cell r="D15">
            <v>16.2</v>
          </cell>
          <cell r="E15">
            <v>83.875</v>
          </cell>
          <cell r="F15">
            <v>97</v>
          </cell>
          <cell r="G15">
            <v>54</v>
          </cell>
          <cell r="H15">
            <v>17.64</v>
          </cell>
          <cell r="I15" t="str">
            <v>S</v>
          </cell>
          <cell r="J15">
            <v>33.480000000000004</v>
          </cell>
          <cell r="K15">
            <v>15.6</v>
          </cell>
        </row>
        <row r="16">
          <cell r="B16">
            <v>16.416666666666668</v>
          </cell>
          <cell r="C16">
            <v>24.4</v>
          </cell>
          <cell r="D16">
            <v>10.8</v>
          </cell>
          <cell r="E16">
            <v>81.958333333333329</v>
          </cell>
          <cell r="F16">
            <v>98</v>
          </cell>
          <cell r="G16">
            <v>48</v>
          </cell>
          <cell r="H16">
            <v>7.9200000000000008</v>
          </cell>
          <cell r="I16" t="str">
            <v>S</v>
          </cell>
          <cell r="J16">
            <v>20.16</v>
          </cell>
          <cell r="K16">
            <v>3.2000000000000006</v>
          </cell>
        </row>
        <row r="17">
          <cell r="B17">
            <v>18.324999999999999</v>
          </cell>
          <cell r="C17">
            <v>25.7</v>
          </cell>
          <cell r="D17">
            <v>12.5</v>
          </cell>
          <cell r="E17">
            <v>78.916666666666671</v>
          </cell>
          <cell r="F17">
            <v>97</v>
          </cell>
          <cell r="G17">
            <v>53</v>
          </cell>
          <cell r="H17">
            <v>22.68</v>
          </cell>
          <cell r="I17" t="str">
            <v>NE</v>
          </cell>
          <cell r="J17">
            <v>39.24</v>
          </cell>
          <cell r="K17">
            <v>0.2</v>
          </cell>
        </row>
        <row r="18">
          <cell r="B18">
            <v>18.012499999999999</v>
          </cell>
          <cell r="C18">
            <v>23.6</v>
          </cell>
          <cell r="D18">
            <v>14.5</v>
          </cell>
          <cell r="E18">
            <v>82.791666666666671</v>
          </cell>
          <cell r="F18">
            <v>94</v>
          </cell>
          <cell r="G18">
            <v>60</v>
          </cell>
          <cell r="H18">
            <v>15.48</v>
          </cell>
          <cell r="I18" t="str">
            <v>NE</v>
          </cell>
          <cell r="J18">
            <v>31.680000000000003</v>
          </cell>
          <cell r="K18">
            <v>0</v>
          </cell>
        </row>
        <row r="19">
          <cell r="B19">
            <v>20.095833333333331</v>
          </cell>
          <cell r="C19">
            <v>26.8</v>
          </cell>
          <cell r="D19">
            <v>15.8</v>
          </cell>
          <cell r="E19">
            <v>80.833333333333329</v>
          </cell>
          <cell r="F19">
            <v>95</v>
          </cell>
          <cell r="G19">
            <v>55</v>
          </cell>
          <cell r="H19">
            <v>17.28</v>
          </cell>
          <cell r="I19" t="str">
            <v>NE</v>
          </cell>
          <cell r="J19">
            <v>31.319999999999997</v>
          </cell>
          <cell r="K19">
            <v>0.8</v>
          </cell>
        </row>
        <row r="20">
          <cell r="B20">
            <v>18.204166666666662</v>
          </cell>
          <cell r="C20">
            <v>20.100000000000001</v>
          </cell>
          <cell r="D20">
            <v>16.899999999999999</v>
          </cell>
          <cell r="E20">
            <v>93.291666666666671</v>
          </cell>
          <cell r="F20">
            <v>97</v>
          </cell>
          <cell r="G20">
            <v>85</v>
          </cell>
          <cell r="H20">
            <v>14.4</v>
          </cell>
          <cell r="I20" t="str">
            <v>NE</v>
          </cell>
          <cell r="J20">
            <v>25.56</v>
          </cell>
          <cell r="K20">
            <v>5.6</v>
          </cell>
        </row>
        <row r="21">
          <cell r="B21">
            <v>19.037499999999998</v>
          </cell>
          <cell r="C21">
            <v>23.4</v>
          </cell>
          <cell r="D21">
            <v>16.2</v>
          </cell>
          <cell r="E21">
            <v>90.291666666666671</v>
          </cell>
          <cell r="F21">
            <v>98</v>
          </cell>
          <cell r="G21">
            <v>71</v>
          </cell>
          <cell r="H21">
            <v>12.24</v>
          </cell>
          <cell r="I21" t="str">
            <v>NE</v>
          </cell>
          <cell r="J21">
            <v>21.240000000000002</v>
          </cell>
          <cell r="K21">
            <v>14.799999999999999</v>
          </cell>
        </row>
        <row r="22">
          <cell r="B22">
            <v>20.054166666666667</v>
          </cell>
          <cell r="C22">
            <v>24.6</v>
          </cell>
          <cell r="D22">
            <v>18.100000000000001</v>
          </cell>
          <cell r="E22">
            <v>88.75</v>
          </cell>
          <cell r="F22">
            <v>98</v>
          </cell>
          <cell r="G22">
            <v>66</v>
          </cell>
          <cell r="H22">
            <v>12.6</v>
          </cell>
          <cell r="I22" t="str">
            <v>SE</v>
          </cell>
          <cell r="J22">
            <v>21.6</v>
          </cell>
          <cell r="K22">
            <v>7.2</v>
          </cell>
        </row>
        <row r="23">
          <cell r="B23">
            <v>20.237500000000001</v>
          </cell>
          <cell r="C23">
            <v>26.5</v>
          </cell>
          <cell r="D23">
            <v>15.6</v>
          </cell>
          <cell r="E23">
            <v>83.25</v>
          </cell>
          <cell r="F23">
            <v>98</v>
          </cell>
          <cell r="G23">
            <v>56</v>
          </cell>
          <cell r="H23">
            <v>11.520000000000001</v>
          </cell>
          <cell r="I23" t="str">
            <v>SE</v>
          </cell>
          <cell r="J23">
            <v>19.8</v>
          </cell>
          <cell r="K23">
            <v>0</v>
          </cell>
        </row>
        <row r="24">
          <cell r="B24">
            <v>20.5625</v>
          </cell>
          <cell r="C24">
            <v>26.5</v>
          </cell>
          <cell r="D24">
            <v>16.3</v>
          </cell>
          <cell r="E24">
            <v>78.833333333333329</v>
          </cell>
          <cell r="F24">
            <v>93</v>
          </cell>
          <cell r="G24">
            <v>56</v>
          </cell>
          <cell r="H24">
            <v>18.36</v>
          </cell>
          <cell r="I24" t="str">
            <v>SE</v>
          </cell>
          <cell r="J24">
            <v>34.200000000000003</v>
          </cell>
          <cell r="K24">
            <v>0</v>
          </cell>
        </row>
        <row r="25">
          <cell r="B25">
            <v>20.741666666666664</v>
          </cell>
          <cell r="C25">
            <v>26.9</v>
          </cell>
          <cell r="D25">
            <v>17.3</v>
          </cell>
          <cell r="E25">
            <v>84.083333333333329</v>
          </cell>
          <cell r="F25">
            <v>96</v>
          </cell>
          <cell r="G25">
            <v>60</v>
          </cell>
          <cell r="H25">
            <v>15.120000000000001</v>
          </cell>
          <cell r="I25" t="str">
            <v>NE</v>
          </cell>
          <cell r="J25">
            <v>31.319999999999997</v>
          </cell>
          <cell r="K25">
            <v>0</v>
          </cell>
        </row>
        <row r="26">
          <cell r="B26">
            <v>22.420833333333331</v>
          </cell>
          <cell r="C26">
            <v>28.7</v>
          </cell>
          <cell r="D26">
            <v>17.7</v>
          </cell>
          <cell r="E26">
            <v>79.625</v>
          </cell>
          <cell r="F26">
            <v>95</v>
          </cell>
          <cell r="G26">
            <v>59</v>
          </cell>
          <cell r="H26">
            <v>19.079999999999998</v>
          </cell>
          <cell r="I26" t="str">
            <v>NE</v>
          </cell>
          <cell r="J26">
            <v>35.28</v>
          </cell>
          <cell r="K26">
            <v>0</v>
          </cell>
        </row>
        <row r="27">
          <cell r="B27">
            <v>23.966666666666669</v>
          </cell>
          <cell r="C27">
            <v>31.5</v>
          </cell>
          <cell r="D27">
            <v>19.2</v>
          </cell>
          <cell r="E27">
            <v>76.166666666666671</v>
          </cell>
          <cell r="F27">
            <v>91</v>
          </cell>
          <cell r="G27">
            <v>47</v>
          </cell>
          <cell r="H27">
            <v>16.559999999999999</v>
          </cell>
          <cell r="I27" t="str">
            <v>N</v>
          </cell>
          <cell r="J27">
            <v>32.04</v>
          </cell>
          <cell r="K27">
            <v>0</v>
          </cell>
        </row>
        <row r="28">
          <cell r="B28">
            <v>23.8125</v>
          </cell>
          <cell r="C28">
            <v>30.3</v>
          </cell>
          <cell r="D28">
            <v>20.2</v>
          </cell>
          <cell r="E28">
            <v>79.541666666666671</v>
          </cell>
          <cell r="F28">
            <v>91</v>
          </cell>
          <cell r="G28">
            <v>57</v>
          </cell>
          <cell r="H28">
            <v>18</v>
          </cell>
          <cell r="I28" t="str">
            <v>N</v>
          </cell>
          <cell r="J28">
            <v>38.880000000000003</v>
          </cell>
          <cell r="K28">
            <v>1.2</v>
          </cell>
        </row>
        <row r="29">
          <cell r="B29">
            <v>23.112499999999997</v>
          </cell>
          <cell r="C29">
            <v>30.7</v>
          </cell>
          <cell r="D29">
            <v>19.899999999999999</v>
          </cell>
          <cell r="E29">
            <v>88.291666666666671</v>
          </cell>
          <cell r="F29">
            <v>97</v>
          </cell>
          <cell r="G29">
            <v>59</v>
          </cell>
          <cell r="H29">
            <v>14.04</v>
          </cell>
          <cell r="I29" t="str">
            <v>N</v>
          </cell>
          <cell r="J29">
            <v>51.12</v>
          </cell>
          <cell r="K29">
            <v>2.4</v>
          </cell>
        </row>
        <row r="30">
          <cell r="B30">
            <v>23.058333333333334</v>
          </cell>
          <cell r="C30">
            <v>30.4</v>
          </cell>
          <cell r="D30">
            <v>19.399999999999999</v>
          </cell>
          <cell r="E30">
            <v>86.208333333333329</v>
          </cell>
          <cell r="F30">
            <v>97</v>
          </cell>
          <cell r="G30">
            <v>60</v>
          </cell>
          <cell r="H30">
            <v>20.52</v>
          </cell>
          <cell r="I30" t="str">
            <v>N</v>
          </cell>
          <cell r="J30">
            <v>39.6</v>
          </cell>
          <cell r="K30">
            <v>5.4</v>
          </cell>
        </row>
        <row r="31">
          <cell r="B31">
            <v>19.579166666666666</v>
          </cell>
          <cell r="C31">
            <v>21.9</v>
          </cell>
          <cell r="D31">
            <v>17.5</v>
          </cell>
          <cell r="E31">
            <v>91.5</v>
          </cell>
          <cell r="F31">
            <v>97</v>
          </cell>
          <cell r="G31">
            <v>74</v>
          </cell>
          <cell r="H31">
            <v>17.64</v>
          </cell>
          <cell r="I31" t="str">
            <v>SO</v>
          </cell>
          <cell r="J31">
            <v>39.96</v>
          </cell>
          <cell r="K31">
            <v>15.2</v>
          </cell>
        </row>
        <row r="32">
          <cell r="B32">
            <v>17.304166666666667</v>
          </cell>
          <cell r="C32">
            <v>20</v>
          </cell>
          <cell r="D32">
            <v>14.7</v>
          </cell>
          <cell r="E32">
            <v>83.166666666666671</v>
          </cell>
          <cell r="F32">
            <v>96</v>
          </cell>
          <cell r="G32">
            <v>66</v>
          </cell>
          <cell r="H32">
            <v>16.559999999999999</v>
          </cell>
          <cell r="I32" t="str">
            <v>S</v>
          </cell>
          <cell r="J32">
            <v>33.840000000000003</v>
          </cell>
          <cell r="K32">
            <v>0.4</v>
          </cell>
        </row>
        <row r="33">
          <cell r="B33">
            <v>15.320833333333338</v>
          </cell>
          <cell r="C33">
            <v>20.8</v>
          </cell>
          <cell r="D33">
            <v>9.9</v>
          </cell>
          <cell r="E33">
            <v>76.291666666666671</v>
          </cell>
          <cell r="F33">
            <v>95</v>
          </cell>
          <cell r="G33">
            <v>52</v>
          </cell>
          <cell r="H33">
            <v>4.32</v>
          </cell>
          <cell r="I33" t="str">
            <v>S</v>
          </cell>
          <cell r="J33">
            <v>15.48</v>
          </cell>
          <cell r="K33">
            <v>0</v>
          </cell>
        </row>
        <row r="34">
          <cell r="B34">
            <v>13.7875</v>
          </cell>
          <cell r="C34">
            <v>16.3</v>
          </cell>
          <cell r="D34">
            <v>10.8</v>
          </cell>
          <cell r="E34">
            <v>94.166666666666671</v>
          </cell>
          <cell r="F34">
            <v>98</v>
          </cell>
          <cell r="G34">
            <v>82</v>
          </cell>
          <cell r="H34">
            <v>16.920000000000002</v>
          </cell>
          <cell r="I34" t="str">
            <v>L</v>
          </cell>
          <cell r="J34">
            <v>28.8</v>
          </cell>
          <cell r="K34">
            <v>18.800000000000004</v>
          </cell>
        </row>
        <row r="35">
          <cell r="B35">
            <v>15.112500000000002</v>
          </cell>
          <cell r="C35">
            <v>18</v>
          </cell>
          <cell r="D35">
            <v>13.1</v>
          </cell>
          <cell r="E35">
            <v>97.125</v>
          </cell>
          <cell r="F35">
            <v>99</v>
          </cell>
          <cell r="G35">
            <v>92</v>
          </cell>
          <cell r="H35">
            <v>13.68</v>
          </cell>
          <cell r="I35" t="str">
            <v>L</v>
          </cell>
          <cell r="J35">
            <v>22.32</v>
          </cell>
          <cell r="K35">
            <v>2.4000000000000004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B5">
            <v>21.549999999999997</v>
          </cell>
          <cell r="C5">
            <v>27.5</v>
          </cell>
          <cell r="D5">
            <v>16.3</v>
          </cell>
          <cell r="E5">
            <v>67.125</v>
          </cell>
          <cell r="F5">
            <v>90</v>
          </cell>
          <cell r="G5">
            <v>40</v>
          </cell>
          <cell r="H5">
            <v>14.76</v>
          </cell>
          <cell r="I5" t="str">
            <v>L</v>
          </cell>
          <cell r="J5">
            <v>32.04</v>
          </cell>
          <cell r="K5" t="str">
            <v>*</v>
          </cell>
        </row>
        <row r="6">
          <cell r="B6">
            <v>22.841666666666669</v>
          </cell>
          <cell r="C6">
            <v>30.7</v>
          </cell>
          <cell r="D6">
            <v>16.7</v>
          </cell>
          <cell r="E6">
            <v>61.708333333333336</v>
          </cell>
          <cell r="F6">
            <v>84</v>
          </cell>
          <cell r="G6">
            <v>35</v>
          </cell>
          <cell r="H6">
            <v>14.4</v>
          </cell>
          <cell r="I6" t="str">
            <v>NE</v>
          </cell>
          <cell r="J6">
            <v>34.56</v>
          </cell>
          <cell r="K6" t="str">
            <v>*</v>
          </cell>
        </row>
        <row r="7">
          <cell r="B7">
            <v>24.012499999999999</v>
          </cell>
          <cell r="C7">
            <v>30.8</v>
          </cell>
          <cell r="D7">
            <v>19.100000000000001</v>
          </cell>
          <cell r="E7">
            <v>67.833333333333329</v>
          </cell>
          <cell r="F7">
            <v>83</v>
          </cell>
          <cell r="G7">
            <v>49</v>
          </cell>
          <cell r="H7">
            <v>31.680000000000003</v>
          </cell>
          <cell r="I7" t="str">
            <v>N</v>
          </cell>
          <cell r="J7">
            <v>63</v>
          </cell>
          <cell r="K7" t="str">
            <v>*</v>
          </cell>
        </row>
        <row r="8">
          <cell r="B8">
            <v>19.920833333333331</v>
          </cell>
          <cell r="C8">
            <v>24.6</v>
          </cell>
          <cell r="D8">
            <v>17.2</v>
          </cell>
          <cell r="E8">
            <v>83.916666666666671</v>
          </cell>
          <cell r="F8">
            <v>97</v>
          </cell>
          <cell r="G8">
            <v>59</v>
          </cell>
          <cell r="H8">
            <v>28.44</v>
          </cell>
          <cell r="I8" t="str">
            <v>S</v>
          </cell>
          <cell r="J8">
            <v>59.760000000000005</v>
          </cell>
          <cell r="K8" t="str">
            <v>*</v>
          </cell>
        </row>
        <row r="9">
          <cell r="B9">
            <v>20.074999999999999</v>
          </cell>
          <cell r="C9">
            <v>27</v>
          </cell>
          <cell r="D9">
            <v>14.6</v>
          </cell>
          <cell r="E9">
            <v>71.916666666666671</v>
          </cell>
          <cell r="F9">
            <v>84</v>
          </cell>
          <cell r="G9">
            <v>52</v>
          </cell>
          <cell r="H9">
            <v>12.24</v>
          </cell>
          <cell r="I9" t="str">
            <v>S</v>
          </cell>
          <cell r="J9">
            <v>23.759999999999998</v>
          </cell>
          <cell r="K9" t="str">
            <v>*</v>
          </cell>
        </row>
        <row r="10">
          <cell r="B10">
            <v>21.850000000000005</v>
          </cell>
          <cell r="C10">
            <v>26.6</v>
          </cell>
          <cell r="D10">
            <v>17.2</v>
          </cell>
          <cell r="E10">
            <v>77.583333333333329</v>
          </cell>
          <cell r="F10">
            <v>94</v>
          </cell>
          <cell r="G10">
            <v>59</v>
          </cell>
          <cell r="H10">
            <v>10.44</v>
          </cell>
          <cell r="I10" t="str">
            <v>S</v>
          </cell>
          <cell r="J10">
            <v>19.8</v>
          </cell>
          <cell r="K10" t="str">
            <v>*</v>
          </cell>
        </row>
        <row r="11">
          <cell r="B11">
            <v>22.125000000000004</v>
          </cell>
          <cell r="C11">
            <v>27.2</v>
          </cell>
          <cell r="D11">
            <v>17.600000000000001</v>
          </cell>
          <cell r="E11">
            <v>73.833333333333329</v>
          </cell>
          <cell r="F11">
            <v>93</v>
          </cell>
          <cell r="G11">
            <v>47</v>
          </cell>
          <cell r="H11">
            <v>10.8</v>
          </cell>
          <cell r="I11" t="str">
            <v>S</v>
          </cell>
          <cell r="J11">
            <v>21.96</v>
          </cell>
          <cell r="K11" t="str">
            <v>*</v>
          </cell>
        </row>
        <row r="12">
          <cell r="B12">
            <v>20.429166666666664</v>
          </cell>
          <cell r="C12">
            <v>25.1</v>
          </cell>
          <cell r="D12">
            <v>16.600000000000001</v>
          </cell>
          <cell r="E12">
            <v>69.916666666666671</v>
          </cell>
          <cell r="F12">
            <v>86</v>
          </cell>
          <cell r="G12">
            <v>50</v>
          </cell>
          <cell r="H12">
            <v>20.88</v>
          </cell>
          <cell r="I12" t="str">
            <v>L</v>
          </cell>
          <cell r="J12">
            <v>42.480000000000004</v>
          </cell>
          <cell r="K12" t="str">
            <v>*</v>
          </cell>
        </row>
        <row r="13">
          <cell r="B13">
            <v>20.624999999999996</v>
          </cell>
          <cell r="C13">
            <v>27.1</v>
          </cell>
          <cell r="D13">
            <v>15.7</v>
          </cell>
          <cell r="E13">
            <v>73.875</v>
          </cell>
          <cell r="F13">
            <v>90</v>
          </cell>
          <cell r="G13">
            <v>50</v>
          </cell>
          <cell r="H13">
            <v>13.32</v>
          </cell>
          <cell r="I13" t="str">
            <v>L</v>
          </cell>
          <cell r="J13">
            <v>30.240000000000002</v>
          </cell>
          <cell r="K13" t="str">
            <v>*</v>
          </cell>
        </row>
        <row r="14">
          <cell r="B14">
            <v>19.624999999999996</v>
          </cell>
          <cell r="C14">
            <v>22.2</v>
          </cell>
          <cell r="D14">
            <v>17.7</v>
          </cell>
          <cell r="E14">
            <v>87.458333333333329</v>
          </cell>
          <cell r="F14">
            <v>97</v>
          </cell>
          <cell r="G14">
            <v>74</v>
          </cell>
          <cell r="H14">
            <v>16.2</v>
          </cell>
          <cell r="I14" t="str">
            <v>NE</v>
          </cell>
          <cell r="J14">
            <v>41.04</v>
          </cell>
          <cell r="K14" t="str">
            <v>*</v>
          </cell>
        </row>
        <row r="15">
          <cell r="B15">
            <v>19.283333333333335</v>
          </cell>
          <cell r="C15">
            <v>22.6</v>
          </cell>
          <cell r="D15">
            <v>17.7</v>
          </cell>
          <cell r="E15">
            <v>83.333333333333329</v>
          </cell>
          <cell r="F15">
            <v>96</v>
          </cell>
          <cell r="G15">
            <v>57</v>
          </cell>
          <cell r="H15">
            <v>19.440000000000001</v>
          </cell>
          <cell r="I15" t="str">
            <v>S</v>
          </cell>
          <cell r="J15">
            <v>32.4</v>
          </cell>
          <cell r="K15" t="str">
            <v>*</v>
          </cell>
        </row>
        <row r="16">
          <cell r="B16">
            <v>18.016666666666666</v>
          </cell>
          <cell r="C16">
            <v>24</v>
          </cell>
          <cell r="D16">
            <v>12.1</v>
          </cell>
          <cell r="E16">
            <v>71.708333333333329</v>
          </cell>
          <cell r="F16">
            <v>95</v>
          </cell>
          <cell r="G16">
            <v>40</v>
          </cell>
          <cell r="H16">
            <v>10.08</v>
          </cell>
          <cell r="I16" t="str">
            <v>S</v>
          </cell>
          <cell r="J16">
            <v>21.6</v>
          </cell>
          <cell r="K16" t="str">
            <v>*</v>
          </cell>
        </row>
        <row r="17">
          <cell r="B17">
            <v>18.983333333333338</v>
          </cell>
          <cell r="C17">
            <v>25.4</v>
          </cell>
          <cell r="D17">
            <v>14.1</v>
          </cell>
          <cell r="E17">
            <v>73.25</v>
          </cell>
          <cell r="F17">
            <v>91</v>
          </cell>
          <cell r="G17">
            <v>47</v>
          </cell>
          <cell r="H17">
            <v>14.76</v>
          </cell>
          <cell r="I17" t="str">
            <v>L</v>
          </cell>
          <cell r="J17">
            <v>36.36</v>
          </cell>
          <cell r="K17" t="str">
            <v>*</v>
          </cell>
        </row>
        <row r="18">
          <cell r="B18">
            <v>19.724999999999998</v>
          </cell>
          <cell r="C18">
            <v>24.8</v>
          </cell>
          <cell r="D18">
            <v>15.9</v>
          </cell>
          <cell r="E18">
            <v>75</v>
          </cell>
          <cell r="F18">
            <v>90</v>
          </cell>
          <cell r="G18">
            <v>51</v>
          </cell>
          <cell r="H18">
            <v>17.28</v>
          </cell>
          <cell r="I18" t="str">
            <v>L</v>
          </cell>
          <cell r="J18">
            <v>32.76</v>
          </cell>
          <cell r="K18" t="str">
            <v>*</v>
          </cell>
        </row>
        <row r="19">
          <cell r="B19">
            <v>21.033333333333335</v>
          </cell>
          <cell r="C19">
            <v>27.5</v>
          </cell>
          <cell r="D19">
            <v>17.2</v>
          </cell>
          <cell r="E19">
            <v>76.041666666666671</v>
          </cell>
          <cell r="F19">
            <v>92</v>
          </cell>
          <cell r="G19">
            <v>51</v>
          </cell>
          <cell r="H19">
            <v>14.4</v>
          </cell>
          <cell r="I19" t="str">
            <v>L</v>
          </cell>
          <cell r="J19">
            <v>25.92</v>
          </cell>
          <cell r="K19" t="str">
            <v>*</v>
          </cell>
        </row>
        <row r="20">
          <cell r="B20">
            <v>20.387499999999999</v>
          </cell>
          <cell r="C20">
            <v>26.1</v>
          </cell>
          <cell r="D20">
            <v>18.399999999999999</v>
          </cell>
          <cell r="E20">
            <v>85.958333333333329</v>
          </cell>
          <cell r="F20">
            <v>96</v>
          </cell>
          <cell r="G20">
            <v>64</v>
          </cell>
          <cell r="H20">
            <v>17.28</v>
          </cell>
          <cell r="I20" t="str">
            <v>L</v>
          </cell>
          <cell r="J20">
            <v>39.96</v>
          </cell>
          <cell r="K20" t="str">
            <v>*</v>
          </cell>
        </row>
        <row r="21">
          <cell r="B21">
            <v>20.945833333333329</v>
          </cell>
          <cell r="C21">
            <v>25.9</v>
          </cell>
          <cell r="D21">
            <v>18.2</v>
          </cell>
          <cell r="E21">
            <v>81.583333333333329</v>
          </cell>
          <cell r="F21">
            <v>96</v>
          </cell>
          <cell r="G21">
            <v>59</v>
          </cell>
          <cell r="H21">
            <v>11.520000000000001</v>
          </cell>
          <cell r="I21" t="str">
            <v>L</v>
          </cell>
          <cell r="J21">
            <v>21.6</v>
          </cell>
          <cell r="K21" t="str">
            <v>*</v>
          </cell>
        </row>
        <row r="22">
          <cell r="B22">
            <v>20.029166666666665</v>
          </cell>
          <cell r="C22">
            <v>22.5</v>
          </cell>
          <cell r="D22">
            <v>18.5</v>
          </cell>
          <cell r="E22">
            <v>85.875</v>
          </cell>
          <cell r="F22">
            <v>94</v>
          </cell>
          <cell r="G22">
            <v>73</v>
          </cell>
          <cell r="H22">
            <v>12.96</v>
          </cell>
          <cell r="I22" t="str">
            <v>SE</v>
          </cell>
          <cell r="J22">
            <v>21.96</v>
          </cell>
          <cell r="K22" t="str">
            <v>*</v>
          </cell>
        </row>
        <row r="23">
          <cell r="B23">
            <v>20.337499999999999</v>
          </cell>
          <cell r="C23">
            <v>26.3</v>
          </cell>
          <cell r="D23">
            <v>17.100000000000001</v>
          </cell>
          <cell r="E23">
            <v>82.791666666666671</v>
          </cell>
          <cell r="F23">
            <v>96</v>
          </cell>
          <cell r="G23">
            <v>49</v>
          </cell>
          <cell r="H23">
            <v>11.16</v>
          </cell>
          <cell r="I23" t="str">
            <v>SE</v>
          </cell>
          <cell r="J23">
            <v>23.040000000000003</v>
          </cell>
          <cell r="K23" t="str">
            <v>*</v>
          </cell>
        </row>
        <row r="24">
          <cell r="B24">
            <v>21.479166666666668</v>
          </cell>
          <cell r="C24">
            <v>26.2</v>
          </cell>
          <cell r="D24">
            <v>17.899999999999999</v>
          </cell>
          <cell r="E24">
            <v>78.25</v>
          </cell>
          <cell r="F24">
            <v>91</v>
          </cell>
          <cell r="G24">
            <v>61</v>
          </cell>
          <cell r="H24">
            <v>13.32</v>
          </cell>
          <cell r="I24" t="str">
            <v>SE</v>
          </cell>
          <cell r="J24">
            <v>24.840000000000003</v>
          </cell>
          <cell r="K24" t="str">
            <v>*</v>
          </cell>
        </row>
        <row r="25">
          <cell r="B25">
            <v>21.604166666666668</v>
          </cell>
          <cell r="C25">
            <v>28.4</v>
          </cell>
          <cell r="D25">
            <v>17.399999999999999</v>
          </cell>
          <cell r="E25">
            <v>79.625</v>
          </cell>
          <cell r="F25">
            <v>96</v>
          </cell>
          <cell r="G25">
            <v>50</v>
          </cell>
          <cell r="H25">
            <v>14.04</v>
          </cell>
          <cell r="I25" t="str">
            <v>L</v>
          </cell>
          <cell r="J25">
            <v>28.08</v>
          </cell>
          <cell r="K25" t="str">
            <v>*</v>
          </cell>
        </row>
        <row r="26">
          <cell r="B26">
            <v>23.462499999999995</v>
          </cell>
          <cell r="C26">
            <v>30</v>
          </cell>
          <cell r="D26">
            <v>18.5</v>
          </cell>
          <cell r="E26">
            <v>72.375</v>
          </cell>
          <cell r="F26">
            <v>92</v>
          </cell>
          <cell r="G26">
            <v>48</v>
          </cell>
          <cell r="H26">
            <v>20.52</v>
          </cell>
          <cell r="I26" t="str">
            <v>L</v>
          </cell>
          <cell r="J26">
            <v>38.159999999999997</v>
          </cell>
          <cell r="K26" t="str">
            <v>*</v>
          </cell>
        </row>
        <row r="27">
          <cell r="B27">
            <v>24.179166666666671</v>
          </cell>
          <cell r="C27">
            <v>31.9</v>
          </cell>
          <cell r="D27">
            <v>19.8</v>
          </cell>
          <cell r="E27">
            <v>72.833333333333329</v>
          </cell>
          <cell r="F27">
            <v>96</v>
          </cell>
          <cell r="G27">
            <v>43</v>
          </cell>
          <cell r="H27">
            <v>18.720000000000002</v>
          </cell>
          <cell r="I27" t="str">
            <v>NE</v>
          </cell>
          <cell r="J27">
            <v>58.32</v>
          </cell>
          <cell r="K27" t="str">
            <v>*</v>
          </cell>
        </row>
        <row r="28">
          <cell r="B28">
            <v>24.499999999999996</v>
          </cell>
          <cell r="C28">
            <v>31.3</v>
          </cell>
          <cell r="D28">
            <v>20.399999999999999</v>
          </cell>
          <cell r="E28">
            <v>77.416666666666671</v>
          </cell>
          <cell r="F28">
            <v>93</v>
          </cell>
          <cell r="G28">
            <v>52</v>
          </cell>
          <cell r="H28">
            <v>18.720000000000002</v>
          </cell>
          <cell r="I28" t="str">
            <v>N</v>
          </cell>
          <cell r="J28">
            <v>34.56</v>
          </cell>
          <cell r="K28" t="str">
            <v>*</v>
          </cell>
        </row>
        <row r="29">
          <cell r="B29">
            <v>25.349999999999998</v>
          </cell>
          <cell r="C29">
            <v>31.3</v>
          </cell>
          <cell r="D29">
            <v>21</v>
          </cell>
          <cell r="E29">
            <v>77.041666666666671</v>
          </cell>
          <cell r="F29">
            <v>94</v>
          </cell>
          <cell r="G29">
            <v>51</v>
          </cell>
          <cell r="H29">
            <v>17.64</v>
          </cell>
          <cell r="I29" t="str">
            <v>NO</v>
          </cell>
          <cell r="J29">
            <v>29.52</v>
          </cell>
          <cell r="K29" t="str">
            <v>*</v>
          </cell>
        </row>
        <row r="30">
          <cell r="B30">
            <v>25.074999999999999</v>
          </cell>
          <cell r="C30">
            <v>32</v>
          </cell>
          <cell r="D30">
            <v>20</v>
          </cell>
          <cell r="E30">
            <v>76.875</v>
          </cell>
          <cell r="F30">
            <v>96</v>
          </cell>
          <cell r="G30">
            <v>48</v>
          </cell>
          <cell r="H30">
            <v>13.32</v>
          </cell>
          <cell r="I30" t="str">
            <v>N</v>
          </cell>
          <cell r="J30">
            <v>25.2</v>
          </cell>
          <cell r="K30" t="str">
            <v>*</v>
          </cell>
        </row>
        <row r="31">
          <cell r="B31">
            <v>20.387499999999999</v>
          </cell>
          <cell r="C31">
            <v>27.4</v>
          </cell>
          <cell r="D31">
            <v>19.100000000000001</v>
          </cell>
          <cell r="E31">
            <v>90.875</v>
          </cell>
          <cell r="F31">
            <v>97</v>
          </cell>
          <cell r="G31">
            <v>65</v>
          </cell>
          <cell r="H31">
            <v>20.52</v>
          </cell>
          <cell r="I31" t="str">
            <v>SO</v>
          </cell>
          <cell r="J31">
            <v>52.56</v>
          </cell>
          <cell r="K31" t="str">
            <v>*</v>
          </cell>
        </row>
        <row r="32">
          <cell r="B32">
            <v>18.233333333333331</v>
          </cell>
          <cell r="C32">
            <v>19.899999999999999</v>
          </cell>
          <cell r="D32">
            <v>16.100000000000001</v>
          </cell>
          <cell r="E32">
            <v>83.166666666666671</v>
          </cell>
          <cell r="F32">
            <v>93</v>
          </cell>
          <cell r="G32">
            <v>65</v>
          </cell>
          <cell r="H32">
            <v>14.4</v>
          </cell>
          <cell r="I32" t="str">
            <v>SO</v>
          </cell>
          <cell r="J32">
            <v>27</v>
          </cell>
          <cell r="K32" t="str">
            <v>*</v>
          </cell>
        </row>
        <row r="33">
          <cell r="B33">
            <v>15.812499999999995</v>
          </cell>
          <cell r="C33">
            <v>21</v>
          </cell>
          <cell r="D33">
            <v>11.5</v>
          </cell>
          <cell r="E33">
            <v>76.708333333333329</v>
          </cell>
          <cell r="F33">
            <v>90</v>
          </cell>
          <cell r="G33">
            <v>56</v>
          </cell>
          <cell r="H33">
            <v>10.08</v>
          </cell>
          <cell r="I33" t="str">
            <v>S</v>
          </cell>
          <cell r="J33">
            <v>25.56</v>
          </cell>
          <cell r="K33" t="str">
            <v>*</v>
          </cell>
        </row>
        <row r="34">
          <cell r="B34">
            <v>15.066666666666665</v>
          </cell>
          <cell r="C34">
            <v>17.5</v>
          </cell>
          <cell r="D34">
            <v>13.8</v>
          </cell>
          <cell r="E34">
            <v>89.833333333333329</v>
          </cell>
          <cell r="F34">
            <v>97</v>
          </cell>
          <cell r="G34">
            <v>79</v>
          </cell>
          <cell r="H34">
            <v>13.68</v>
          </cell>
          <cell r="I34" t="str">
            <v>SE</v>
          </cell>
          <cell r="J34">
            <v>28.08</v>
          </cell>
          <cell r="K34" t="str">
            <v>*</v>
          </cell>
        </row>
        <row r="35">
          <cell r="B35">
            <v>16.370833333333334</v>
          </cell>
          <cell r="C35">
            <v>18.600000000000001</v>
          </cell>
          <cell r="D35">
            <v>14</v>
          </cell>
          <cell r="E35">
            <v>96.166666666666671</v>
          </cell>
          <cell r="F35">
            <v>97</v>
          </cell>
          <cell r="G35">
            <v>92</v>
          </cell>
          <cell r="H35">
            <v>8.64</v>
          </cell>
          <cell r="I35" t="str">
            <v>L</v>
          </cell>
          <cell r="J35">
            <v>21.6</v>
          </cell>
          <cell r="K35" t="str">
            <v>*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0.2</v>
          </cell>
        </row>
      </sheetData>
      <sheetData sheetId="4">
        <row r="5">
          <cell r="B5">
            <v>24.137499999999999</v>
          </cell>
          <cell r="C5">
            <v>31.4</v>
          </cell>
          <cell r="D5">
            <v>17.5</v>
          </cell>
          <cell r="E5">
            <v>66.25</v>
          </cell>
          <cell r="F5">
            <v>90</v>
          </cell>
          <cell r="G5">
            <v>38</v>
          </cell>
          <cell r="H5">
            <v>11.16</v>
          </cell>
          <cell r="I5" t="str">
            <v>SE</v>
          </cell>
          <cell r="J5">
            <v>19.079999999999998</v>
          </cell>
          <cell r="K5">
            <v>0</v>
          </cell>
        </row>
        <row r="6">
          <cell r="B6">
            <v>24.525000000000002</v>
          </cell>
          <cell r="C6">
            <v>31.8</v>
          </cell>
          <cell r="D6">
            <v>18.2</v>
          </cell>
          <cell r="E6">
            <v>65.125</v>
          </cell>
          <cell r="F6">
            <v>84</v>
          </cell>
          <cell r="G6">
            <v>39</v>
          </cell>
          <cell r="H6">
            <v>18.36</v>
          </cell>
          <cell r="I6" t="str">
            <v>L</v>
          </cell>
          <cell r="J6">
            <v>36</v>
          </cell>
          <cell r="K6">
            <v>0</v>
          </cell>
        </row>
        <row r="7">
          <cell r="B7">
            <v>24.841666666666665</v>
          </cell>
          <cell r="C7">
            <v>29</v>
          </cell>
          <cell r="D7">
            <v>21.9</v>
          </cell>
          <cell r="E7">
            <v>74.208333333333329</v>
          </cell>
          <cell r="F7">
            <v>87</v>
          </cell>
          <cell r="G7">
            <v>64</v>
          </cell>
          <cell r="H7">
            <v>23.400000000000002</v>
          </cell>
          <cell r="I7" t="str">
            <v>N</v>
          </cell>
          <cell r="J7">
            <v>45.36</v>
          </cell>
          <cell r="K7">
            <v>0.2</v>
          </cell>
        </row>
        <row r="8">
          <cell r="B8">
            <v>22.279166666666665</v>
          </cell>
          <cell r="C8">
            <v>25.6</v>
          </cell>
          <cell r="D8">
            <v>19.600000000000001</v>
          </cell>
          <cell r="E8">
            <v>80.125</v>
          </cell>
          <cell r="F8">
            <v>94</v>
          </cell>
          <cell r="G8">
            <v>57</v>
          </cell>
          <cell r="H8">
            <v>10.44</v>
          </cell>
          <cell r="I8" t="str">
            <v>S</v>
          </cell>
          <cell r="J8">
            <v>27.36</v>
          </cell>
          <cell r="K8">
            <v>8</v>
          </cell>
        </row>
        <row r="9">
          <cell r="B9">
            <v>22.420833333333334</v>
          </cell>
          <cell r="C9">
            <v>28.6</v>
          </cell>
          <cell r="D9">
            <v>16</v>
          </cell>
          <cell r="E9">
            <v>70.583333333333329</v>
          </cell>
          <cell r="F9">
            <v>93</v>
          </cell>
          <cell r="G9">
            <v>46</v>
          </cell>
          <cell r="H9">
            <v>7.5600000000000005</v>
          </cell>
          <cell r="I9" t="str">
            <v>S</v>
          </cell>
          <cell r="J9">
            <v>17.64</v>
          </cell>
          <cell r="K9">
            <v>0</v>
          </cell>
        </row>
        <row r="10">
          <cell r="B10">
            <v>22.216666666666665</v>
          </cell>
          <cell r="C10">
            <v>28.2</v>
          </cell>
          <cell r="D10">
            <v>18.5</v>
          </cell>
          <cell r="E10">
            <v>80.375</v>
          </cell>
          <cell r="F10">
            <v>94</v>
          </cell>
          <cell r="G10">
            <v>53</v>
          </cell>
          <cell r="H10">
            <v>5.04</v>
          </cell>
          <cell r="I10" t="str">
            <v>S</v>
          </cell>
          <cell r="J10">
            <v>14.76</v>
          </cell>
          <cell r="K10">
            <v>0</v>
          </cell>
        </row>
        <row r="11">
          <cell r="B11">
            <v>22.554166666666664</v>
          </cell>
          <cell r="C11">
            <v>28.9</v>
          </cell>
          <cell r="D11">
            <v>16.899999999999999</v>
          </cell>
          <cell r="E11">
            <v>73.375</v>
          </cell>
          <cell r="F11">
            <v>92</v>
          </cell>
          <cell r="G11">
            <v>46</v>
          </cell>
          <cell r="H11">
            <v>5.4</v>
          </cell>
          <cell r="I11" t="str">
            <v>S</v>
          </cell>
          <cell r="J11">
            <v>15.48</v>
          </cell>
          <cell r="K11">
            <v>0</v>
          </cell>
        </row>
        <row r="12">
          <cell r="B12">
            <v>22.275000000000002</v>
          </cell>
          <cell r="C12">
            <v>27.5</v>
          </cell>
          <cell r="D12">
            <v>18</v>
          </cell>
          <cell r="E12">
            <v>75.666666666666671</v>
          </cell>
          <cell r="F12">
            <v>93</v>
          </cell>
          <cell r="G12">
            <v>54</v>
          </cell>
          <cell r="H12">
            <v>14.04</v>
          </cell>
          <cell r="I12" t="str">
            <v>L</v>
          </cell>
          <cell r="J12">
            <v>26.28</v>
          </cell>
          <cell r="K12">
            <v>0</v>
          </cell>
        </row>
        <row r="13">
          <cell r="B13">
            <v>22.833333333333332</v>
          </cell>
          <cell r="C13">
            <v>28.8</v>
          </cell>
          <cell r="D13">
            <v>19.100000000000001</v>
          </cell>
          <cell r="E13">
            <v>69.708333333333329</v>
          </cell>
          <cell r="F13">
            <v>80</v>
          </cell>
          <cell r="G13">
            <v>49</v>
          </cell>
          <cell r="H13">
            <v>10.08</v>
          </cell>
          <cell r="I13" t="str">
            <v>L</v>
          </cell>
          <cell r="J13">
            <v>23.400000000000002</v>
          </cell>
          <cell r="K13">
            <v>0</v>
          </cell>
        </row>
        <row r="14">
          <cell r="B14">
            <v>20.991666666666667</v>
          </cell>
          <cell r="C14">
            <v>23.7</v>
          </cell>
          <cell r="D14">
            <v>19.5</v>
          </cell>
          <cell r="E14">
            <v>88.375</v>
          </cell>
          <cell r="F14">
            <v>96</v>
          </cell>
          <cell r="G14">
            <v>74</v>
          </cell>
          <cell r="H14">
            <v>7.9200000000000008</v>
          </cell>
          <cell r="I14" t="str">
            <v>L</v>
          </cell>
          <cell r="J14">
            <v>22.32</v>
          </cell>
          <cell r="K14">
            <v>45.2</v>
          </cell>
        </row>
        <row r="15">
          <cell r="B15">
            <v>20.37916666666667</v>
          </cell>
          <cell r="C15">
            <v>23.6</v>
          </cell>
          <cell r="D15">
            <v>17.2</v>
          </cell>
          <cell r="E15">
            <v>84.25</v>
          </cell>
          <cell r="F15">
            <v>96</v>
          </cell>
          <cell r="G15">
            <v>62</v>
          </cell>
          <cell r="H15">
            <v>7.5600000000000005</v>
          </cell>
          <cell r="I15" t="str">
            <v>S</v>
          </cell>
          <cell r="J15">
            <v>24.48</v>
          </cell>
          <cell r="K15">
            <v>0.2</v>
          </cell>
        </row>
        <row r="16">
          <cell r="B16">
            <v>18.054166666666667</v>
          </cell>
          <cell r="C16">
            <v>25.3</v>
          </cell>
          <cell r="D16">
            <v>12</v>
          </cell>
          <cell r="E16">
            <v>77.5</v>
          </cell>
          <cell r="F16">
            <v>97</v>
          </cell>
          <cell r="G16">
            <v>42</v>
          </cell>
          <cell r="H16">
            <v>6.84</v>
          </cell>
          <cell r="I16" t="str">
            <v>SE</v>
          </cell>
          <cell r="J16">
            <v>15.120000000000001</v>
          </cell>
          <cell r="K16">
            <v>0</v>
          </cell>
        </row>
        <row r="17">
          <cell r="B17">
            <v>18.6875</v>
          </cell>
          <cell r="C17">
            <v>26.7</v>
          </cell>
          <cell r="D17">
            <v>11.5</v>
          </cell>
          <cell r="E17">
            <v>75.041666666666671</v>
          </cell>
          <cell r="F17">
            <v>96</v>
          </cell>
          <cell r="G17">
            <v>47</v>
          </cell>
          <cell r="H17">
            <v>11.520000000000001</v>
          </cell>
          <cell r="I17" t="str">
            <v>SE</v>
          </cell>
          <cell r="J17">
            <v>23.400000000000002</v>
          </cell>
          <cell r="K17">
            <v>0.2</v>
          </cell>
        </row>
        <row r="18">
          <cell r="B18">
            <v>20.416666666666664</v>
          </cell>
          <cell r="C18">
            <v>25.8</v>
          </cell>
          <cell r="D18">
            <v>16</v>
          </cell>
          <cell r="E18">
            <v>73.166666666666671</v>
          </cell>
          <cell r="F18">
            <v>91</v>
          </cell>
          <cell r="G18">
            <v>49</v>
          </cell>
          <cell r="H18">
            <v>9.3600000000000012</v>
          </cell>
          <cell r="I18" t="str">
            <v>L</v>
          </cell>
          <cell r="J18">
            <v>20.52</v>
          </cell>
          <cell r="K18">
            <v>0</v>
          </cell>
        </row>
        <row r="19">
          <cell r="B19">
            <v>22.162499999999998</v>
          </cell>
          <cell r="C19">
            <v>29.7</v>
          </cell>
          <cell r="D19">
            <v>15.1</v>
          </cell>
          <cell r="E19">
            <v>72.958333333333329</v>
          </cell>
          <cell r="F19">
            <v>96</v>
          </cell>
          <cell r="G19">
            <v>46</v>
          </cell>
          <cell r="H19">
            <v>15.120000000000001</v>
          </cell>
          <cell r="I19" t="str">
            <v>NE</v>
          </cell>
          <cell r="J19">
            <v>27.36</v>
          </cell>
          <cell r="K19">
            <v>0</v>
          </cell>
        </row>
        <row r="20">
          <cell r="B20">
            <v>22.945833333333336</v>
          </cell>
          <cell r="C20">
            <v>28.2</v>
          </cell>
          <cell r="D20">
            <v>20</v>
          </cell>
          <cell r="E20">
            <v>84.083333333333329</v>
          </cell>
          <cell r="F20">
            <v>93</v>
          </cell>
          <cell r="G20">
            <v>62</v>
          </cell>
          <cell r="H20">
            <v>7.9200000000000008</v>
          </cell>
          <cell r="I20" t="str">
            <v>L</v>
          </cell>
          <cell r="J20">
            <v>16.920000000000002</v>
          </cell>
          <cell r="K20">
            <v>0.2</v>
          </cell>
        </row>
        <row r="21">
          <cell r="B21">
            <v>21.704166666666666</v>
          </cell>
          <cell r="C21">
            <v>25.2</v>
          </cell>
          <cell r="D21">
            <v>19.100000000000001</v>
          </cell>
          <cell r="E21">
            <v>89.166666666666671</v>
          </cell>
          <cell r="F21">
            <v>95</v>
          </cell>
          <cell r="G21">
            <v>70</v>
          </cell>
          <cell r="H21">
            <v>10.44</v>
          </cell>
          <cell r="I21" t="str">
            <v>SE</v>
          </cell>
          <cell r="J21">
            <v>24.48</v>
          </cell>
          <cell r="K21">
            <v>4</v>
          </cell>
        </row>
        <row r="22">
          <cell r="B22">
            <v>21.641666666666666</v>
          </cell>
          <cell r="C22">
            <v>25.3</v>
          </cell>
          <cell r="D22">
            <v>19.8</v>
          </cell>
          <cell r="E22">
            <v>84.875</v>
          </cell>
          <cell r="F22">
            <v>95</v>
          </cell>
          <cell r="G22">
            <v>65</v>
          </cell>
          <cell r="H22">
            <v>7.9200000000000008</v>
          </cell>
          <cell r="I22" t="str">
            <v>SE</v>
          </cell>
          <cell r="J22">
            <v>27.36</v>
          </cell>
          <cell r="K22">
            <v>2.4000000000000004</v>
          </cell>
        </row>
        <row r="23">
          <cell r="B23">
            <v>22.037499999999998</v>
          </cell>
          <cell r="C23">
            <v>28.1</v>
          </cell>
          <cell r="D23">
            <v>18.3</v>
          </cell>
          <cell r="E23">
            <v>77.416666666666671</v>
          </cell>
          <cell r="F23">
            <v>93</v>
          </cell>
          <cell r="G23">
            <v>51</v>
          </cell>
          <cell r="H23">
            <v>7.9200000000000008</v>
          </cell>
          <cell r="I23" t="str">
            <v>S</v>
          </cell>
          <cell r="J23">
            <v>18.720000000000002</v>
          </cell>
          <cell r="K23">
            <v>0</v>
          </cell>
        </row>
        <row r="24">
          <cell r="B24">
            <v>21.31304347826087</v>
          </cell>
          <cell r="C24">
            <v>28.7</v>
          </cell>
          <cell r="D24">
            <v>15.5</v>
          </cell>
          <cell r="E24">
            <v>78.521739130434781</v>
          </cell>
          <cell r="F24">
            <v>96</v>
          </cell>
          <cell r="G24">
            <v>50</v>
          </cell>
          <cell r="H24">
            <v>8.64</v>
          </cell>
          <cell r="I24" t="str">
            <v>S</v>
          </cell>
          <cell r="J24">
            <v>16.559999999999999</v>
          </cell>
          <cell r="K24">
            <v>0</v>
          </cell>
        </row>
        <row r="25">
          <cell r="B25">
            <v>23.241666666666671</v>
          </cell>
          <cell r="C25">
            <v>30</v>
          </cell>
          <cell r="D25">
            <v>17.3</v>
          </cell>
          <cell r="E25">
            <v>76.333333333333329</v>
          </cell>
          <cell r="F25">
            <v>96</v>
          </cell>
          <cell r="G25">
            <v>47</v>
          </cell>
          <cell r="H25">
            <v>12.6</v>
          </cell>
          <cell r="I25" t="str">
            <v>NE</v>
          </cell>
          <cell r="J25">
            <v>24.48</v>
          </cell>
          <cell r="K25">
            <v>0</v>
          </cell>
        </row>
        <row r="26">
          <cell r="B26">
            <v>24.812499999999989</v>
          </cell>
          <cell r="C26">
            <v>30.6</v>
          </cell>
          <cell r="D26">
            <v>19.5</v>
          </cell>
          <cell r="E26">
            <v>72.458333333333329</v>
          </cell>
          <cell r="F26">
            <v>91</v>
          </cell>
          <cell r="G26">
            <v>51</v>
          </cell>
          <cell r="H26">
            <v>17.64</v>
          </cell>
          <cell r="I26" t="str">
            <v>L</v>
          </cell>
          <cell r="J26">
            <v>31.319999999999997</v>
          </cell>
          <cell r="K26">
            <v>0</v>
          </cell>
        </row>
        <row r="27">
          <cell r="B27">
            <v>25.870833333333334</v>
          </cell>
          <cell r="C27">
            <v>31.8</v>
          </cell>
          <cell r="D27">
            <v>21</v>
          </cell>
          <cell r="E27">
            <v>69.875</v>
          </cell>
          <cell r="F27">
            <v>86</v>
          </cell>
          <cell r="G27">
            <v>51</v>
          </cell>
          <cell r="H27">
            <v>20.88</v>
          </cell>
          <cell r="I27" t="str">
            <v>N</v>
          </cell>
          <cell r="J27">
            <v>43.92</v>
          </cell>
          <cell r="K27">
            <v>0</v>
          </cell>
        </row>
        <row r="28">
          <cell r="B28">
            <v>25.770833333333339</v>
          </cell>
          <cell r="C28">
            <v>30.5</v>
          </cell>
          <cell r="D28">
            <v>22.2</v>
          </cell>
          <cell r="E28">
            <v>77.583333333333329</v>
          </cell>
          <cell r="F28">
            <v>92</v>
          </cell>
          <cell r="G28">
            <v>59</v>
          </cell>
          <cell r="H28">
            <v>20.16</v>
          </cell>
          <cell r="I28" t="str">
            <v>N</v>
          </cell>
          <cell r="J28">
            <v>39.96</v>
          </cell>
          <cell r="K28">
            <v>0</v>
          </cell>
        </row>
        <row r="29">
          <cell r="B29">
            <v>24.170833333333331</v>
          </cell>
          <cell r="C29">
            <v>31.3</v>
          </cell>
          <cell r="D29">
            <v>21.5</v>
          </cell>
          <cell r="E29">
            <v>85.291666666666671</v>
          </cell>
          <cell r="F29">
            <v>95</v>
          </cell>
          <cell r="G29">
            <v>58</v>
          </cell>
          <cell r="H29">
            <v>15.120000000000001</v>
          </cell>
          <cell r="I29" t="str">
            <v>SE</v>
          </cell>
          <cell r="J29">
            <v>29.52</v>
          </cell>
          <cell r="K29">
            <v>55.2</v>
          </cell>
        </row>
        <row r="30">
          <cell r="B30">
            <v>24.775000000000006</v>
          </cell>
          <cell r="C30">
            <v>31.3</v>
          </cell>
          <cell r="D30">
            <v>20.100000000000001</v>
          </cell>
          <cell r="E30">
            <v>82.416666666666671</v>
          </cell>
          <cell r="F30">
            <v>97</v>
          </cell>
          <cell r="G30">
            <v>55</v>
          </cell>
          <cell r="H30">
            <v>10.8</v>
          </cell>
          <cell r="I30" t="str">
            <v>S</v>
          </cell>
          <cell r="J30">
            <v>22.68</v>
          </cell>
          <cell r="K30">
            <v>0.2</v>
          </cell>
        </row>
        <row r="31">
          <cell r="B31">
            <v>22.254166666666663</v>
          </cell>
          <cell r="C31">
            <v>25.6</v>
          </cell>
          <cell r="D31">
            <v>19.8</v>
          </cell>
          <cell r="E31">
            <v>89.25</v>
          </cell>
          <cell r="F31">
            <v>95</v>
          </cell>
          <cell r="G31">
            <v>79</v>
          </cell>
          <cell r="H31">
            <v>8.64</v>
          </cell>
          <cell r="I31" t="str">
            <v>S</v>
          </cell>
          <cell r="J31">
            <v>43.92</v>
          </cell>
          <cell r="K31">
            <v>18.399999999999999</v>
          </cell>
        </row>
        <row r="32">
          <cell r="B32">
            <v>19.179166666666664</v>
          </cell>
          <cell r="C32">
            <v>21.8</v>
          </cell>
          <cell r="D32">
            <v>16.399999999999999</v>
          </cell>
          <cell r="E32">
            <v>84.583333333333329</v>
          </cell>
          <cell r="F32">
            <v>94</v>
          </cell>
          <cell r="G32">
            <v>70</v>
          </cell>
          <cell r="H32">
            <v>11.16</v>
          </cell>
          <cell r="I32" t="str">
            <v>SO</v>
          </cell>
          <cell r="J32">
            <v>25.92</v>
          </cell>
          <cell r="K32">
            <v>0.2</v>
          </cell>
        </row>
        <row r="33">
          <cell r="B33">
            <v>16.8</v>
          </cell>
          <cell r="C33">
            <v>24.4</v>
          </cell>
          <cell r="D33">
            <v>10.3</v>
          </cell>
          <cell r="E33">
            <v>81.75</v>
          </cell>
          <cell r="F33">
            <v>97</v>
          </cell>
          <cell r="G33">
            <v>55</v>
          </cell>
          <cell r="H33">
            <v>6.12</v>
          </cell>
          <cell r="I33" t="str">
            <v>S</v>
          </cell>
          <cell r="J33">
            <v>16.559999999999999</v>
          </cell>
          <cell r="K33">
            <v>0</v>
          </cell>
        </row>
        <row r="34">
          <cell r="B34">
            <v>18.762500000000003</v>
          </cell>
          <cell r="C34">
            <v>21</v>
          </cell>
          <cell r="D34">
            <v>17.100000000000001</v>
          </cell>
          <cell r="E34">
            <v>87.5</v>
          </cell>
          <cell r="F34">
            <v>96</v>
          </cell>
          <cell r="G34">
            <v>75</v>
          </cell>
          <cell r="H34">
            <v>5.7600000000000007</v>
          </cell>
          <cell r="I34" t="str">
            <v>L</v>
          </cell>
          <cell r="J34">
            <v>16.920000000000002</v>
          </cell>
          <cell r="K34">
            <v>11.399999999999999</v>
          </cell>
        </row>
        <row r="35">
          <cell r="B35">
            <v>20.2</v>
          </cell>
          <cell r="C35">
            <v>22.6</v>
          </cell>
          <cell r="D35">
            <v>18.8</v>
          </cell>
          <cell r="E35">
            <v>90.791666666666671</v>
          </cell>
          <cell r="F35">
            <v>96</v>
          </cell>
          <cell r="G35">
            <v>80</v>
          </cell>
          <cell r="H35">
            <v>6.12</v>
          </cell>
          <cell r="I35" t="str">
            <v>S</v>
          </cell>
          <cell r="J35">
            <v>16.2</v>
          </cell>
          <cell r="K35">
            <v>0.4</v>
          </cell>
        </row>
        <row r="36">
          <cell r="I36" t="str">
            <v>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2.4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0.2</v>
          </cell>
        </row>
      </sheetData>
      <sheetData sheetId="4">
        <row r="5">
          <cell r="B5">
            <v>21.758333333333329</v>
          </cell>
          <cell r="C5">
            <v>28.7</v>
          </cell>
          <cell r="D5">
            <v>16</v>
          </cell>
          <cell r="E5">
            <v>68.541666666666671</v>
          </cell>
          <cell r="F5">
            <v>93</v>
          </cell>
          <cell r="G5">
            <v>40</v>
          </cell>
          <cell r="H5">
            <v>3.6</v>
          </cell>
          <cell r="I5" t="str">
            <v>NE</v>
          </cell>
          <cell r="J5">
            <v>29.880000000000003</v>
          </cell>
          <cell r="K5">
            <v>0</v>
          </cell>
        </row>
        <row r="6">
          <cell r="B6">
            <v>22.291666666666668</v>
          </cell>
          <cell r="C6">
            <v>30.2</v>
          </cell>
          <cell r="D6">
            <v>14.9</v>
          </cell>
          <cell r="E6">
            <v>65</v>
          </cell>
          <cell r="F6">
            <v>91</v>
          </cell>
          <cell r="G6">
            <v>39</v>
          </cell>
          <cell r="H6">
            <v>10.8</v>
          </cell>
          <cell r="I6" t="str">
            <v>NE</v>
          </cell>
          <cell r="J6">
            <v>32.76</v>
          </cell>
          <cell r="K6">
            <v>0</v>
          </cell>
        </row>
        <row r="7">
          <cell r="B7">
            <v>22.466666666666669</v>
          </cell>
          <cell r="C7">
            <v>28.3</v>
          </cell>
          <cell r="D7">
            <v>17.399999999999999</v>
          </cell>
          <cell r="E7">
            <v>73.791666666666671</v>
          </cell>
          <cell r="F7">
            <v>97</v>
          </cell>
          <cell r="G7">
            <v>60</v>
          </cell>
          <cell r="H7">
            <v>18.720000000000002</v>
          </cell>
          <cell r="I7" t="str">
            <v>N</v>
          </cell>
          <cell r="J7">
            <v>49.680000000000007</v>
          </cell>
          <cell r="K7">
            <v>38</v>
          </cell>
        </row>
        <row r="8">
          <cell r="B8">
            <v>23.587499999999995</v>
          </cell>
          <cell r="C8">
            <v>26.6</v>
          </cell>
          <cell r="D8">
            <v>21</v>
          </cell>
          <cell r="E8">
            <v>85.208333333333329</v>
          </cell>
          <cell r="F8">
            <v>95</v>
          </cell>
          <cell r="G8">
            <v>62</v>
          </cell>
          <cell r="H8">
            <v>15.48</v>
          </cell>
          <cell r="I8" t="str">
            <v>NO</v>
          </cell>
          <cell r="J8">
            <v>29.880000000000003</v>
          </cell>
          <cell r="K8">
            <v>11</v>
          </cell>
        </row>
        <row r="9">
          <cell r="B9">
            <v>23.399999999999995</v>
          </cell>
          <cell r="C9">
            <v>28.4</v>
          </cell>
          <cell r="D9">
            <v>20.5</v>
          </cell>
          <cell r="E9">
            <v>82.583333333333329</v>
          </cell>
          <cell r="F9">
            <v>94</v>
          </cell>
          <cell r="G9">
            <v>56</v>
          </cell>
          <cell r="H9">
            <v>10.44</v>
          </cell>
          <cell r="I9" t="str">
            <v>S</v>
          </cell>
          <cell r="J9">
            <v>24.12</v>
          </cell>
          <cell r="K9">
            <v>0.2</v>
          </cell>
        </row>
        <row r="10">
          <cell r="B10">
            <v>20.637500000000003</v>
          </cell>
          <cell r="C10">
            <v>28</v>
          </cell>
          <cell r="D10">
            <v>14.9</v>
          </cell>
          <cell r="E10">
            <v>78.916666666666671</v>
          </cell>
          <cell r="F10">
            <v>97</v>
          </cell>
          <cell r="G10">
            <v>50</v>
          </cell>
          <cell r="H10">
            <v>6.84</v>
          </cell>
          <cell r="I10" t="str">
            <v>SE</v>
          </cell>
          <cell r="J10">
            <v>20.16</v>
          </cell>
          <cell r="K10">
            <v>0</v>
          </cell>
        </row>
        <row r="11">
          <cell r="B11">
            <v>20.400000000000002</v>
          </cell>
          <cell r="C11">
            <v>26.9</v>
          </cell>
          <cell r="D11">
            <v>14.5</v>
          </cell>
          <cell r="E11">
            <v>75.666666666666671</v>
          </cell>
          <cell r="F11">
            <v>93</v>
          </cell>
          <cell r="G11">
            <v>48</v>
          </cell>
          <cell r="H11">
            <v>5.4</v>
          </cell>
          <cell r="I11" t="str">
            <v>SO</v>
          </cell>
          <cell r="J11">
            <v>16.2</v>
          </cell>
          <cell r="K11">
            <v>0</v>
          </cell>
        </row>
        <row r="12">
          <cell r="B12">
            <v>19.179166666666667</v>
          </cell>
          <cell r="C12">
            <v>24.3</v>
          </cell>
          <cell r="D12">
            <v>16.100000000000001</v>
          </cell>
          <cell r="E12">
            <v>78.333333333333329</v>
          </cell>
          <cell r="F12">
            <v>91</v>
          </cell>
          <cell r="G12">
            <v>58</v>
          </cell>
          <cell r="H12">
            <v>10.08</v>
          </cell>
          <cell r="I12" t="str">
            <v>L</v>
          </cell>
          <cell r="J12">
            <v>29.52</v>
          </cell>
          <cell r="K12">
            <v>0.2</v>
          </cell>
        </row>
        <row r="13">
          <cell r="B13">
            <v>19.974999999999994</v>
          </cell>
          <cell r="C13">
            <v>26.2</v>
          </cell>
          <cell r="D13">
            <v>15.9</v>
          </cell>
          <cell r="E13">
            <v>77.625</v>
          </cell>
          <cell r="F13">
            <v>89</v>
          </cell>
          <cell r="G13">
            <v>53</v>
          </cell>
          <cell r="H13">
            <v>10.8</v>
          </cell>
          <cell r="I13" t="str">
            <v>L</v>
          </cell>
          <cell r="J13">
            <v>24.840000000000003</v>
          </cell>
          <cell r="K13">
            <v>0</v>
          </cell>
        </row>
        <row r="14">
          <cell r="B14">
            <v>18.983333333333334</v>
          </cell>
          <cell r="C14">
            <v>21.2</v>
          </cell>
          <cell r="D14">
            <v>17.8</v>
          </cell>
          <cell r="E14">
            <v>91.333333333333329</v>
          </cell>
          <cell r="F14">
            <v>97</v>
          </cell>
          <cell r="G14">
            <v>76</v>
          </cell>
          <cell r="H14">
            <v>10.08</v>
          </cell>
          <cell r="I14" t="str">
            <v>L</v>
          </cell>
          <cell r="J14">
            <v>27.36</v>
          </cell>
          <cell r="K14">
            <v>26.8</v>
          </cell>
        </row>
        <row r="15">
          <cell r="B15">
            <v>18.816666666666666</v>
          </cell>
          <cell r="C15">
            <v>23.6</v>
          </cell>
          <cell r="D15">
            <v>16.3</v>
          </cell>
          <cell r="E15">
            <v>85.125</v>
          </cell>
          <cell r="F15">
            <v>97</v>
          </cell>
          <cell r="G15">
            <v>53</v>
          </cell>
          <cell r="H15">
            <v>9.7200000000000006</v>
          </cell>
          <cell r="I15" t="str">
            <v>SO</v>
          </cell>
          <cell r="J15">
            <v>28.44</v>
          </cell>
          <cell r="K15">
            <v>0</v>
          </cell>
        </row>
        <row r="16">
          <cell r="B16">
            <v>16.55833333333333</v>
          </cell>
          <cell r="C16">
            <v>24</v>
          </cell>
          <cell r="D16">
            <v>10.7</v>
          </cell>
          <cell r="E16">
            <v>78.666666666666671</v>
          </cell>
          <cell r="F16">
            <v>97</v>
          </cell>
          <cell r="G16">
            <v>44</v>
          </cell>
          <cell r="H16">
            <v>3.6</v>
          </cell>
          <cell r="I16" t="str">
            <v>O</v>
          </cell>
          <cell r="J16">
            <v>13.68</v>
          </cell>
          <cell r="K16">
            <v>0.2</v>
          </cell>
        </row>
        <row r="17">
          <cell r="B17">
            <v>17.675000000000001</v>
          </cell>
          <cell r="C17">
            <v>25.4</v>
          </cell>
          <cell r="D17">
            <v>11.9</v>
          </cell>
          <cell r="E17">
            <v>77.625</v>
          </cell>
          <cell r="F17">
            <v>97</v>
          </cell>
          <cell r="G17">
            <v>45</v>
          </cell>
          <cell r="H17">
            <v>12.6</v>
          </cell>
          <cell r="I17" t="str">
            <v>NE</v>
          </cell>
          <cell r="J17">
            <v>33.840000000000003</v>
          </cell>
          <cell r="K17">
            <v>0</v>
          </cell>
        </row>
        <row r="18">
          <cell r="B18">
            <v>18.95</v>
          </cell>
          <cell r="C18">
            <v>25.1</v>
          </cell>
          <cell r="D18">
            <v>15.7</v>
          </cell>
          <cell r="E18">
            <v>78.083333333333329</v>
          </cell>
          <cell r="F18">
            <v>92</v>
          </cell>
          <cell r="G18">
            <v>52</v>
          </cell>
          <cell r="H18">
            <v>4.6800000000000006</v>
          </cell>
          <cell r="I18" t="str">
            <v>L</v>
          </cell>
          <cell r="J18">
            <v>30.240000000000002</v>
          </cell>
          <cell r="K18">
            <v>0</v>
          </cell>
        </row>
        <row r="19">
          <cell r="B19">
            <v>20.625000000000004</v>
          </cell>
          <cell r="C19">
            <v>27.9</v>
          </cell>
          <cell r="D19">
            <v>15.7</v>
          </cell>
          <cell r="E19">
            <v>78.333333333333329</v>
          </cell>
          <cell r="F19">
            <v>95</v>
          </cell>
          <cell r="G19">
            <v>51</v>
          </cell>
          <cell r="H19">
            <v>2.52</v>
          </cell>
          <cell r="I19" t="str">
            <v>L</v>
          </cell>
          <cell r="J19">
            <v>26.28</v>
          </cell>
          <cell r="K19">
            <v>0</v>
          </cell>
        </row>
        <row r="20">
          <cell r="B20">
            <v>19.5</v>
          </cell>
          <cell r="C20">
            <v>21.9</v>
          </cell>
          <cell r="D20">
            <v>18.399999999999999</v>
          </cell>
          <cell r="E20">
            <v>90.583333333333329</v>
          </cell>
          <cell r="F20">
            <v>96</v>
          </cell>
          <cell r="G20">
            <v>78</v>
          </cell>
          <cell r="H20">
            <v>1.8</v>
          </cell>
          <cell r="I20" t="str">
            <v>L</v>
          </cell>
          <cell r="J20">
            <v>27</v>
          </cell>
          <cell r="K20">
            <v>9.1999999999999993</v>
          </cell>
        </row>
        <row r="21">
          <cell r="B21">
            <v>20.179166666666667</v>
          </cell>
          <cell r="C21">
            <v>25.7</v>
          </cell>
          <cell r="D21">
            <v>17.100000000000001</v>
          </cell>
          <cell r="E21">
            <v>88.041666666666671</v>
          </cell>
          <cell r="F21">
            <v>97</v>
          </cell>
          <cell r="G21">
            <v>61</v>
          </cell>
          <cell r="H21">
            <v>0.36000000000000004</v>
          </cell>
          <cell r="I21" t="str">
            <v>L</v>
          </cell>
          <cell r="J21">
            <v>15.48</v>
          </cell>
          <cell r="K21">
            <v>1</v>
          </cell>
        </row>
        <row r="22">
          <cell r="B22">
            <v>19.379166666666666</v>
          </cell>
          <cell r="C22">
            <v>22.5</v>
          </cell>
          <cell r="D22">
            <v>18</v>
          </cell>
          <cell r="E22">
            <v>90.75</v>
          </cell>
          <cell r="F22">
            <v>97</v>
          </cell>
          <cell r="G22">
            <v>72</v>
          </cell>
          <cell r="H22">
            <v>1.4400000000000002</v>
          </cell>
          <cell r="I22" t="str">
            <v>SE</v>
          </cell>
          <cell r="J22">
            <v>16.920000000000002</v>
          </cell>
          <cell r="K22">
            <v>13.8</v>
          </cell>
        </row>
        <row r="23">
          <cell r="B23">
            <v>20.120833333333337</v>
          </cell>
          <cell r="C23">
            <v>26.5</v>
          </cell>
          <cell r="D23">
            <v>16.7</v>
          </cell>
          <cell r="E23">
            <v>84.166666666666671</v>
          </cell>
          <cell r="F23">
            <v>97</v>
          </cell>
          <cell r="G23">
            <v>52</v>
          </cell>
          <cell r="H23">
            <v>0.72000000000000008</v>
          </cell>
          <cell r="I23" t="str">
            <v>SE</v>
          </cell>
          <cell r="J23">
            <v>16.920000000000002</v>
          </cell>
          <cell r="K23">
            <v>0.2</v>
          </cell>
        </row>
        <row r="24">
          <cell r="B24">
            <v>20.058333333333334</v>
          </cell>
          <cell r="C24">
            <v>26.5</v>
          </cell>
          <cell r="D24">
            <v>15.4</v>
          </cell>
          <cell r="E24">
            <v>83.291666666666671</v>
          </cell>
          <cell r="F24">
            <v>96</v>
          </cell>
          <cell r="G24">
            <v>59</v>
          </cell>
          <cell r="H24">
            <v>4.6800000000000006</v>
          </cell>
          <cell r="I24" t="str">
            <v>SE</v>
          </cell>
          <cell r="J24">
            <v>19.440000000000001</v>
          </cell>
          <cell r="K24">
            <v>0</v>
          </cell>
        </row>
        <row r="25">
          <cell r="B25">
            <v>21.416666666666668</v>
          </cell>
          <cell r="C25">
            <v>27.4</v>
          </cell>
          <cell r="D25">
            <v>17.600000000000001</v>
          </cell>
          <cell r="E25">
            <v>80.5</v>
          </cell>
          <cell r="F25">
            <v>95</v>
          </cell>
          <cell r="G25">
            <v>53</v>
          </cell>
          <cell r="H25">
            <v>10.08</v>
          </cell>
          <cell r="I25" t="str">
            <v>NE</v>
          </cell>
          <cell r="J25">
            <v>28.44</v>
          </cell>
          <cell r="K25">
            <v>0</v>
          </cell>
        </row>
        <row r="26">
          <cell r="B26">
            <v>23.041666666666668</v>
          </cell>
          <cell r="C26">
            <v>29.6</v>
          </cell>
          <cell r="D26">
            <v>18.100000000000001</v>
          </cell>
          <cell r="E26">
            <v>75.833333333333329</v>
          </cell>
          <cell r="F26">
            <v>93</v>
          </cell>
          <cell r="G26">
            <v>51</v>
          </cell>
          <cell r="H26">
            <v>7.9200000000000008</v>
          </cell>
          <cell r="I26" t="str">
            <v>NE</v>
          </cell>
          <cell r="J26">
            <v>32.76</v>
          </cell>
          <cell r="K26">
            <v>0</v>
          </cell>
        </row>
        <row r="27">
          <cell r="B27">
            <v>24.891666666666666</v>
          </cell>
          <cell r="C27">
            <v>30.7</v>
          </cell>
          <cell r="D27">
            <v>20.7</v>
          </cell>
          <cell r="E27">
            <v>72.416666666666671</v>
          </cell>
          <cell r="F27">
            <v>87</v>
          </cell>
          <cell r="G27">
            <v>52</v>
          </cell>
          <cell r="H27">
            <v>9.3600000000000012</v>
          </cell>
          <cell r="I27" t="str">
            <v>NE</v>
          </cell>
          <cell r="J27">
            <v>31.319999999999997</v>
          </cell>
          <cell r="K27">
            <v>0</v>
          </cell>
        </row>
        <row r="28">
          <cell r="B28">
            <v>24.166666666666671</v>
          </cell>
          <cell r="C28">
            <v>29.3</v>
          </cell>
          <cell r="D28">
            <v>22</v>
          </cell>
          <cell r="E28">
            <v>79.25</v>
          </cell>
          <cell r="F28">
            <v>89</v>
          </cell>
          <cell r="G28">
            <v>61</v>
          </cell>
          <cell r="H28">
            <v>7.9200000000000008</v>
          </cell>
          <cell r="I28" t="str">
            <v>N</v>
          </cell>
          <cell r="J28">
            <v>32.4</v>
          </cell>
          <cell r="K28">
            <v>0</v>
          </cell>
        </row>
        <row r="29">
          <cell r="B29">
            <v>24.074999999999999</v>
          </cell>
          <cell r="C29">
            <v>30.6</v>
          </cell>
          <cell r="D29">
            <v>21</v>
          </cell>
          <cell r="E29">
            <v>83.5</v>
          </cell>
          <cell r="F29">
            <v>94</v>
          </cell>
          <cell r="G29">
            <v>59</v>
          </cell>
          <cell r="H29">
            <v>6.12</v>
          </cell>
          <cell r="I29" t="str">
            <v>N</v>
          </cell>
          <cell r="J29">
            <v>33.840000000000003</v>
          </cell>
          <cell r="K29">
            <v>6.3999999999999995</v>
          </cell>
        </row>
        <row r="30">
          <cell r="B30">
            <v>23.766666666666666</v>
          </cell>
          <cell r="C30">
            <v>30.3</v>
          </cell>
          <cell r="D30">
            <v>19.899999999999999</v>
          </cell>
          <cell r="E30">
            <v>83.541666666666671</v>
          </cell>
          <cell r="F30">
            <v>96</v>
          </cell>
          <cell r="G30">
            <v>56</v>
          </cell>
          <cell r="H30">
            <v>1.08</v>
          </cell>
          <cell r="I30" t="str">
            <v>N</v>
          </cell>
          <cell r="J30">
            <v>40.32</v>
          </cell>
          <cell r="K30">
            <v>0.2</v>
          </cell>
        </row>
        <row r="31">
          <cell r="B31">
            <v>19.970833333333335</v>
          </cell>
          <cell r="C31">
            <v>21.7</v>
          </cell>
          <cell r="D31">
            <v>17.899999999999999</v>
          </cell>
          <cell r="E31">
            <v>90.208333333333329</v>
          </cell>
          <cell r="F31">
            <v>97</v>
          </cell>
          <cell r="G31">
            <v>78</v>
          </cell>
          <cell r="H31">
            <v>0</v>
          </cell>
          <cell r="I31" t="str">
            <v>SO</v>
          </cell>
          <cell r="J31">
            <v>30.96</v>
          </cell>
          <cell r="K31">
            <v>13.4</v>
          </cell>
        </row>
        <row r="32">
          <cell r="B32">
            <v>17.762499999999999</v>
          </cell>
          <cell r="C32">
            <v>21.1</v>
          </cell>
          <cell r="D32">
            <v>16</v>
          </cell>
          <cell r="E32">
            <v>82.375</v>
          </cell>
          <cell r="F32">
            <v>95</v>
          </cell>
          <cell r="G32">
            <v>61</v>
          </cell>
          <cell r="H32">
            <v>5.04</v>
          </cell>
          <cell r="I32" t="str">
            <v>S</v>
          </cell>
          <cell r="J32">
            <v>26.28</v>
          </cell>
          <cell r="K32">
            <v>0</v>
          </cell>
        </row>
        <row r="33">
          <cell r="B33">
            <v>15.541666666666666</v>
          </cell>
          <cell r="C33">
            <v>20.100000000000001</v>
          </cell>
          <cell r="D33">
            <v>10</v>
          </cell>
          <cell r="E33">
            <v>77.5</v>
          </cell>
          <cell r="F33">
            <v>97</v>
          </cell>
          <cell r="G33">
            <v>56</v>
          </cell>
          <cell r="H33">
            <v>0</v>
          </cell>
          <cell r="I33" t="str">
            <v>SE</v>
          </cell>
          <cell r="J33">
            <v>0</v>
          </cell>
          <cell r="K33">
            <v>0.2</v>
          </cell>
        </row>
        <row r="34">
          <cell r="B34">
            <v>14.533333333333333</v>
          </cell>
          <cell r="C34">
            <v>16.600000000000001</v>
          </cell>
          <cell r="D34">
            <v>13.5</v>
          </cell>
          <cell r="E34">
            <v>91.458333333333329</v>
          </cell>
          <cell r="F34">
            <v>97</v>
          </cell>
          <cell r="G34">
            <v>80</v>
          </cell>
          <cell r="H34">
            <v>0.36000000000000004</v>
          </cell>
          <cell r="I34" t="str">
            <v>L</v>
          </cell>
          <cell r="J34">
            <v>16.2</v>
          </cell>
          <cell r="K34">
            <v>42.199999999999996</v>
          </cell>
        </row>
        <row r="35">
          <cell r="B35">
            <v>15.720833333333333</v>
          </cell>
          <cell r="C35">
            <v>18.8</v>
          </cell>
          <cell r="D35">
            <v>13.7</v>
          </cell>
          <cell r="E35">
            <v>95.083333333333329</v>
          </cell>
          <cell r="F35">
            <v>97</v>
          </cell>
          <cell r="G35">
            <v>88</v>
          </cell>
          <cell r="H35">
            <v>0</v>
          </cell>
          <cell r="I35" t="str">
            <v>SE</v>
          </cell>
          <cell r="J35">
            <v>16.920000000000002</v>
          </cell>
          <cell r="K35">
            <v>5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B5">
            <v>20.800000000000008</v>
          </cell>
          <cell r="C5">
            <v>28.3</v>
          </cell>
          <cell r="D5">
            <v>12.8</v>
          </cell>
          <cell r="E5">
            <v>76.708333333333329</v>
          </cell>
          <cell r="F5">
            <v>98</v>
          </cell>
          <cell r="G5">
            <v>47</v>
          </cell>
          <cell r="H5">
            <v>11.16</v>
          </cell>
          <cell r="I5" t="str">
            <v>SO</v>
          </cell>
          <cell r="J5">
            <v>24.840000000000003</v>
          </cell>
          <cell r="K5">
            <v>0</v>
          </cell>
        </row>
        <row r="6">
          <cell r="B6">
            <v>21.516666666666669</v>
          </cell>
          <cell r="C6">
            <v>31.8</v>
          </cell>
          <cell r="D6">
            <v>13.2</v>
          </cell>
          <cell r="E6">
            <v>74.208333333333329</v>
          </cell>
          <cell r="F6">
            <v>98</v>
          </cell>
          <cell r="G6">
            <v>34</v>
          </cell>
          <cell r="H6">
            <v>7.9200000000000008</v>
          </cell>
          <cell r="I6" t="str">
            <v>L</v>
          </cell>
          <cell r="J6">
            <v>28.08</v>
          </cell>
          <cell r="K6">
            <v>0</v>
          </cell>
        </row>
        <row r="7">
          <cell r="B7">
            <v>22.020833333333332</v>
          </cell>
          <cell r="C7">
            <v>29.7</v>
          </cell>
          <cell r="D7">
            <v>16.3</v>
          </cell>
          <cell r="E7">
            <v>83.125</v>
          </cell>
          <cell r="F7">
            <v>97</v>
          </cell>
          <cell r="G7">
            <v>60</v>
          </cell>
          <cell r="H7">
            <v>16.559999999999999</v>
          </cell>
          <cell r="I7" t="str">
            <v>L</v>
          </cell>
          <cell r="J7">
            <v>40.680000000000007</v>
          </cell>
          <cell r="K7">
            <v>1</v>
          </cell>
        </row>
        <row r="8">
          <cell r="B8">
            <v>20.279166666666665</v>
          </cell>
          <cell r="C8">
            <v>23.8</v>
          </cell>
          <cell r="D8">
            <v>18</v>
          </cell>
          <cell r="E8">
            <v>85.625</v>
          </cell>
          <cell r="F8">
            <v>98</v>
          </cell>
          <cell r="G8">
            <v>63</v>
          </cell>
          <cell r="H8">
            <v>11.879999999999999</v>
          </cell>
          <cell r="I8" t="str">
            <v>O</v>
          </cell>
          <cell r="J8">
            <v>31.319999999999997</v>
          </cell>
          <cell r="K8">
            <v>31.599999999999998</v>
          </cell>
        </row>
        <row r="9">
          <cell r="B9">
            <v>19.554166666666671</v>
          </cell>
          <cell r="C9">
            <v>26.1</v>
          </cell>
          <cell r="D9">
            <v>12.7</v>
          </cell>
          <cell r="E9">
            <v>76.75</v>
          </cell>
          <cell r="F9">
            <v>95</v>
          </cell>
          <cell r="G9">
            <v>55</v>
          </cell>
          <cell r="H9">
            <v>7.5600000000000005</v>
          </cell>
          <cell r="I9" t="str">
            <v>O</v>
          </cell>
          <cell r="J9">
            <v>18.720000000000002</v>
          </cell>
          <cell r="K9">
            <v>0</v>
          </cell>
        </row>
        <row r="10">
          <cell r="B10">
            <v>20.458333333333336</v>
          </cell>
          <cell r="C10">
            <v>27.2</v>
          </cell>
          <cell r="D10">
            <v>15</v>
          </cell>
          <cell r="E10">
            <v>83.333333333333329</v>
          </cell>
          <cell r="F10">
            <v>98</v>
          </cell>
          <cell r="G10">
            <v>57</v>
          </cell>
          <cell r="H10">
            <v>6.12</v>
          </cell>
          <cell r="I10" t="str">
            <v>NE</v>
          </cell>
          <cell r="J10">
            <v>13.68</v>
          </cell>
          <cell r="K10">
            <v>0</v>
          </cell>
        </row>
        <row r="11">
          <cell r="B11">
            <v>20.95</v>
          </cell>
          <cell r="C11">
            <v>26.8</v>
          </cell>
          <cell r="D11">
            <v>15.9</v>
          </cell>
          <cell r="E11">
            <v>78.375</v>
          </cell>
          <cell r="F11">
            <v>96</v>
          </cell>
          <cell r="G11">
            <v>56</v>
          </cell>
          <cell r="H11">
            <v>8.2799999999999994</v>
          </cell>
          <cell r="I11" t="str">
            <v>SO</v>
          </cell>
          <cell r="J11">
            <v>21.240000000000002</v>
          </cell>
          <cell r="K11">
            <v>0</v>
          </cell>
        </row>
        <row r="12">
          <cell r="B12">
            <v>19.645833333333332</v>
          </cell>
          <cell r="C12">
            <v>25.6</v>
          </cell>
          <cell r="D12">
            <v>15.1</v>
          </cell>
          <cell r="E12">
            <v>81.541666666666671</v>
          </cell>
          <cell r="F12">
            <v>98</v>
          </cell>
          <cell r="G12">
            <v>54</v>
          </cell>
          <cell r="H12">
            <v>13.32</v>
          </cell>
          <cell r="I12" t="str">
            <v>SO</v>
          </cell>
          <cell r="J12">
            <v>26.64</v>
          </cell>
          <cell r="K12">
            <v>0</v>
          </cell>
        </row>
        <row r="13">
          <cell r="B13">
            <v>20.287500000000001</v>
          </cell>
          <cell r="C13">
            <v>26.4</v>
          </cell>
          <cell r="D13">
            <v>16.100000000000001</v>
          </cell>
          <cell r="E13">
            <v>80.083333333333329</v>
          </cell>
          <cell r="F13">
            <v>95</v>
          </cell>
          <cell r="G13">
            <v>59</v>
          </cell>
          <cell r="H13">
            <v>8.64</v>
          </cell>
          <cell r="I13" t="str">
            <v>SO</v>
          </cell>
          <cell r="J13">
            <v>20.16</v>
          </cell>
          <cell r="K13">
            <v>0</v>
          </cell>
        </row>
        <row r="14">
          <cell r="B14">
            <v>18.595833333333335</v>
          </cell>
          <cell r="C14">
            <v>22.1</v>
          </cell>
          <cell r="D14">
            <v>16.600000000000001</v>
          </cell>
          <cell r="E14">
            <v>95.083333333333329</v>
          </cell>
          <cell r="F14">
            <v>98</v>
          </cell>
          <cell r="G14">
            <v>80</v>
          </cell>
          <cell r="H14">
            <v>9</v>
          </cell>
          <cell r="I14" t="str">
            <v>NE</v>
          </cell>
          <cell r="J14">
            <v>31.680000000000003</v>
          </cell>
          <cell r="K14">
            <v>45.600000000000009</v>
          </cell>
        </row>
        <row r="15">
          <cell r="B15">
            <v>19.416666666666668</v>
          </cell>
          <cell r="C15">
            <v>22.8</v>
          </cell>
          <cell r="D15">
            <v>17.399999999999999</v>
          </cell>
          <cell r="E15">
            <v>85.625</v>
          </cell>
          <cell r="F15">
            <v>98</v>
          </cell>
          <cell r="G15">
            <v>61</v>
          </cell>
          <cell r="H15">
            <v>8.64</v>
          </cell>
          <cell r="I15" t="str">
            <v>NO</v>
          </cell>
          <cell r="J15">
            <v>25.92</v>
          </cell>
          <cell r="K15">
            <v>0</v>
          </cell>
        </row>
        <row r="16">
          <cell r="B16">
            <v>16.308333333333334</v>
          </cell>
          <cell r="C16">
            <v>22.5</v>
          </cell>
          <cell r="D16">
            <v>10</v>
          </cell>
          <cell r="E16">
            <v>80.791666666666671</v>
          </cell>
          <cell r="F16">
            <v>98</v>
          </cell>
          <cell r="G16">
            <v>50</v>
          </cell>
          <cell r="H16">
            <v>7.5600000000000005</v>
          </cell>
          <cell r="I16" t="str">
            <v>NE</v>
          </cell>
          <cell r="J16">
            <v>16.920000000000002</v>
          </cell>
          <cell r="K16">
            <v>0</v>
          </cell>
        </row>
        <row r="17">
          <cell r="B17">
            <v>15.649999999999999</v>
          </cell>
          <cell r="C17">
            <v>24.8</v>
          </cell>
          <cell r="D17">
            <v>8</v>
          </cell>
          <cell r="E17">
            <v>81.666666666666671</v>
          </cell>
          <cell r="F17">
            <v>98</v>
          </cell>
          <cell r="G17">
            <v>46</v>
          </cell>
          <cell r="H17">
            <v>10.8</v>
          </cell>
          <cell r="I17" t="str">
            <v>SO</v>
          </cell>
          <cell r="J17">
            <v>20.52</v>
          </cell>
          <cell r="K17">
            <v>0</v>
          </cell>
        </row>
        <row r="18">
          <cell r="B18">
            <v>17.441666666666666</v>
          </cell>
          <cell r="C18">
            <v>23.7</v>
          </cell>
          <cell r="D18">
            <v>12.2</v>
          </cell>
          <cell r="E18">
            <v>83.958333333333329</v>
          </cell>
          <cell r="F18">
            <v>98</v>
          </cell>
          <cell r="G18">
            <v>59</v>
          </cell>
          <cell r="H18">
            <v>12.96</v>
          </cell>
          <cell r="I18" t="str">
            <v>SO</v>
          </cell>
          <cell r="J18">
            <v>26.64</v>
          </cell>
          <cell r="K18">
            <v>0</v>
          </cell>
        </row>
        <row r="19">
          <cell r="B19">
            <v>19.900000000000002</v>
          </cell>
          <cell r="C19">
            <v>28.3</v>
          </cell>
          <cell r="D19">
            <v>13.5</v>
          </cell>
          <cell r="E19">
            <v>80.458333333333329</v>
          </cell>
          <cell r="F19">
            <v>98</v>
          </cell>
          <cell r="G19">
            <v>49</v>
          </cell>
          <cell r="H19">
            <v>8.2799999999999994</v>
          </cell>
          <cell r="I19" t="str">
            <v>SO</v>
          </cell>
          <cell r="J19">
            <v>19.079999999999998</v>
          </cell>
          <cell r="K19">
            <v>0</v>
          </cell>
        </row>
        <row r="20">
          <cell r="B20">
            <v>21.241666666666671</v>
          </cell>
          <cell r="C20">
            <v>27.1</v>
          </cell>
          <cell r="D20">
            <v>18.3</v>
          </cell>
          <cell r="E20">
            <v>89.541666666666671</v>
          </cell>
          <cell r="F20">
            <v>98</v>
          </cell>
          <cell r="G20">
            <v>67</v>
          </cell>
          <cell r="H20">
            <v>14.76</v>
          </cell>
          <cell r="I20" t="str">
            <v>SO</v>
          </cell>
          <cell r="J20">
            <v>33.840000000000003</v>
          </cell>
          <cell r="K20">
            <v>2.8</v>
          </cell>
        </row>
        <row r="21">
          <cell r="B21">
            <v>20.162499999999998</v>
          </cell>
          <cell r="C21">
            <v>24.5</v>
          </cell>
          <cell r="D21">
            <v>17.100000000000001</v>
          </cell>
          <cell r="E21">
            <v>92.708333333333329</v>
          </cell>
          <cell r="F21">
            <v>98</v>
          </cell>
          <cell r="G21">
            <v>73</v>
          </cell>
          <cell r="H21">
            <v>8.2799999999999994</v>
          </cell>
          <cell r="I21" t="str">
            <v>SO</v>
          </cell>
          <cell r="J21">
            <v>20.16</v>
          </cell>
          <cell r="K21">
            <v>8.0000000000000018</v>
          </cell>
        </row>
        <row r="22">
          <cell r="B22">
            <v>20.666666666666668</v>
          </cell>
          <cell r="C22">
            <v>24.6</v>
          </cell>
          <cell r="D22">
            <v>18.899999999999999</v>
          </cell>
          <cell r="E22">
            <v>86.541666666666671</v>
          </cell>
          <cell r="F22">
            <v>96</v>
          </cell>
          <cell r="G22">
            <v>59</v>
          </cell>
          <cell r="H22">
            <v>10.8</v>
          </cell>
          <cell r="I22" t="str">
            <v>SO</v>
          </cell>
          <cell r="J22">
            <v>27</v>
          </cell>
          <cell r="K22">
            <v>0.8</v>
          </cell>
        </row>
        <row r="23">
          <cell r="B23">
            <v>19.829166666666669</v>
          </cell>
          <cell r="C23">
            <v>25</v>
          </cell>
          <cell r="D23">
            <v>16.8</v>
          </cell>
          <cell r="E23">
            <v>87.583333333333329</v>
          </cell>
          <cell r="F23">
            <v>98</v>
          </cell>
          <cell r="G23">
            <v>64</v>
          </cell>
          <cell r="H23">
            <v>10.8</v>
          </cell>
          <cell r="I23" t="str">
            <v>SO</v>
          </cell>
          <cell r="J23">
            <v>20.88</v>
          </cell>
          <cell r="K23">
            <v>0</v>
          </cell>
        </row>
        <row r="24">
          <cell r="B24">
            <v>19.270833333333332</v>
          </cell>
          <cell r="C24">
            <v>26</v>
          </cell>
          <cell r="D24">
            <v>14.3</v>
          </cell>
          <cell r="E24">
            <v>87.041666666666671</v>
          </cell>
          <cell r="F24">
            <v>99</v>
          </cell>
          <cell r="G24">
            <v>63</v>
          </cell>
          <cell r="H24">
            <v>8.2799999999999994</v>
          </cell>
          <cell r="I24" t="str">
            <v>NE</v>
          </cell>
          <cell r="J24">
            <v>19.440000000000001</v>
          </cell>
          <cell r="K24">
            <v>0.2</v>
          </cell>
        </row>
        <row r="25">
          <cell r="B25">
            <v>20.55</v>
          </cell>
          <cell r="C25">
            <v>28.2</v>
          </cell>
          <cell r="D25">
            <v>14.6</v>
          </cell>
          <cell r="E25">
            <v>86.208333333333329</v>
          </cell>
          <cell r="F25">
            <v>99</v>
          </cell>
          <cell r="G25">
            <v>54</v>
          </cell>
          <cell r="H25">
            <v>8.2799999999999994</v>
          </cell>
          <cell r="I25" t="str">
            <v>SO</v>
          </cell>
          <cell r="J25">
            <v>20.16</v>
          </cell>
          <cell r="K25">
            <v>0</v>
          </cell>
        </row>
        <row r="26">
          <cell r="B26">
            <v>22.624999999999996</v>
          </cell>
          <cell r="C26">
            <v>31.3</v>
          </cell>
          <cell r="D26">
            <v>16.399999999999999</v>
          </cell>
          <cell r="E26">
            <v>81.041666666666671</v>
          </cell>
          <cell r="F26">
            <v>98</v>
          </cell>
          <cell r="G26">
            <v>49</v>
          </cell>
          <cell r="H26">
            <v>6.84</v>
          </cell>
          <cell r="I26" t="str">
            <v>SO</v>
          </cell>
          <cell r="J26">
            <v>23.400000000000002</v>
          </cell>
          <cell r="K26">
            <v>0</v>
          </cell>
        </row>
        <row r="27">
          <cell r="B27">
            <v>23.504166666666666</v>
          </cell>
          <cell r="C27">
            <v>31.7</v>
          </cell>
          <cell r="D27">
            <v>17.3</v>
          </cell>
          <cell r="E27">
            <v>80.791666666666671</v>
          </cell>
          <cell r="F27">
            <v>98</v>
          </cell>
          <cell r="G27">
            <v>50</v>
          </cell>
          <cell r="H27">
            <v>6.48</v>
          </cell>
          <cell r="I27" t="str">
            <v>L</v>
          </cell>
          <cell r="J27">
            <v>26.64</v>
          </cell>
          <cell r="K27">
            <v>0</v>
          </cell>
        </row>
        <row r="28">
          <cell r="B28">
            <v>23.475000000000009</v>
          </cell>
          <cell r="C28">
            <v>30.4</v>
          </cell>
          <cell r="D28">
            <v>18.8</v>
          </cell>
          <cell r="E28">
            <v>84.375</v>
          </cell>
          <cell r="F28">
            <v>98</v>
          </cell>
          <cell r="G28">
            <v>57</v>
          </cell>
          <cell r="H28">
            <v>10.08</v>
          </cell>
          <cell r="I28" t="str">
            <v>L</v>
          </cell>
          <cell r="J28">
            <v>32.04</v>
          </cell>
          <cell r="K28">
            <v>0.2</v>
          </cell>
        </row>
        <row r="29">
          <cell r="B29">
            <v>23.662500000000005</v>
          </cell>
          <cell r="C29">
            <v>30.8</v>
          </cell>
          <cell r="D29">
            <v>18.5</v>
          </cell>
          <cell r="E29">
            <v>84.833333333333329</v>
          </cell>
          <cell r="F29">
            <v>98</v>
          </cell>
          <cell r="G29">
            <v>56</v>
          </cell>
          <cell r="H29">
            <v>11.520000000000001</v>
          </cell>
          <cell r="I29" t="str">
            <v>NE</v>
          </cell>
          <cell r="J29">
            <v>28.8</v>
          </cell>
          <cell r="K29">
            <v>0</v>
          </cell>
        </row>
        <row r="30">
          <cell r="B30">
            <v>23.441666666666666</v>
          </cell>
          <cell r="C30">
            <v>31.6</v>
          </cell>
          <cell r="D30">
            <v>17.8</v>
          </cell>
          <cell r="E30">
            <v>83.083333333333329</v>
          </cell>
          <cell r="F30">
            <v>98</v>
          </cell>
          <cell r="G30">
            <v>50</v>
          </cell>
          <cell r="H30">
            <v>4.32</v>
          </cell>
          <cell r="I30" t="str">
            <v>NE</v>
          </cell>
          <cell r="J30">
            <v>15.120000000000001</v>
          </cell>
          <cell r="K30">
            <v>0</v>
          </cell>
        </row>
        <row r="31">
          <cell r="B31">
            <v>21</v>
          </cell>
          <cell r="C31">
            <v>25.1</v>
          </cell>
          <cell r="D31">
            <v>19.100000000000001</v>
          </cell>
          <cell r="E31">
            <v>90.708333333333329</v>
          </cell>
          <cell r="F31">
            <v>97</v>
          </cell>
          <cell r="G31">
            <v>68</v>
          </cell>
          <cell r="H31">
            <v>14.4</v>
          </cell>
          <cell r="I31" t="str">
            <v>NE</v>
          </cell>
          <cell r="J31">
            <v>35.28</v>
          </cell>
          <cell r="K31">
            <v>3.6</v>
          </cell>
        </row>
        <row r="32">
          <cell r="B32">
            <v>17.833333333333332</v>
          </cell>
          <cell r="C32">
            <v>19.7</v>
          </cell>
          <cell r="D32">
            <v>14.5</v>
          </cell>
          <cell r="E32">
            <v>91.041666666666671</v>
          </cell>
          <cell r="F32">
            <v>98</v>
          </cell>
          <cell r="G32">
            <v>75</v>
          </cell>
          <cell r="H32">
            <v>9</v>
          </cell>
          <cell r="I32" t="str">
            <v>NO</v>
          </cell>
          <cell r="J32">
            <v>22.68</v>
          </cell>
          <cell r="K32">
            <v>3.2</v>
          </cell>
        </row>
        <row r="33">
          <cell r="B33">
            <v>14.970833333333331</v>
          </cell>
          <cell r="C33">
            <v>21.4</v>
          </cell>
          <cell r="D33">
            <v>9.1999999999999993</v>
          </cell>
          <cell r="E33">
            <v>86.375</v>
          </cell>
          <cell r="F33">
            <v>99</v>
          </cell>
          <cell r="G33">
            <v>59</v>
          </cell>
          <cell r="H33">
            <v>6.48</v>
          </cell>
          <cell r="I33" t="str">
            <v>SO</v>
          </cell>
          <cell r="J33">
            <v>15.120000000000001</v>
          </cell>
          <cell r="K33">
            <v>0.2</v>
          </cell>
        </row>
        <row r="34">
          <cell r="B34">
            <v>16.899999999999995</v>
          </cell>
          <cell r="C34">
            <v>20</v>
          </cell>
          <cell r="D34">
            <v>15</v>
          </cell>
          <cell r="E34">
            <v>89.958333333333329</v>
          </cell>
          <cell r="F34">
            <v>98</v>
          </cell>
          <cell r="G34">
            <v>78</v>
          </cell>
          <cell r="H34">
            <v>7.2</v>
          </cell>
          <cell r="I34" t="str">
            <v>SO</v>
          </cell>
          <cell r="J34">
            <v>17.28</v>
          </cell>
          <cell r="K34">
            <v>5.8000000000000007</v>
          </cell>
        </row>
        <row r="35">
          <cell r="B35">
            <v>17.570833333333336</v>
          </cell>
          <cell r="C35">
            <v>20.399999999999999</v>
          </cell>
          <cell r="D35">
            <v>16.2</v>
          </cell>
          <cell r="E35">
            <v>97.5</v>
          </cell>
          <cell r="F35">
            <v>98</v>
          </cell>
          <cell r="G35">
            <v>93</v>
          </cell>
          <cell r="H35">
            <v>5.7600000000000007</v>
          </cell>
          <cell r="I35" t="str">
            <v>SO</v>
          </cell>
          <cell r="J35">
            <v>16.559999999999999</v>
          </cell>
          <cell r="K35">
            <v>4.2</v>
          </cell>
        </row>
        <row r="36">
          <cell r="I36" t="str">
            <v>SO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0.4</v>
          </cell>
        </row>
      </sheetData>
      <sheetData sheetId="2">
        <row r="5">
          <cell r="K5">
            <v>0.4</v>
          </cell>
        </row>
      </sheetData>
      <sheetData sheetId="3">
        <row r="5">
          <cell r="K5" t="str">
            <v>*</v>
          </cell>
        </row>
      </sheetData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0.8</v>
          </cell>
        </row>
      </sheetData>
      <sheetData sheetId="3">
        <row r="5">
          <cell r="K5">
            <v>5.2</v>
          </cell>
        </row>
      </sheetData>
      <sheetData sheetId="4">
        <row r="5">
          <cell r="B5">
            <v>24.858333333333338</v>
          </cell>
          <cell r="C5">
            <v>33.799999999999997</v>
          </cell>
          <cell r="D5">
            <v>17.899999999999999</v>
          </cell>
          <cell r="E5">
            <v>74.625</v>
          </cell>
          <cell r="F5">
            <v>96</v>
          </cell>
          <cell r="G5">
            <v>37</v>
          </cell>
          <cell r="H5">
            <v>15.120000000000001</v>
          </cell>
          <cell r="I5" t="str">
            <v>L</v>
          </cell>
          <cell r="J5">
            <v>25.56</v>
          </cell>
          <cell r="K5">
            <v>0</v>
          </cell>
        </row>
        <row r="6">
          <cell r="B6">
            <v>25.325000000000003</v>
          </cell>
          <cell r="C6">
            <v>34.200000000000003</v>
          </cell>
          <cell r="D6">
            <v>18.7</v>
          </cell>
          <cell r="E6">
            <v>73.708333333333329</v>
          </cell>
          <cell r="F6">
            <v>96</v>
          </cell>
          <cell r="G6">
            <v>42</v>
          </cell>
          <cell r="H6">
            <v>21.96</v>
          </cell>
          <cell r="I6" t="str">
            <v>NE</v>
          </cell>
          <cell r="J6">
            <v>41.04</v>
          </cell>
          <cell r="K6">
            <v>0</v>
          </cell>
        </row>
        <row r="7">
          <cell r="B7">
            <v>26.179166666666664</v>
          </cell>
          <cell r="C7">
            <v>32.1</v>
          </cell>
          <cell r="D7">
            <v>21.2</v>
          </cell>
          <cell r="E7">
            <v>76.291666666666671</v>
          </cell>
          <cell r="F7">
            <v>94</v>
          </cell>
          <cell r="G7">
            <v>52</v>
          </cell>
          <cell r="H7">
            <v>25.2</v>
          </cell>
          <cell r="I7" t="str">
            <v>N</v>
          </cell>
          <cell r="J7">
            <v>50.04</v>
          </cell>
          <cell r="K7">
            <v>0.2</v>
          </cell>
        </row>
        <row r="8">
          <cell r="B8">
            <v>23.837500000000002</v>
          </cell>
          <cell r="C8">
            <v>26.5</v>
          </cell>
          <cell r="D8">
            <v>21.8</v>
          </cell>
          <cell r="E8">
            <v>86.541666666666671</v>
          </cell>
          <cell r="F8">
            <v>95</v>
          </cell>
          <cell r="G8">
            <v>74</v>
          </cell>
          <cell r="H8">
            <v>17.64</v>
          </cell>
          <cell r="I8" t="str">
            <v>S</v>
          </cell>
          <cell r="J8">
            <v>45.72</v>
          </cell>
          <cell r="K8">
            <v>26.599999999999998</v>
          </cell>
        </row>
        <row r="9">
          <cell r="B9">
            <v>23.05</v>
          </cell>
          <cell r="C9">
            <v>28.6</v>
          </cell>
          <cell r="D9">
            <v>20.2</v>
          </cell>
          <cell r="E9">
            <v>84.541666666666671</v>
          </cell>
          <cell r="F9">
            <v>95</v>
          </cell>
          <cell r="G9">
            <v>61</v>
          </cell>
          <cell r="H9">
            <v>8.64</v>
          </cell>
          <cell r="I9" t="str">
            <v>S</v>
          </cell>
          <cell r="J9">
            <v>17.28</v>
          </cell>
          <cell r="K9">
            <v>0</v>
          </cell>
        </row>
        <row r="10">
          <cell r="B10">
            <v>24.420833333333338</v>
          </cell>
          <cell r="C10">
            <v>28.8</v>
          </cell>
          <cell r="D10">
            <v>21.1</v>
          </cell>
          <cell r="E10">
            <v>82.25</v>
          </cell>
          <cell r="F10">
            <v>95</v>
          </cell>
          <cell r="G10">
            <v>58</v>
          </cell>
          <cell r="H10">
            <v>11.879999999999999</v>
          </cell>
          <cell r="I10" t="str">
            <v>S</v>
          </cell>
          <cell r="J10">
            <v>22.32</v>
          </cell>
          <cell r="K10">
            <v>0</v>
          </cell>
        </row>
        <row r="11">
          <cell r="B11">
            <v>24.866666666666664</v>
          </cell>
          <cell r="C11">
            <v>30.7</v>
          </cell>
          <cell r="D11">
            <v>21.8</v>
          </cell>
          <cell r="E11">
            <v>78.541666666666671</v>
          </cell>
          <cell r="F11">
            <v>94</v>
          </cell>
          <cell r="G11">
            <v>51</v>
          </cell>
          <cell r="H11">
            <v>12.24</v>
          </cell>
          <cell r="I11" t="str">
            <v>S</v>
          </cell>
          <cell r="J11">
            <v>20.88</v>
          </cell>
          <cell r="K11">
            <v>0</v>
          </cell>
        </row>
        <row r="12">
          <cell r="B12">
            <v>24.283333333333335</v>
          </cell>
          <cell r="C12">
            <v>31.3</v>
          </cell>
          <cell r="D12">
            <v>18.600000000000001</v>
          </cell>
          <cell r="E12">
            <v>77.666666666666671</v>
          </cell>
          <cell r="F12">
            <v>96</v>
          </cell>
          <cell r="G12">
            <v>45</v>
          </cell>
          <cell r="H12">
            <v>14.04</v>
          </cell>
          <cell r="I12" t="str">
            <v>S</v>
          </cell>
          <cell r="J12">
            <v>24.840000000000003</v>
          </cell>
          <cell r="K12">
            <v>0</v>
          </cell>
        </row>
        <row r="13">
          <cell r="B13">
            <v>24.887499999999999</v>
          </cell>
          <cell r="C13">
            <v>32.6</v>
          </cell>
          <cell r="D13">
            <v>20.2</v>
          </cell>
          <cell r="E13">
            <v>75.625</v>
          </cell>
          <cell r="F13">
            <v>95</v>
          </cell>
          <cell r="G13">
            <v>43</v>
          </cell>
          <cell r="H13">
            <v>15.48</v>
          </cell>
          <cell r="I13" t="str">
            <v>NE</v>
          </cell>
          <cell r="J13">
            <v>35.28</v>
          </cell>
          <cell r="K13">
            <v>0.2</v>
          </cell>
        </row>
        <row r="14">
          <cell r="B14">
            <v>25.216666666666665</v>
          </cell>
          <cell r="C14">
            <v>33.200000000000003</v>
          </cell>
          <cell r="D14">
            <v>19.8</v>
          </cell>
          <cell r="E14">
            <v>80.25</v>
          </cell>
          <cell r="F14">
            <v>95</v>
          </cell>
          <cell r="G14">
            <v>50</v>
          </cell>
          <cell r="H14">
            <v>24.840000000000003</v>
          </cell>
          <cell r="I14" t="str">
            <v>N</v>
          </cell>
          <cell r="J14">
            <v>44.28</v>
          </cell>
          <cell r="K14">
            <v>0.2</v>
          </cell>
        </row>
        <row r="15">
          <cell r="B15">
            <v>23.816666666666666</v>
          </cell>
          <cell r="C15">
            <v>28</v>
          </cell>
          <cell r="D15">
            <v>20.9</v>
          </cell>
          <cell r="E15">
            <v>76.625</v>
          </cell>
          <cell r="F15">
            <v>93</v>
          </cell>
          <cell r="G15">
            <v>54</v>
          </cell>
          <cell r="H15">
            <v>18.36</v>
          </cell>
          <cell r="I15" t="str">
            <v>SE</v>
          </cell>
          <cell r="J15">
            <v>33.840000000000003</v>
          </cell>
          <cell r="K15">
            <v>0</v>
          </cell>
        </row>
        <row r="16">
          <cell r="B16">
            <v>19.983333333333331</v>
          </cell>
          <cell r="C16">
            <v>26.9</v>
          </cell>
          <cell r="D16">
            <v>14.3</v>
          </cell>
          <cell r="E16">
            <v>77.666666666666671</v>
          </cell>
          <cell r="F16">
            <v>96</v>
          </cell>
          <cell r="G16">
            <v>46</v>
          </cell>
          <cell r="H16">
            <v>12.24</v>
          </cell>
          <cell r="I16" t="str">
            <v>SE</v>
          </cell>
          <cell r="J16">
            <v>24.840000000000003</v>
          </cell>
          <cell r="K16">
            <v>0</v>
          </cell>
        </row>
        <row r="17">
          <cell r="B17">
            <v>20.062500000000004</v>
          </cell>
          <cell r="C17">
            <v>27.7</v>
          </cell>
          <cell r="D17">
            <v>13.3</v>
          </cell>
          <cell r="E17">
            <v>78.083333333333329</v>
          </cell>
          <cell r="F17">
            <v>96</v>
          </cell>
          <cell r="G17">
            <v>47</v>
          </cell>
          <cell r="H17">
            <v>11.16</v>
          </cell>
          <cell r="I17" t="str">
            <v>SE</v>
          </cell>
          <cell r="J17">
            <v>21.96</v>
          </cell>
          <cell r="K17">
            <v>0</v>
          </cell>
        </row>
        <row r="18">
          <cell r="B18">
            <v>21.954166666666666</v>
          </cell>
          <cell r="C18">
            <v>27.7</v>
          </cell>
          <cell r="D18">
            <v>16.600000000000001</v>
          </cell>
          <cell r="E18">
            <v>77.375</v>
          </cell>
          <cell r="F18">
            <v>96</v>
          </cell>
          <cell r="G18">
            <v>48</v>
          </cell>
          <cell r="H18">
            <v>15.840000000000002</v>
          </cell>
          <cell r="I18" t="str">
            <v>NE</v>
          </cell>
          <cell r="J18">
            <v>28.44</v>
          </cell>
          <cell r="K18">
            <v>0.2</v>
          </cell>
        </row>
        <row r="19">
          <cell r="B19">
            <v>22.583333333333332</v>
          </cell>
          <cell r="C19">
            <v>30.4</v>
          </cell>
          <cell r="D19">
            <v>16.5</v>
          </cell>
          <cell r="E19">
            <v>76.208333333333329</v>
          </cell>
          <cell r="F19">
            <v>96</v>
          </cell>
          <cell r="G19">
            <v>48</v>
          </cell>
          <cell r="H19">
            <v>15.48</v>
          </cell>
          <cell r="I19" t="str">
            <v>N</v>
          </cell>
          <cell r="J19">
            <v>25.56</v>
          </cell>
          <cell r="K19">
            <v>0</v>
          </cell>
        </row>
        <row r="20">
          <cell r="B20">
            <v>23.174999999999997</v>
          </cell>
          <cell r="C20">
            <v>30.1</v>
          </cell>
          <cell r="D20">
            <v>19.7</v>
          </cell>
          <cell r="E20">
            <v>84.416666666666671</v>
          </cell>
          <cell r="F20">
            <v>95</v>
          </cell>
          <cell r="G20">
            <v>60</v>
          </cell>
          <cell r="H20">
            <v>17.64</v>
          </cell>
          <cell r="I20" t="str">
            <v>N</v>
          </cell>
          <cell r="J20">
            <v>35.28</v>
          </cell>
          <cell r="K20">
            <v>0</v>
          </cell>
        </row>
        <row r="21">
          <cell r="B21">
            <v>23.904166666666669</v>
          </cell>
          <cell r="C21">
            <v>29.2</v>
          </cell>
          <cell r="D21">
            <v>20.3</v>
          </cell>
          <cell r="E21">
            <v>85.333333333333329</v>
          </cell>
          <cell r="F21">
            <v>95</v>
          </cell>
          <cell r="G21">
            <v>64</v>
          </cell>
          <cell r="H21">
            <v>9</v>
          </cell>
          <cell r="I21" t="str">
            <v>L</v>
          </cell>
          <cell r="J21">
            <v>19.440000000000001</v>
          </cell>
          <cell r="K21">
            <v>0</v>
          </cell>
        </row>
        <row r="22">
          <cell r="B22">
            <v>25.049999999999997</v>
          </cell>
          <cell r="C22">
            <v>31.3</v>
          </cell>
          <cell r="D22">
            <v>21.3</v>
          </cell>
          <cell r="E22">
            <v>78.666666666666671</v>
          </cell>
          <cell r="F22">
            <v>95</v>
          </cell>
          <cell r="G22">
            <v>52</v>
          </cell>
          <cell r="H22">
            <v>13.68</v>
          </cell>
          <cell r="I22" t="str">
            <v>L</v>
          </cell>
          <cell r="J22">
            <v>32.04</v>
          </cell>
          <cell r="K22">
            <v>0</v>
          </cell>
        </row>
        <row r="23">
          <cell r="B23">
            <v>23.94583333333334</v>
          </cell>
          <cell r="C23">
            <v>29.4</v>
          </cell>
          <cell r="D23">
            <v>20.7</v>
          </cell>
          <cell r="E23">
            <v>77.25</v>
          </cell>
          <cell r="F23">
            <v>92</v>
          </cell>
          <cell r="G23">
            <v>55</v>
          </cell>
          <cell r="H23">
            <v>11.16</v>
          </cell>
          <cell r="I23" t="str">
            <v>SE</v>
          </cell>
          <cell r="J23">
            <v>20.16</v>
          </cell>
          <cell r="K23">
            <v>0</v>
          </cell>
        </row>
        <row r="24">
          <cell r="B24">
            <v>22.9375</v>
          </cell>
          <cell r="C24">
            <v>30.8</v>
          </cell>
          <cell r="D24">
            <v>16.8</v>
          </cell>
          <cell r="E24">
            <v>79.458333333333329</v>
          </cell>
          <cell r="F24">
            <v>96</v>
          </cell>
          <cell r="G24">
            <v>43</v>
          </cell>
          <cell r="H24">
            <v>6.84</v>
          </cell>
          <cell r="I24" t="str">
            <v>SE</v>
          </cell>
          <cell r="J24">
            <v>17.28</v>
          </cell>
          <cell r="K24">
            <v>0</v>
          </cell>
        </row>
        <row r="25">
          <cell r="B25">
            <v>24.020833333333332</v>
          </cell>
          <cell r="C25">
            <v>32.1</v>
          </cell>
          <cell r="D25">
            <v>17.600000000000001</v>
          </cell>
          <cell r="E25">
            <v>78.291666666666671</v>
          </cell>
          <cell r="F25">
            <v>95</v>
          </cell>
          <cell r="G25">
            <v>48</v>
          </cell>
          <cell r="H25">
            <v>16.2</v>
          </cell>
          <cell r="I25" t="str">
            <v>N</v>
          </cell>
          <cell r="J25">
            <v>32.76</v>
          </cell>
          <cell r="K25">
            <v>0</v>
          </cell>
        </row>
        <row r="26">
          <cell r="B26">
            <v>26.454166666666669</v>
          </cell>
          <cell r="C26">
            <v>33.299999999999997</v>
          </cell>
          <cell r="D26">
            <v>21.9</v>
          </cell>
          <cell r="E26">
            <v>69.208333333333329</v>
          </cell>
          <cell r="F26">
            <v>86</v>
          </cell>
          <cell r="G26">
            <v>47</v>
          </cell>
          <cell r="H26">
            <v>20.88</v>
          </cell>
          <cell r="I26" t="str">
            <v>N</v>
          </cell>
          <cell r="J26">
            <v>39.24</v>
          </cell>
          <cell r="K26">
            <v>0</v>
          </cell>
        </row>
        <row r="27">
          <cell r="B27">
            <v>26.587499999999995</v>
          </cell>
          <cell r="C27">
            <v>33.6</v>
          </cell>
          <cell r="D27">
            <v>21.2</v>
          </cell>
          <cell r="E27">
            <v>73.458333333333329</v>
          </cell>
          <cell r="F27">
            <v>91</v>
          </cell>
          <cell r="G27">
            <v>47</v>
          </cell>
          <cell r="H27">
            <v>27</v>
          </cell>
          <cell r="I27" t="str">
            <v>NE</v>
          </cell>
          <cell r="J27">
            <v>51.12</v>
          </cell>
          <cell r="K27">
            <v>0</v>
          </cell>
        </row>
        <row r="28">
          <cell r="B28">
            <v>26.487500000000001</v>
          </cell>
          <cell r="C28">
            <v>33.5</v>
          </cell>
          <cell r="D28">
            <v>21.4</v>
          </cell>
          <cell r="E28">
            <v>78</v>
          </cell>
          <cell r="F28">
            <v>94</v>
          </cell>
          <cell r="G28">
            <v>51</v>
          </cell>
          <cell r="H28">
            <v>20.16</v>
          </cell>
          <cell r="I28" t="str">
            <v>N</v>
          </cell>
          <cell r="J28">
            <v>41.04</v>
          </cell>
          <cell r="K28">
            <v>0</v>
          </cell>
        </row>
        <row r="29">
          <cell r="B29">
            <v>26.891666666666666</v>
          </cell>
          <cell r="C29">
            <v>34.299999999999997</v>
          </cell>
          <cell r="D29">
            <v>21.7</v>
          </cell>
          <cell r="E29">
            <v>76.541666666666671</v>
          </cell>
          <cell r="F29">
            <v>94</v>
          </cell>
          <cell r="G29">
            <v>45</v>
          </cell>
          <cell r="H29">
            <v>18</v>
          </cell>
          <cell r="I29" t="str">
            <v>N</v>
          </cell>
          <cell r="J29">
            <v>32.76</v>
          </cell>
          <cell r="K29">
            <v>0</v>
          </cell>
        </row>
        <row r="30">
          <cell r="B30">
            <v>26.3125</v>
          </cell>
          <cell r="C30">
            <v>34.9</v>
          </cell>
          <cell r="D30">
            <v>19.8</v>
          </cell>
          <cell r="E30">
            <v>77.625</v>
          </cell>
          <cell r="F30">
            <v>94</v>
          </cell>
          <cell r="G30">
            <v>42</v>
          </cell>
          <cell r="H30">
            <v>14.76</v>
          </cell>
          <cell r="I30" t="str">
            <v>N</v>
          </cell>
          <cell r="J30">
            <v>30.96</v>
          </cell>
          <cell r="K30">
            <v>0</v>
          </cell>
        </row>
        <row r="31">
          <cell r="B31">
            <v>23.608333333333334</v>
          </cell>
          <cell r="C31">
            <v>30.1</v>
          </cell>
          <cell r="D31">
            <v>19.600000000000001</v>
          </cell>
          <cell r="E31">
            <v>83.416666666666671</v>
          </cell>
          <cell r="F31">
            <v>93</v>
          </cell>
          <cell r="G31">
            <v>67</v>
          </cell>
          <cell r="H31">
            <v>18.720000000000002</v>
          </cell>
          <cell r="I31" t="str">
            <v>S</v>
          </cell>
          <cell r="J31">
            <v>36.72</v>
          </cell>
          <cell r="K31">
            <v>5.2</v>
          </cell>
        </row>
        <row r="32">
          <cell r="B32">
            <v>21.675000000000001</v>
          </cell>
          <cell r="C32">
            <v>24.5</v>
          </cell>
          <cell r="D32">
            <v>19.899999999999999</v>
          </cell>
          <cell r="E32">
            <v>87.25</v>
          </cell>
          <cell r="F32">
            <v>92</v>
          </cell>
          <cell r="G32">
            <v>75</v>
          </cell>
          <cell r="H32">
            <v>13.32</v>
          </cell>
          <cell r="I32" t="str">
            <v>S</v>
          </cell>
          <cell r="J32">
            <v>23.759999999999998</v>
          </cell>
          <cell r="K32">
            <v>6.6000000000000014</v>
          </cell>
        </row>
        <row r="33">
          <cell r="B33">
            <v>19.887499999999999</v>
          </cell>
          <cell r="C33">
            <v>25.6</v>
          </cell>
          <cell r="D33">
            <v>14.8</v>
          </cell>
          <cell r="E33">
            <v>83.083333333333329</v>
          </cell>
          <cell r="F33">
            <v>94</v>
          </cell>
          <cell r="G33">
            <v>66</v>
          </cell>
          <cell r="H33">
            <v>11.520000000000001</v>
          </cell>
          <cell r="I33" t="str">
            <v>S</v>
          </cell>
          <cell r="J33">
            <v>23.400000000000002</v>
          </cell>
          <cell r="K33">
            <v>0</v>
          </cell>
        </row>
        <row r="34">
          <cell r="B34">
            <v>23.058333333333337</v>
          </cell>
          <cell r="C34">
            <v>29.9</v>
          </cell>
          <cell r="D34">
            <v>18.399999999999999</v>
          </cell>
          <cell r="E34">
            <v>83.5</v>
          </cell>
          <cell r="F34">
            <v>93</v>
          </cell>
          <cell r="G34">
            <v>64</v>
          </cell>
          <cell r="H34">
            <v>17.64</v>
          </cell>
          <cell r="I34" t="str">
            <v>NO</v>
          </cell>
          <cell r="J34">
            <v>29.16</v>
          </cell>
          <cell r="K34">
            <v>1.9999999999999998</v>
          </cell>
        </row>
        <row r="35">
          <cell r="B35">
            <v>22.766666666666669</v>
          </cell>
          <cell r="C35">
            <v>27.3</v>
          </cell>
          <cell r="D35">
            <v>20.5</v>
          </cell>
          <cell r="E35">
            <v>87.25</v>
          </cell>
          <cell r="F35">
            <v>93</v>
          </cell>
          <cell r="G35">
            <v>76</v>
          </cell>
          <cell r="H35">
            <v>15.120000000000001</v>
          </cell>
          <cell r="I35" t="str">
            <v>S</v>
          </cell>
          <cell r="J35">
            <v>27</v>
          </cell>
          <cell r="K35">
            <v>2.8</v>
          </cell>
        </row>
        <row r="36">
          <cell r="I36" t="str">
            <v>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0.2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3.600000000000001</v>
          </cell>
        </row>
      </sheetData>
      <sheetData sheetId="4">
        <row r="5">
          <cell r="B5">
            <v>19.887499999999999</v>
          </cell>
          <cell r="C5">
            <v>27.4</v>
          </cell>
          <cell r="D5">
            <v>14.2</v>
          </cell>
          <cell r="E5">
            <v>77.541666666666671</v>
          </cell>
          <cell r="F5">
            <v>97</v>
          </cell>
          <cell r="G5">
            <v>45</v>
          </cell>
          <cell r="H5">
            <v>15.120000000000001</v>
          </cell>
          <cell r="I5" t="str">
            <v>SO</v>
          </cell>
          <cell r="J5">
            <v>27.36</v>
          </cell>
          <cell r="K5">
            <v>0</v>
          </cell>
        </row>
        <row r="6">
          <cell r="B6">
            <v>20.541666666666664</v>
          </cell>
          <cell r="C6">
            <v>29.7</v>
          </cell>
          <cell r="D6">
            <v>12.4</v>
          </cell>
          <cell r="E6">
            <v>72.708333333333329</v>
          </cell>
          <cell r="F6">
            <v>96</v>
          </cell>
          <cell r="G6">
            <v>40</v>
          </cell>
          <cell r="H6">
            <v>15.48</v>
          </cell>
          <cell r="I6" t="str">
            <v>SO</v>
          </cell>
          <cell r="J6">
            <v>32.04</v>
          </cell>
          <cell r="K6">
            <v>0.2</v>
          </cell>
        </row>
        <row r="7">
          <cell r="B7">
            <v>20.645833333333332</v>
          </cell>
          <cell r="C7">
            <v>27</v>
          </cell>
          <cell r="D7">
            <v>17.7</v>
          </cell>
          <cell r="E7">
            <v>85.541666666666671</v>
          </cell>
          <cell r="F7">
            <v>97</v>
          </cell>
          <cell r="G7">
            <v>66</v>
          </cell>
          <cell r="H7">
            <v>21.6</v>
          </cell>
          <cell r="I7" t="str">
            <v>SO</v>
          </cell>
          <cell r="J7">
            <v>77.400000000000006</v>
          </cell>
          <cell r="K7">
            <v>1.4</v>
          </cell>
        </row>
        <row r="8">
          <cell r="B8">
            <v>18.995833333333334</v>
          </cell>
          <cell r="C8">
            <v>24</v>
          </cell>
          <cell r="D8">
            <v>16.3</v>
          </cell>
          <cell r="E8">
            <v>85.333333333333329</v>
          </cell>
          <cell r="F8">
            <v>97</v>
          </cell>
          <cell r="G8">
            <v>57</v>
          </cell>
          <cell r="H8">
            <v>15.120000000000001</v>
          </cell>
          <cell r="I8" t="str">
            <v>SO</v>
          </cell>
          <cell r="J8">
            <v>35.28</v>
          </cell>
          <cell r="K8">
            <v>2.1999999999999997</v>
          </cell>
        </row>
        <row r="9">
          <cell r="B9">
            <v>17.316666666666666</v>
          </cell>
          <cell r="C9">
            <v>25.3</v>
          </cell>
          <cell r="D9">
            <v>9.8000000000000007</v>
          </cell>
          <cell r="E9">
            <v>73.625</v>
          </cell>
          <cell r="F9">
            <v>93</v>
          </cell>
          <cell r="G9">
            <v>46</v>
          </cell>
          <cell r="H9">
            <v>8.2799999999999994</v>
          </cell>
          <cell r="I9" t="str">
            <v>SO</v>
          </cell>
          <cell r="J9">
            <v>19.440000000000001</v>
          </cell>
          <cell r="K9">
            <v>1.2</v>
          </cell>
        </row>
        <row r="10">
          <cell r="B10">
            <v>19.316666666666659</v>
          </cell>
          <cell r="C10">
            <v>26.5</v>
          </cell>
          <cell r="D10">
            <v>14.1</v>
          </cell>
          <cell r="E10">
            <v>82.083333333333329</v>
          </cell>
          <cell r="F10">
            <v>96</v>
          </cell>
          <cell r="G10">
            <v>50</v>
          </cell>
          <cell r="H10">
            <v>4.6800000000000006</v>
          </cell>
          <cell r="I10" t="str">
            <v>SO</v>
          </cell>
          <cell r="J10">
            <v>11.520000000000001</v>
          </cell>
          <cell r="K10">
            <v>2.1999999999999997</v>
          </cell>
        </row>
        <row r="11">
          <cell r="B11">
            <v>19.154166666666665</v>
          </cell>
          <cell r="C11">
            <v>26</v>
          </cell>
          <cell r="D11">
            <v>12.8</v>
          </cell>
          <cell r="E11">
            <v>75.083333333333329</v>
          </cell>
          <cell r="F11">
            <v>93</v>
          </cell>
          <cell r="G11">
            <v>46</v>
          </cell>
          <cell r="H11">
            <v>9</v>
          </cell>
          <cell r="I11" t="str">
            <v>SO</v>
          </cell>
          <cell r="J11">
            <v>21.240000000000002</v>
          </cell>
          <cell r="K11">
            <v>6.6000000000000032</v>
          </cell>
        </row>
        <row r="12">
          <cell r="B12">
            <v>17.912499999999998</v>
          </cell>
          <cell r="C12">
            <v>21.7</v>
          </cell>
          <cell r="D12">
            <v>15.3</v>
          </cell>
          <cell r="E12">
            <v>86.833333333333329</v>
          </cell>
          <cell r="F12">
            <v>96</v>
          </cell>
          <cell r="G12">
            <v>69</v>
          </cell>
          <cell r="H12">
            <v>16.559999999999999</v>
          </cell>
          <cell r="I12" t="str">
            <v>SO</v>
          </cell>
          <cell r="J12">
            <v>25.56</v>
          </cell>
          <cell r="K12">
            <v>6.8000000000000034</v>
          </cell>
        </row>
        <row r="13">
          <cell r="B13">
            <v>18.712500000000002</v>
          </cell>
          <cell r="C13">
            <v>24.5</v>
          </cell>
          <cell r="D13">
            <v>15.5</v>
          </cell>
          <cell r="E13">
            <v>86.25</v>
          </cell>
          <cell r="F13">
            <v>96</v>
          </cell>
          <cell r="G13">
            <v>60</v>
          </cell>
          <cell r="H13">
            <v>16.920000000000002</v>
          </cell>
          <cell r="I13" t="str">
            <v>SO</v>
          </cell>
          <cell r="J13">
            <v>28.08</v>
          </cell>
          <cell r="K13">
            <v>8.0000000000000036</v>
          </cell>
        </row>
        <row r="14">
          <cell r="B14">
            <v>18.312499999999996</v>
          </cell>
          <cell r="C14">
            <v>19.7</v>
          </cell>
          <cell r="D14">
            <v>17.600000000000001</v>
          </cell>
          <cell r="E14">
            <v>95.75</v>
          </cell>
          <cell r="F14">
            <v>97</v>
          </cell>
          <cell r="G14">
            <v>90</v>
          </cell>
          <cell r="H14">
            <v>11.16</v>
          </cell>
          <cell r="I14" t="str">
            <v>SO</v>
          </cell>
          <cell r="J14">
            <v>22.68</v>
          </cell>
          <cell r="K14">
            <v>6.0000000000000018</v>
          </cell>
        </row>
        <row r="15">
          <cell r="B15">
            <v>18.333333333333336</v>
          </cell>
          <cell r="C15">
            <v>22.6</v>
          </cell>
          <cell r="D15">
            <v>15.6</v>
          </cell>
          <cell r="E15">
            <v>85.458333333333329</v>
          </cell>
          <cell r="F15">
            <v>97</v>
          </cell>
          <cell r="G15">
            <v>59</v>
          </cell>
          <cell r="H15">
            <v>11.16</v>
          </cell>
          <cell r="I15" t="str">
            <v>SO</v>
          </cell>
          <cell r="J15">
            <v>29.52</v>
          </cell>
          <cell r="K15">
            <v>12.200000000000003</v>
          </cell>
        </row>
        <row r="16">
          <cell r="B16">
            <v>15.737500000000002</v>
          </cell>
          <cell r="C16">
            <v>22.8</v>
          </cell>
          <cell r="D16">
            <v>9.5</v>
          </cell>
          <cell r="E16">
            <v>78.625</v>
          </cell>
          <cell r="F16">
            <v>97</v>
          </cell>
          <cell r="G16">
            <v>42</v>
          </cell>
          <cell r="H16">
            <v>9.3600000000000012</v>
          </cell>
          <cell r="I16" t="str">
            <v>SO</v>
          </cell>
          <cell r="J16">
            <v>18.720000000000002</v>
          </cell>
          <cell r="K16">
            <v>10.799999999999994</v>
          </cell>
        </row>
        <row r="17">
          <cell r="B17">
            <v>16.054166666666667</v>
          </cell>
          <cell r="C17">
            <v>24.7</v>
          </cell>
          <cell r="D17">
            <v>8.9</v>
          </cell>
          <cell r="E17">
            <v>79.708333333333329</v>
          </cell>
          <cell r="F17">
            <v>97</v>
          </cell>
          <cell r="G17">
            <v>46</v>
          </cell>
          <cell r="H17">
            <v>19.079999999999998</v>
          </cell>
          <cell r="I17" t="str">
            <v>SO</v>
          </cell>
          <cell r="J17">
            <v>34.92</v>
          </cell>
          <cell r="K17">
            <v>4.0000000000000009</v>
          </cell>
        </row>
        <row r="18">
          <cell r="B18">
            <v>15.549999999999997</v>
          </cell>
          <cell r="C18">
            <v>19.399999999999999</v>
          </cell>
          <cell r="D18">
            <v>12.6</v>
          </cell>
          <cell r="E18">
            <v>92.416666666666671</v>
          </cell>
          <cell r="F18">
            <v>97</v>
          </cell>
          <cell r="G18">
            <v>83</v>
          </cell>
          <cell r="H18">
            <v>11.879999999999999</v>
          </cell>
          <cell r="I18" t="str">
            <v>SO</v>
          </cell>
          <cell r="J18">
            <v>22.68</v>
          </cell>
          <cell r="K18">
            <v>3.0000000000000004</v>
          </cell>
        </row>
        <row r="19">
          <cell r="B19">
            <v>19.408333333333335</v>
          </cell>
          <cell r="C19">
            <v>27</v>
          </cell>
          <cell r="D19">
            <v>14.2</v>
          </cell>
          <cell r="E19">
            <v>83.166666666666671</v>
          </cell>
          <cell r="F19">
            <v>97</v>
          </cell>
          <cell r="G19">
            <v>52</v>
          </cell>
          <cell r="H19">
            <v>15.840000000000002</v>
          </cell>
          <cell r="I19" t="str">
            <v>SO</v>
          </cell>
          <cell r="J19">
            <v>30.240000000000002</v>
          </cell>
          <cell r="K19">
            <v>8.1999999999999993</v>
          </cell>
        </row>
        <row r="20">
          <cell r="B20">
            <v>19.087500000000002</v>
          </cell>
          <cell r="C20">
            <v>21</v>
          </cell>
          <cell r="D20">
            <v>17.399999999999999</v>
          </cell>
          <cell r="E20">
            <v>93.541666666666671</v>
          </cell>
          <cell r="F20">
            <v>97</v>
          </cell>
          <cell r="G20">
            <v>84</v>
          </cell>
          <cell r="H20">
            <v>16.2</v>
          </cell>
          <cell r="I20" t="str">
            <v>SO</v>
          </cell>
          <cell r="J20">
            <v>26.64</v>
          </cell>
          <cell r="K20">
            <v>10.8</v>
          </cell>
        </row>
        <row r="21">
          <cell r="B21">
            <v>19.0625</v>
          </cell>
          <cell r="C21">
            <v>21.9</v>
          </cell>
          <cell r="D21">
            <v>17.5</v>
          </cell>
          <cell r="E21">
            <v>93.125</v>
          </cell>
          <cell r="F21">
            <v>97</v>
          </cell>
          <cell r="G21">
            <v>79</v>
          </cell>
          <cell r="H21">
            <v>11.879999999999999</v>
          </cell>
          <cell r="I21" t="str">
            <v>SO</v>
          </cell>
          <cell r="J21">
            <v>20.88</v>
          </cell>
          <cell r="K21">
            <v>9.8000000000000043</v>
          </cell>
        </row>
        <row r="22">
          <cell r="B22">
            <v>19.375</v>
          </cell>
          <cell r="C22">
            <v>23.3</v>
          </cell>
          <cell r="D22">
            <v>17.5</v>
          </cell>
          <cell r="E22">
            <v>90.166666666666671</v>
          </cell>
          <cell r="F22">
            <v>97</v>
          </cell>
          <cell r="G22">
            <v>66</v>
          </cell>
          <cell r="H22">
            <v>12.6</v>
          </cell>
          <cell r="I22" t="str">
            <v>SO</v>
          </cell>
          <cell r="J22">
            <v>23.040000000000003</v>
          </cell>
          <cell r="K22">
            <v>8.0000000000000018</v>
          </cell>
        </row>
        <row r="23">
          <cell r="B23">
            <v>19.208333333333336</v>
          </cell>
          <cell r="C23">
            <v>25.5</v>
          </cell>
          <cell r="D23">
            <v>15.5</v>
          </cell>
          <cell r="E23">
            <v>85</v>
          </cell>
          <cell r="F23">
            <v>97</v>
          </cell>
          <cell r="G23">
            <v>54</v>
          </cell>
          <cell r="H23">
            <v>15.48</v>
          </cell>
          <cell r="I23" t="str">
            <v>SO</v>
          </cell>
          <cell r="J23">
            <v>28.08</v>
          </cell>
          <cell r="K23">
            <v>7.0000000000000036</v>
          </cell>
        </row>
        <row r="24">
          <cell r="B24">
            <v>18.729166666666668</v>
          </cell>
          <cell r="C24">
            <v>25.7</v>
          </cell>
          <cell r="D24">
            <v>14</v>
          </cell>
          <cell r="E24">
            <v>85.458333333333329</v>
          </cell>
          <cell r="F24">
            <v>97</v>
          </cell>
          <cell r="G24">
            <v>61</v>
          </cell>
          <cell r="H24">
            <v>15.120000000000001</v>
          </cell>
          <cell r="I24" t="str">
            <v>SO</v>
          </cell>
          <cell r="J24">
            <v>25.56</v>
          </cell>
          <cell r="K24">
            <v>7.8000000000000034</v>
          </cell>
        </row>
        <row r="25">
          <cell r="B25">
            <v>19.866666666666664</v>
          </cell>
          <cell r="C25">
            <v>26.2</v>
          </cell>
          <cell r="D25">
            <v>15.8</v>
          </cell>
          <cell r="E25">
            <v>85.416666666666671</v>
          </cell>
          <cell r="F25">
            <v>97</v>
          </cell>
          <cell r="G25">
            <v>58</v>
          </cell>
          <cell r="H25">
            <v>17.64</v>
          </cell>
          <cell r="I25" t="str">
            <v>SO</v>
          </cell>
          <cell r="J25">
            <v>34.56</v>
          </cell>
          <cell r="K25">
            <v>3.8000000000000016</v>
          </cell>
        </row>
        <row r="26">
          <cell r="B26">
            <v>21.216666666666669</v>
          </cell>
          <cell r="C26">
            <v>28.4</v>
          </cell>
          <cell r="D26">
            <v>16.2</v>
          </cell>
          <cell r="E26">
            <v>83.75</v>
          </cell>
          <cell r="F26">
            <v>97</v>
          </cell>
          <cell r="G26">
            <v>57</v>
          </cell>
          <cell r="H26">
            <v>16.920000000000002</v>
          </cell>
          <cell r="I26" t="str">
            <v>SO</v>
          </cell>
          <cell r="J26">
            <v>39.24</v>
          </cell>
          <cell r="K26">
            <v>0.2</v>
          </cell>
        </row>
        <row r="27">
          <cell r="B27">
            <v>22.975000000000005</v>
          </cell>
          <cell r="C27">
            <v>30</v>
          </cell>
          <cell r="D27">
            <v>17.7</v>
          </cell>
          <cell r="E27">
            <v>80.083333333333329</v>
          </cell>
          <cell r="F27">
            <v>96</v>
          </cell>
          <cell r="G27">
            <v>54</v>
          </cell>
          <cell r="H27">
            <v>17.28</v>
          </cell>
          <cell r="I27" t="str">
            <v>SO</v>
          </cell>
          <cell r="J27">
            <v>37.800000000000004</v>
          </cell>
          <cell r="K27">
            <v>0</v>
          </cell>
        </row>
        <row r="28">
          <cell r="B28">
            <v>23.754166666666666</v>
          </cell>
          <cell r="C28">
            <v>29.8</v>
          </cell>
          <cell r="D28">
            <v>20.5</v>
          </cell>
          <cell r="E28">
            <v>80.916666666666671</v>
          </cell>
          <cell r="F28">
            <v>95</v>
          </cell>
          <cell r="G28">
            <v>55</v>
          </cell>
          <cell r="H28">
            <v>20.16</v>
          </cell>
          <cell r="I28" t="str">
            <v>SO</v>
          </cell>
          <cell r="J28">
            <v>48.24</v>
          </cell>
          <cell r="K28">
            <v>0</v>
          </cell>
        </row>
        <row r="29">
          <cell r="B29">
            <v>23.224999999999998</v>
          </cell>
          <cell r="C29">
            <v>28.4</v>
          </cell>
          <cell r="D29">
            <v>20.399999999999999</v>
          </cell>
          <cell r="E29">
            <v>85.541666666666671</v>
          </cell>
          <cell r="F29">
            <v>95</v>
          </cell>
          <cell r="G29">
            <v>69</v>
          </cell>
          <cell r="H29">
            <v>12.24</v>
          </cell>
          <cell r="I29" t="str">
            <v>SO</v>
          </cell>
          <cell r="J29">
            <v>33.480000000000004</v>
          </cell>
          <cell r="K29">
            <v>0</v>
          </cell>
        </row>
        <row r="30">
          <cell r="B30">
            <v>22.520833333333332</v>
          </cell>
          <cell r="C30">
            <v>29.2</v>
          </cell>
          <cell r="D30">
            <v>19</v>
          </cell>
          <cell r="E30">
            <v>88.416666666666671</v>
          </cell>
          <cell r="F30">
            <v>97</v>
          </cell>
          <cell r="G30">
            <v>61</v>
          </cell>
          <cell r="H30">
            <v>11.16</v>
          </cell>
          <cell r="I30" t="str">
            <v>SO</v>
          </cell>
          <cell r="J30">
            <v>50.04</v>
          </cell>
          <cell r="K30">
            <v>1</v>
          </cell>
        </row>
        <row r="31">
          <cell r="B31">
            <v>19.233333333333331</v>
          </cell>
          <cell r="C31">
            <v>21.8</v>
          </cell>
          <cell r="D31">
            <v>17.2</v>
          </cell>
          <cell r="E31">
            <v>91.708333333333329</v>
          </cell>
          <cell r="F31">
            <v>97</v>
          </cell>
          <cell r="G31">
            <v>73</v>
          </cell>
          <cell r="H31">
            <v>20.88</v>
          </cell>
          <cell r="I31" t="str">
            <v>SO</v>
          </cell>
          <cell r="J31">
            <v>44.64</v>
          </cell>
          <cell r="K31">
            <v>5.2000000000000028</v>
          </cell>
        </row>
        <row r="32">
          <cell r="B32">
            <v>16.887499999999999</v>
          </cell>
          <cell r="C32">
            <v>20.3</v>
          </cell>
          <cell r="D32">
            <v>15.1</v>
          </cell>
          <cell r="E32">
            <v>85.291666666666671</v>
          </cell>
          <cell r="F32">
            <v>97</v>
          </cell>
          <cell r="G32">
            <v>63</v>
          </cell>
          <cell r="H32">
            <v>12.24</v>
          </cell>
          <cell r="I32" t="str">
            <v>SO</v>
          </cell>
          <cell r="J32">
            <v>29.52</v>
          </cell>
          <cell r="K32">
            <v>5.200000000000002</v>
          </cell>
        </row>
        <row r="33">
          <cell r="B33">
            <v>13.791666666666666</v>
          </cell>
          <cell r="C33">
            <v>19.399999999999999</v>
          </cell>
          <cell r="D33">
            <v>7.5</v>
          </cell>
          <cell r="E33">
            <v>81.291666666666671</v>
          </cell>
          <cell r="F33">
            <v>97</v>
          </cell>
          <cell r="G33">
            <v>56</v>
          </cell>
          <cell r="H33">
            <v>5.7600000000000007</v>
          </cell>
          <cell r="I33" t="str">
            <v>SO</v>
          </cell>
          <cell r="J33">
            <v>14.76</v>
          </cell>
          <cell r="K33">
            <v>6.0000000000000009</v>
          </cell>
        </row>
        <row r="34">
          <cell r="B34">
            <v>14.25</v>
          </cell>
          <cell r="C34">
            <v>16</v>
          </cell>
          <cell r="D34">
            <v>12</v>
          </cell>
          <cell r="E34">
            <v>93.625</v>
          </cell>
          <cell r="F34">
            <v>97</v>
          </cell>
          <cell r="G34">
            <v>85</v>
          </cell>
          <cell r="H34">
            <v>15.48</v>
          </cell>
          <cell r="I34" t="str">
            <v>SO</v>
          </cell>
          <cell r="J34">
            <v>25.56</v>
          </cell>
          <cell r="K34">
            <v>14.599999999999996</v>
          </cell>
        </row>
        <row r="35">
          <cell r="B35">
            <v>15.916666666666664</v>
          </cell>
          <cell r="C35">
            <v>20.6</v>
          </cell>
          <cell r="D35">
            <v>13.6</v>
          </cell>
          <cell r="E35">
            <v>93.708333333333329</v>
          </cell>
          <cell r="F35">
            <v>98</v>
          </cell>
          <cell r="G35">
            <v>81</v>
          </cell>
          <cell r="H35">
            <v>11.520000000000001</v>
          </cell>
          <cell r="I35" t="str">
            <v>SO</v>
          </cell>
          <cell r="J35">
            <v>28.08</v>
          </cell>
          <cell r="K35">
            <v>13.2</v>
          </cell>
        </row>
        <row r="36">
          <cell r="I36" t="str">
            <v>SO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12.2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25.6</v>
          </cell>
        </row>
      </sheetData>
      <sheetData sheetId="4">
        <row r="5">
          <cell r="B5">
            <v>22.766666666666662</v>
          </cell>
          <cell r="C5">
            <v>30.3</v>
          </cell>
          <cell r="D5">
            <v>16.5</v>
          </cell>
          <cell r="E5">
            <v>70.5</v>
          </cell>
          <cell r="F5">
            <v>94</v>
          </cell>
          <cell r="G5">
            <v>36</v>
          </cell>
          <cell r="H5">
            <v>8.64</v>
          </cell>
          <cell r="I5" t="str">
            <v>S</v>
          </cell>
          <cell r="J5">
            <v>17.64</v>
          </cell>
          <cell r="K5">
            <v>0</v>
          </cell>
        </row>
        <row r="6">
          <cell r="B6">
            <v>22.962500000000002</v>
          </cell>
          <cell r="C6">
            <v>32.1</v>
          </cell>
          <cell r="D6">
            <v>14.9</v>
          </cell>
          <cell r="E6">
            <v>68.291666666666671</v>
          </cell>
          <cell r="F6">
            <v>95</v>
          </cell>
          <cell r="G6">
            <v>27</v>
          </cell>
          <cell r="H6">
            <v>11.879999999999999</v>
          </cell>
          <cell r="I6" t="str">
            <v>S</v>
          </cell>
          <cell r="J6">
            <v>37.080000000000005</v>
          </cell>
          <cell r="K6">
            <v>0</v>
          </cell>
        </row>
        <row r="7">
          <cell r="B7">
            <v>24.891666666666666</v>
          </cell>
          <cell r="C7">
            <v>32.299999999999997</v>
          </cell>
          <cell r="D7">
            <v>19.100000000000001</v>
          </cell>
          <cell r="E7">
            <v>68.833333333333329</v>
          </cell>
          <cell r="F7">
            <v>92</v>
          </cell>
          <cell r="G7">
            <v>36</v>
          </cell>
          <cell r="H7">
            <v>20.52</v>
          </cell>
          <cell r="I7" t="str">
            <v>N</v>
          </cell>
          <cell r="J7">
            <v>37.080000000000005</v>
          </cell>
          <cell r="K7">
            <v>2.2000000000000002</v>
          </cell>
        </row>
        <row r="8">
          <cell r="B8">
            <v>23.587499999999995</v>
          </cell>
          <cell r="C8">
            <v>26.6</v>
          </cell>
          <cell r="D8">
            <v>21</v>
          </cell>
          <cell r="E8">
            <v>85.208333333333329</v>
          </cell>
          <cell r="F8">
            <v>95</v>
          </cell>
          <cell r="G8">
            <v>62</v>
          </cell>
          <cell r="H8">
            <v>15.48</v>
          </cell>
          <cell r="I8" t="str">
            <v>NO</v>
          </cell>
          <cell r="J8">
            <v>29.880000000000003</v>
          </cell>
          <cell r="K8">
            <v>11</v>
          </cell>
        </row>
        <row r="9">
          <cell r="B9">
            <v>23.399999999999995</v>
          </cell>
          <cell r="C9">
            <v>28.4</v>
          </cell>
          <cell r="D9">
            <v>20.5</v>
          </cell>
          <cell r="E9">
            <v>82.583333333333329</v>
          </cell>
          <cell r="F9">
            <v>94</v>
          </cell>
          <cell r="G9">
            <v>56</v>
          </cell>
          <cell r="H9">
            <v>10.44</v>
          </cell>
          <cell r="I9" t="str">
            <v>S</v>
          </cell>
          <cell r="J9">
            <v>24.12</v>
          </cell>
          <cell r="K9">
            <v>0.2</v>
          </cell>
        </row>
        <row r="10">
          <cell r="B10">
            <v>24.616666666666664</v>
          </cell>
          <cell r="C10">
            <v>29.8</v>
          </cell>
          <cell r="D10">
            <v>21.9</v>
          </cell>
          <cell r="E10">
            <v>79.541666666666671</v>
          </cell>
          <cell r="F10">
            <v>93</v>
          </cell>
          <cell r="G10">
            <v>53</v>
          </cell>
          <cell r="H10">
            <v>16.2</v>
          </cell>
          <cell r="I10" t="str">
            <v>O</v>
          </cell>
          <cell r="J10">
            <v>27.720000000000002</v>
          </cell>
          <cell r="K10">
            <v>0</v>
          </cell>
        </row>
        <row r="11">
          <cell r="B11">
            <v>23.258333333333336</v>
          </cell>
          <cell r="D11">
            <v>18.600000000000001</v>
          </cell>
          <cell r="E11">
            <v>74.833333333333329</v>
          </cell>
          <cell r="F11">
            <v>94</v>
          </cell>
          <cell r="G11">
            <v>43</v>
          </cell>
          <cell r="H11">
            <v>12.96</v>
          </cell>
          <cell r="I11" t="str">
            <v>S</v>
          </cell>
          <cell r="J11">
            <v>22.32</v>
          </cell>
          <cell r="K11">
            <v>0</v>
          </cell>
        </row>
        <row r="12">
          <cell r="B12">
            <v>21.241666666666667</v>
          </cell>
          <cell r="C12">
            <v>27</v>
          </cell>
          <cell r="D12">
            <v>16</v>
          </cell>
          <cell r="E12">
            <v>69.541666666666671</v>
          </cell>
          <cell r="F12">
            <v>88</v>
          </cell>
          <cell r="G12">
            <v>43</v>
          </cell>
          <cell r="H12">
            <v>15.48</v>
          </cell>
          <cell r="I12" t="str">
            <v>SE</v>
          </cell>
          <cell r="J12">
            <v>24.840000000000003</v>
          </cell>
          <cell r="K12">
            <v>0</v>
          </cell>
        </row>
        <row r="13">
          <cell r="B13">
            <v>21.891666666666662</v>
          </cell>
          <cell r="C13">
            <v>30.6</v>
          </cell>
          <cell r="D13">
            <v>14.7</v>
          </cell>
          <cell r="E13">
            <v>76.333333333333329</v>
          </cell>
          <cell r="F13">
            <v>95</v>
          </cell>
          <cell r="G13">
            <v>49</v>
          </cell>
          <cell r="H13">
            <v>9.3600000000000012</v>
          </cell>
          <cell r="I13" t="str">
            <v>SE</v>
          </cell>
          <cell r="J13">
            <v>20.52</v>
          </cell>
          <cell r="K13">
            <v>0</v>
          </cell>
        </row>
        <row r="14">
          <cell r="B14">
            <v>22.808333333333337</v>
          </cell>
          <cell r="C14">
            <v>29.2</v>
          </cell>
          <cell r="D14">
            <v>18.100000000000001</v>
          </cell>
          <cell r="E14">
            <v>85.916666666666671</v>
          </cell>
          <cell r="F14">
            <v>96</v>
          </cell>
          <cell r="G14">
            <v>60</v>
          </cell>
          <cell r="H14">
            <v>34.56</v>
          </cell>
          <cell r="I14" t="str">
            <v>N</v>
          </cell>
          <cell r="J14">
            <v>62.639999999999993</v>
          </cell>
          <cell r="K14">
            <v>67.8</v>
          </cell>
        </row>
        <row r="15">
          <cell r="B15">
            <v>20.05</v>
          </cell>
          <cell r="C15">
            <v>24.4</v>
          </cell>
          <cell r="D15">
            <v>18</v>
          </cell>
          <cell r="E15">
            <v>89.125</v>
          </cell>
          <cell r="F15">
            <v>96</v>
          </cell>
          <cell r="G15">
            <v>70</v>
          </cell>
          <cell r="H15">
            <v>12.6</v>
          </cell>
          <cell r="I15" t="str">
            <v>N</v>
          </cell>
          <cell r="J15">
            <v>33.840000000000003</v>
          </cell>
          <cell r="K15">
            <v>8</v>
          </cell>
        </row>
        <row r="16">
          <cell r="B16">
            <v>19.554166666666664</v>
          </cell>
          <cell r="C16">
            <v>25.7</v>
          </cell>
          <cell r="D16">
            <v>14.3</v>
          </cell>
          <cell r="E16">
            <v>78.416666666666671</v>
          </cell>
          <cell r="F16">
            <v>96</v>
          </cell>
          <cell r="G16">
            <v>43</v>
          </cell>
          <cell r="H16">
            <v>9.7200000000000006</v>
          </cell>
          <cell r="I16" t="str">
            <v>SO</v>
          </cell>
          <cell r="J16">
            <v>14.04</v>
          </cell>
          <cell r="K16">
            <v>0</v>
          </cell>
        </row>
        <row r="17">
          <cell r="B17">
            <v>18.983333333333334</v>
          </cell>
          <cell r="C17">
            <v>24.6</v>
          </cell>
          <cell r="D17">
            <v>14.3</v>
          </cell>
          <cell r="E17">
            <v>77.25</v>
          </cell>
          <cell r="F17">
            <v>93</v>
          </cell>
          <cell r="G17">
            <v>47</v>
          </cell>
          <cell r="H17">
            <v>9</v>
          </cell>
          <cell r="I17" t="str">
            <v>S</v>
          </cell>
          <cell r="J17">
            <v>23.759999999999998</v>
          </cell>
          <cell r="K17">
            <v>0</v>
          </cell>
        </row>
        <row r="18">
          <cell r="B18">
            <v>20.337500000000002</v>
          </cell>
          <cell r="C18">
            <v>28.2</v>
          </cell>
          <cell r="D18">
            <v>12.9</v>
          </cell>
          <cell r="E18">
            <v>78.333333333333329</v>
          </cell>
          <cell r="F18">
            <v>96</v>
          </cell>
          <cell r="G18">
            <v>50</v>
          </cell>
          <cell r="H18">
            <v>11.16</v>
          </cell>
          <cell r="I18" t="str">
            <v>S</v>
          </cell>
          <cell r="J18">
            <v>20.52</v>
          </cell>
          <cell r="K18">
            <v>0</v>
          </cell>
        </row>
        <row r="19">
          <cell r="B19">
            <v>22.095833333333335</v>
          </cell>
          <cell r="C19">
            <v>27.1</v>
          </cell>
          <cell r="D19">
            <v>17.8</v>
          </cell>
          <cell r="E19">
            <v>78.25</v>
          </cell>
          <cell r="F19">
            <v>91</v>
          </cell>
          <cell r="G19">
            <v>65</v>
          </cell>
          <cell r="H19">
            <v>12.6</v>
          </cell>
          <cell r="I19" t="str">
            <v>SE</v>
          </cell>
          <cell r="J19">
            <v>22.68</v>
          </cell>
          <cell r="K19">
            <v>0</v>
          </cell>
        </row>
        <row r="20">
          <cell r="B20">
            <v>23.170833333333331</v>
          </cell>
          <cell r="C20">
            <v>29.5</v>
          </cell>
          <cell r="D20">
            <v>18.5</v>
          </cell>
          <cell r="E20">
            <v>76.791666666666671</v>
          </cell>
          <cell r="F20">
            <v>94</v>
          </cell>
          <cell r="G20">
            <v>49</v>
          </cell>
          <cell r="H20">
            <v>13.68</v>
          </cell>
          <cell r="I20" t="str">
            <v>SE</v>
          </cell>
          <cell r="J20">
            <v>24.48</v>
          </cell>
          <cell r="K20">
            <v>0</v>
          </cell>
        </row>
        <row r="21">
          <cell r="B21">
            <v>23.012500000000003</v>
          </cell>
          <cell r="C21">
            <v>28.9</v>
          </cell>
          <cell r="D21">
            <v>17.100000000000001</v>
          </cell>
          <cell r="E21">
            <v>68.458333333333329</v>
          </cell>
          <cell r="F21">
            <v>89</v>
          </cell>
          <cell r="G21">
            <v>46</v>
          </cell>
          <cell r="H21">
            <v>12.6</v>
          </cell>
          <cell r="I21" t="str">
            <v>L</v>
          </cell>
          <cell r="J21">
            <v>23.759999999999998</v>
          </cell>
          <cell r="K21">
            <v>0</v>
          </cell>
        </row>
        <row r="22">
          <cell r="B22">
            <v>22.787499999999998</v>
          </cell>
          <cell r="C22">
            <v>27.6</v>
          </cell>
          <cell r="D22">
            <v>19.2</v>
          </cell>
          <cell r="E22">
            <v>76.5</v>
          </cell>
          <cell r="F22">
            <v>90</v>
          </cell>
          <cell r="G22">
            <v>57</v>
          </cell>
          <cell r="H22">
            <v>10.08</v>
          </cell>
          <cell r="I22" t="str">
            <v>S</v>
          </cell>
          <cell r="J22">
            <v>16.559999999999999</v>
          </cell>
          <cell r="K22">
            <v>0</v>
          </cell>
        </row>
        <row r="23">
          <cell r="B23">
            <v>21.483333333333334</v>
          </cell>
          <cell r="C23">
            <v>25.2</v>
          </cell>
          <cell r="D23">
            <v>17.5</v>
          </cell>
          <cell r="E23">
            <v>86.208333333333329</v>
          </cell>
          <cell r="F23">
            <v>95</v>
          </cell>
          <cell r="G23">
            <v>69</v>
          </cell>
          <cell r="H23">
            <v>9</v>
          </cell>
          <cell r="I23" t="str">
            <v>S</v>
          </cell>
          <cell r="J23">
            <v>16.559999999999999</v>
          </cell>
          <cell r="K23">
            <v>0.2</v>
          </cell>
        </row>
        <row r="24">
          <cell r="B24">
            <v>21.945833333333336</v>
          </cell>
          <cell r="C24">
            <v>28.1</v>
          </cell>
          <cell r="D24">
            <v>18.2</v>
          </cell>
          <cell r="E24">
            <v>82.916666666666671</v>
          </cell>
          <cell r="F24">
            <v>95</v>
          </cell>
          <cell r="G24">
            <v>54</v>
          </cell>
          <cell r="H24">
            <v>31.319999999999997</v>
          </cell>
          <cell r="I24" t="str">
            <v>SE</v>
          </cell>
          <cell r="J24">
            <v>50.76</v>
          </cell>
          <cell r="K24">
            <v>15.2</v>
          </cell>
        </row>
        <row r="25">
          <cell r="B25">
            <v>22.016666666666666</v>
          </cell>
          <cell r="C25">
            <v>26.4</v>
          </cell>
          <cell r="D25">
            <v>19.2</v>
          </cell>
          <cell r="E25">
            <v>83.583333333333329</v>
          </cell>
          <cell r="F25">
            <v>95</v>
          </cell>
          <cell r="G25">
            <v>63</v>
          </cell>
          <cell r="H25">
            <v>15.840000000000002</v>
          </cell>
          <cell r="I25" t="str">
            <v>L</v>
          </cell>
          <cell r="J25">
            <v>50.76</v>
          </cell>
          <cell r="K25">
            <v>10</v>
          </cell>
        </row>
        <row r="26">
          <cell r="B26">
            <v>23.104166666666661</v>
          </cell>
          <cell r="C26">
            <v>29.2</v>
          </cell>
          <cell r="D26">
            <v>18.3</v>
          </cell>
          <cell r="E26">
            <v>76.208333333333329</v>
          </cell>
          <cell r="F26">
            <v>95</v>
          </cell>
          <cell r="G26">
            <v>50</v>
          </cell>
          <cell r="H26">
            <v>18</v>
          </cell>
          <cell r="I26" t="str">
            <v>NE</v>
          </cell>
          <cell r="J26">
            <v>35.28</v>
          </cell>
          <cell r="K26">
            <v>0</v>
          </cell>
        </row>
        <row r="27">
          <cell r="B27">
            <v>23.291666666666668</v>
          </cell>
          <cell r="C27">
            <v>28</v>
          </cell>
          <cell r="D27">
            <v>19.899999999999999</v>
          </cell>
          <cell r="E27">
            <v>74.75</v>
          </cell>
          <cell r="F27">
            <v>89</v>
          </cell>
          <cell r="G27">
            <v>55</v>
          </cell>
          <cell r="H27">
            <v>14.04</v>
          </cell>
          <cell r="I27" t="str">
            <v>NE</v>
          </cell>
          <cell r="J27">
            <v>27.36</v>
          </cell>
          <cell r="K27">
            <v>0</v>
          </cell>
        </row>
        <row r="28">
          <cell r="B28">
            <v>23.716666666666665</v>
          </cell>
          <cell r="C28">
            <v>31.6</v>
          </cell>
          <cell r="D28">
            <v>18.100000000000001</v>
          </cell>
          <cell r="E28">
            <v>75.958333333333329</v>
          </cell>
          <cell r="F28">
            <v>95</v>
          </cell>
          <cell r="G28">
            <v>41</v>
          </cell>
          <cell r="H28">
            <v>10.8</v>
          </cell>
          <cell r="I28" t="str">
            <v>N</v>
          </cell>
          <cell r="J28">
            <v>22.32</v>
          </cell>
          <cell r="K28">
            <v>0</v>
          </cell>
        </row>
        <row r="29">
          <cell r="B29">
            <v>24.387500000000003</v>
          </cell>
          <cell r="C29">
            <v>31.8</v>
          </cell>
          <cell r="D29">
            <v>18.2</v>
          </cell>
          <cell r="E29">
            <v>74.666666666666671</v>
          </cell>
          <cell r="F29">
            <v>95</v>
          </cell>
          <cell r="G29">
            <v>44</v>
          </cell>
          <cell r="H29">
            <v>11.520000000000001</v>
          </cell>
          <cell r="I29" t="str">
            <v>NE</v>
          </cell>
          <cell r="J29">
            <v>23.040000000000003</v>
          </cell>
          <cell r="K29">
            <v>0</v>
          </cell>
        </row>
        <row r="30">
          <cell r="B30">
            <v>24.341666666666669</v>
          </cell>
          <cell r="C30">
            <v>31.4</v>
          </cell>
          <cell r="D30">
            <v>18.100000000000001</v>
          </cell>
          <cell r="E30">
            <v>74.041666666666671</v>
          </cell>
          <cell r="F30">
            <v>95</v>
          </cell>
          <cell r="G30">
            <v>43</v>
          </cell>
          <cell r="H30">
            <v>9</v>
          </cell>
          <cell r="I30" t="str">
            <v>L</v>
          </cell>
          <cell r="J30">
            <v>17.64</v>
          </cell>
          <cell r="K30">
            <v>0</v>
          </cell>
        </row>
        <row r="31">
          <cell r="B31">
            <v>23.799999999999997</v>
          </cell>
          <cell r="C31">
            <v>31.6</v>
          </cell>
          <cell r="D31">
            <v>17</v>
          </cell>
          <cell r="E31">
            <v>72.5</v>
          </cell>
          <cell r="F31">
            <v>96</v>
          </cell>
          <cell r="G31">
            <v>34</v>
          </cell>
          <cell r="H31">
            <v>14.04</v>
          </cell>
          <cell r="I31" t="str">
            <v>NO</v>
          </cell>
          <cell r="J31">
            <v>27</v>
          </cell>
          <cell r="K31">
            <v>0</v>
          </cell>
        </row>
        <row r="32">
          <cell r="B32">
            <v>19.941666666666666</v>
          </cell>
          <cell r="C32">
            <v>24.5</v>
          </cell>
          <cell r="D32">
            <v>18.600000000000001</v>
          </cell>
          <cell r="E32">
            <v>90.833333333333329</v>
          </cell>
          <cell r="F32">
            <v>95</v>
          </cell>
          <cell r="G32">
            <v>70</v>
          </cell>
          <cell r="H32">
            <v>16.2</v>
          </cell>
          <cell r="I32" t="str">
            <v>N</v>
          </cell>
          <cell r="J32">
            <v>30.96</v>
          </cell>
          <cell r="K32">
            <v>9.2000000000000011</v>
          </cell>
        </row>
        <row r="33">
          <cell r="B33">
            <v>19.795833333333331</v>
          </cell>
          <cell r="C33">
            <v>24.9</v>
          </cell>
          <cell r="D33">
            <v>17</v>
          </cell>
          <cell r="E33">
            <v>84.375</v>
          </cell>
          <cell r="F33">
            <v>96</v>
          </cell>
          <cell r="G33">
            <v>57</v>
          </cell>
          <cell r="H33">
            <v>9.3600000000000012</v>
          </cell>
          <cell r="I33" t="str">
            <v>SO</v>
          </cell>
          <cell r="J33">
            <v>21.240000000000002</v>
          </cell>
          <cell r="K33">
            <v>0.8</v>
          </cell>
        </row>
        <row r="34">
          <cell r="B34">
            <v>21.116666666666667</v>
          </cell>
          <cell r="C34">
            <v>28.3</v>
          </cell>
          <cell r="D34">
            <v>16.100000000000001</v>
          </cell>
          <cell r="E34">
            <v>80.083333333333329</v>
          </cell>
          <cell r="F34">
            <v>94</v>
          </cell>
          <cell r="G34">
            <v>55</v>
          </cell>
          <cell r="H34">
            <v>10.44</v>
          </cell>
          <cell r="I34" t="str">
            <v>NE</v>
          </cell>
          <cell r="J34">
            <v>27</v>
          </cell>
          <cell r="K34">
            <v>0</v>
          </cell>
        </row>
        <row r="35">
          <cell r="B35">
            <v>22.512500000000003</v>
          </cell>
          <cell r="C35">
            <v>29.7</v>
          </cell>
          <cell r="D35">
            <v>18.3</v>
          </cell>
          <cell r="E35">
            <v>84.916666666666671</v>
          </cell>
          <cell r="F35">
            <v>96</v>
          </cell>
          <cell r="G35">
            <v>54</v>
          </cell>
          <cell r="H35">
            <v>19.079999999999998</v>
          </cell>
          <cell r="I35" t="str">
            <v>SO</v>
          </cell>
          <cell r="J35">
            <v>52.92</v>
          </cell>
          <cell r="K35">
            <v>16.399999999999999</v>
          </cell>
        </row>
        <row r="36">
          <cell r="I36" t="str">
            <v>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3.0000000000000004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B5">
            <v>19.787500000000001</v>
          </cell>
          <cell r="C5">
            <v>26.2</v>
          </cell>
          <cell r="D5">
            <v>14.7</v>
          </cell>
          <cell r="E5">
            <v>76.041666666666671</v>
          </cell>
          <cell r="F5">
            <v>94</v>
          </cell>
          <cell r="G5">
            <v>47</v>
          </cell>
          <cell r="H5">
            <v>24.12</v>
          </cell>
          <cell r="I5" t="str">
            <v>NO</v>
          </cell>
          <cell r="J5">
            <v>44.28</v>
          </cell>
          <cell r="K5">
            <v>0</v>
          </cell>
        </row>
        <row r="6">
          <cell r="B6">
            <v>20.883333333333336</v>
          </cell>
          <cell r="C6">
            <v>28.9</v>
          </cell>
          <cell r="D6">
            <v>15.3</v>
          </cell>
          <cell r="E6">
            <v>68.958333333333329</v>
          </cell>
          <cell r="F6">
            <v>90</v>
          </cell>
          <cell r="G6">
            <v>35</v>
          </cell>
          <cell r="H6">
            <v>20.88</v>
          </cell>
          <cell r="I6" t="str">
            <v>NO</v>
          </cell>
          <cell r="J6">
            <v>47.16</v>
          </cell>
          <cell r="K6">
            <v>0</v>
          </cell>
        </row>
        <row r="7">
          <cell r="B7">
            <v>21.629166666666666</v>
          </cell>
          <cell r="C7">
            <v>25.5</v>
          </cell>
          <cell r="D7">
            <v>17.3</v>
          </cell>
          <cell r="E7">
            <v>78.458333333333329</v>
          </cell>
          <cell r="F7">
            <v>96</v>
          </cell>
          <cell r="G7">
            <v>66</v>
          </cell>
          <cell r="H7">
            <v>24.12</v>
          </cell>
          <cell r="I7" t="str">
            <v>NO</v>
          </cell>
          <cell r="J7">
            <v>76.680000000000007</v>
          </cell>
          <cell r="K7">
            <v>77</v>
          </cell>
        </row>
        <row r="8">
          <cell r="B8">
            <v>17.891666666666669</v>
          </cell>
          <cell r="C8">
            <v>21.4</v>
          </cell>
          <cell r="D8">
            <v>15.6</v>
          </cell>
          <cell r="E8">
            <v>85.875</v>
          </cell>
          <cell r="F8">
            <v>96</v>
          </cell>
          <cell r="G8">
            <v>64</v>
          </cell>
          <cell r="H8">
            <v>15.48</v>
          </cell>
          <cell r="I8" t="str">
            <v>SO</v>
          </cell>
          <cell r="J8">
            <v>34.92</v>
          </cell>
          <cell r="K8">
            <v>18.2</v>
          </cell>
        </row>
        <row r="9">
          <cell r="B9">
            <v>18.358333333333334</v>
          </cell>
          <cell r="C9">
            <v>24.4</v>
          </cell>
          <cell r="D9">
            <v>12.9</v>
          </cell>
          <cell r="E9">
            <v>64.5</v>
          </cell>
          <cell r="F9">
            <v>84</v>
          </cell>
          <cell r="G9">
            <v>47</v>
          </cell>
          <cell r="H9">
            <v>11.520000000000001</v>
          </cell>
          <cell r="I9" t="str">
            <v>SO</v>
          </cell>
          <cell r="J9">
            <v>20.16</v>
          </cell>
          <cell r="K9">
            <v>0</v>
          </cell>
        </row>
        <row r="10">
          <cell r="B10">
            <v>19.795833333333334</v>
          </cell>
          <cell r="C10">
            <v>24.6</v>
          </cell>
          <cell r="D10">
            <v>15.9</v>
          </cell>
          <cell r="E10">
            <v>77.375</v>
          </cell>
          <cell r="F10">
            <v>92</v>
          </cell>
          <cell r="G10">
            <v>59</v>
          </cell>
          <cell r="H10">
            <v>6.48</v>
          </cell>
          <cell r="I10" t="str">
            <v>O</v>
          </cell>
          <cell r="J10">
            <v>14.76</v>
          </cell>
          <cell r="K10">
            <v>0</v>
          </cell>
        </row>
        <row r="11">
          <cell r="B11">
            <v>19.345833333333335</v>
          </cell>
          <cell r="C11">
            <v>25.4</v>
          </cell>
          <cell r="D11">
            <v>14.6</v>
          </cell>
          <cell r="E11">
            <v>71.875</v>
          </cell>
          <cell r="F11">
            <v>87</v>
          </cell>
          <cell r="G11">
            <v>51</v>
          </cell>
          <cell r="H11">
            <v>10.08</v>
          </cell>
          <cell r="I11" t="str">
            <v>SO</v>
          </cell>
          <cell r="J11">
            <v>23.040000000000003</v>
          </cell>
          <cell r="K11">
            <v>0</v>
          </cell>
        </row>
        <row r="12">
          <cell r="B12">
            <v>17.658333333333335</v>
          </cell>
          <cell r="C12">
            <v>20.8</v>
          </cell>
          <cell r="D12">
            <v>15.9</v>
          </cell>
          <cell r="E12">
            <v>85.25</v>
          </cell>
          <cell r="F12">
            <v>93</v>
          </cell>
          <cell r="G12">
            <v>71</v>
          </cell>
          <cell r="H12">
            <v>17.64</v>
          </cell>
          <cell r="I12" t="str">
            <v>SO</v>
          </cell>
          <cell r="J12">
            <v>33.480000000000004</v>
          </cell>
          <cell r="K12">
            <v>1</v>
          </cell>
        </row>
        <row r="13">
          <cell r="B13">
            <v>18.416666666666671</v>
          </cell>
          <cell r="C13">
            <v>22.8</v>
          </cell>
          <cell r="D13">
            <v>15.6</v>
          </cell>
          <cell r="E13">
            <v>84.083333333333329</v>
          </cell>
          <cell r="F13">
            <v>93</v>
          </cell>
          <cell r="G13">
            <v>67</v>
          </cell>
          <cell r="H13">
            <v>22.32</v>
          </cell>
          <cell r="I13" t="str">
            <v>SO</v>
          </cell>
          <cell r="J13">
            <v>39.96</v>
          </cell>
          <cell r="K13">
            <v>0.2</v>
          </cell>
        </row>
        <row r="14">
          <cell r="B14">
            <v>17.941666666666666</v>
          </cell>
          <cell r="C14">
            <v>21.6</v>
          </cell>
          <cell r="D14">
            <v>16.8</v>
          </cell>
          <cell r="E14">
            <v>92.5</v>
          </cell>
          <cell r="F14">
            <v>96</v>
          </cell>
          <cell r="G14">
            <v>77</v>
          </cell>
          <cell r="H14">
            <v>18.720000000000002</v>
          </cell>
          <cell r="I14" t="str">
            <v>SO</v>
          </cell>
          <cell r="J14">
            <v>59.4</v>
          </cell>
          <cell r="K14">
            <v>46.6</v>
          </cell>
        </row>
        <row r="15">
          <cell r="B15">
            <v>17.016666666666669</v>
          </cell>
          <cell r="C15">
            <v>19.7</v>
          </cell>
          <cell r="D15">
            <v>15.4</v>
          </cell>
          <cell r="E15">
            <v>88.375</v>
          </cell>
          <cell r="F15">
            <v>97</v>
          </cell>
          <cell r="G15">
            <v>66</v>
          </cell>
          <cell r="H15">
            <v>16.2</v>
          </cell>
          <cell r="I15" t="str">
            <v>SO</v>
          </cell>
          <cell r="J15">
            <v>32.76</v>
          </cell>
          <cell r="K15">
            <v>1.7999999999999998</v>
          </cell>
        </row>
        <row r="16">
          <cell r="B16">
            <v>15.729166666666664</v>
          </cell>
          <cell r="C16">
            <v>22.4</v>
          </cell>
          <cell r="D16">
            <v>10.3</v>
          </cell>
          <cell r="E16">
            <v>77.041666666666671</v>
          </cell>
          <cell r="F16">
            <v>97</v>
          </cell>
          <cell r="G16">
            <v>47</v>
          </cell>
          <cell r="H16">
            <v>7.2</v>
          </cell>
          <cell r="I16" t="str">
            <v>SO</v>
          </cell>
          <cell r="J16">
            <v>15.840000000000002</v>
          </cell>
          <cell r="K16">
            <v>0.2</v>
          </cell>
        </row>
        <row r="17">
          <cell r="B17">
            <v>15.929166666666667</v>
          </cell>
          <cell r="C17">
            <v>23</v>
          </cell>
          <cell r="D17">
            <v>11</v>
          </cell>
          <cell r="E17">
            <v>77.333333333333329</v>
          </cell>
          <cell r="F17">
            <v>93</v>
          </cell>
          <cell r="G17">
            <v>53</v>
          </cell>
          <cell r="H17">
            <v>20.16</v>
          </cell>
          <cell r="I17" t="str">
            <v>SO</v>
          </cell>
          <cell r="J17">
            <v>36.72</v>
          </cell>
          <cell r="K17">
            <v>0.2</v>
          </cell>
        </row>
        <row r="18">
          <cell r="B18">
            <v>16.112500000000001</v>
          </cell>
          <cell r="C18">
            <v>21.4</v>
          </cell>
          <cell r="D18">
            <v>12.9</v>
          </cell>
          <cell r="E18">
            <v>86.583333333333329</v>
          </cell>
          <cell r="F18">
            <v>97</v>
          </cell>
          <cell r="G18">
            <v>67</v>
          </cell>
          <cell r="H18">
            <v>19.440000000000001</v>
          </cell>
          <cell r="I18" t="str">
            <v>SO</v>
          </cell>
          <cell r="J18">
            <v>37.440000000000005</v>
          </cell>
          <cell r="K18">
            <v>0.60000000000000009</v>
          </cell>
        </row>
        <row r="19">
          <cell r="B19">
            <v>18.658333333333331</v>
          </cell>
          <cell r="C19">
            <v>25.9</v>
          </cell>
          <cell r="D19">
            <v>13.9</v>
          </cell>
          <cell r="E19">
            <v>82.208333333333329</v>
          </cell>
          <cell r="F19">
            <v>95</v>
          </cell>
          <cell r="G19">
            <v>57</v>
          </cell>
          <cell r="H19">
            <v>21.240000000000002</v>
          </cell>
          <cell r="I19" t="str">
            <v>SO</v>
          </cell>
          <cell r="J19">
            <v>42.480000000000004</v>
          </cell>
          <cell r="K19">
            <v>0.2</v>
          </cell>
        </row>
        <row r="20">
          <cell r="B20">
            <v>19.666666666666668</v>
          </cell>
          <cell r="C20">
            <v>24</v>
          </cell>
          <cell r="D20">
            <v>17.899999999999999</v>
          </cell>
          <cell r="E20">
            <v>91.333333333333329</v>
          </cell>
          <cell r="F20">
            <v>96</v>
          </cell>
          <cell r="G20">
            <v>77</v>
          </cell>
          <cell r="H20">
            <v>22.32</v>
          </cell>
          <cell r="I20" t="str">
            <v>SO</v>
          </cell>
          <cell r="J20">
            <v>42.84</v>
          </cell>
          <cell r="K20">
            <v>6</v>
          </cell>
        </row>
        <row r="21">
          <cell r="B21">
            <v>18.583333333333332</v>
          </cell>
          <cell r="C21">
            <v>20.7</v>
          </cell>
          <cell r="D21">
            <v>17.399999999999999</v>
          </cell>
          <cell r="E21">
            <v>93.166666666666671</v>
          </cell>
          <cell r="F21">
            <v>97</v>
          </cell>
          <cell r="G21">
            <v>81</v>
          </cell>
          <cell r="H21">
            <v>17.64</v>
          </cell>
          <cell r="I21" t="str">
            <v>NO</v>
          </cell>
          <cell r="J21">
            <v>30.6</v>
          </cell>
          <cell r="K21">
            <v>1.4000000000000001</v>
          </cell>
        </row>
        <row r="22">
          <cell r="B22">
            <v>18.287500000000001</v>
          </cell>
          <cell r="C22">
            <v>21.8</v>
          </cell>
          <cell r="D22">
            <v>16.7</v>
          </cell>
          <cell r="E22">
            <v>92.416666666666671</v>
          </cell>
          <cell r="F22">
            <v>97</v>
          </cell>
          <cell r="G22">
            <v>74</v>
          </cell>
          <cell r="H22">
            <v>15.840000000000002</v>
          </cell>
          <cell r="I22" t="str">
            <v>O</v>
          </cell>
          <cell r="J22">
            <v>30.240000000000002</v>
          </cell>
          <cell r="K22">
            <v>44.4</v>
          </cell>
        </row>
        <row r="23">
          <cell r="B23">
            <v>18.587500000000002</v>
          </cell>
          <cell r="C23">
            <v>24.5</v>
          </cell>
          <cell r="D23">
            <v>15.4</v>
          </cell>
          <cell r="E23">
            <v>84.5</v>
          </cell>
          <cell r="F23">
            <v>97</v>
          </cell>
          <cell r="G23">
            <v>57</v>
          </cell>
          <cell r="H23">
            <v>15.48</v>
          </cell>
          <cell r="I23" t="str">
            <v>NO</v>
          </cell>
          <cell r="J23">
            <v>34.200000000000003</v>
          </cell>
          <cell r="K23">
            <v>0</v>
          </cell>
        </row>
        <row r="24">
          <cell r="B24">
            <v>19.404166666666665</v>
          </cell>
          <cell r="C24">
            <v>25.2</v>
          </cell>
          <cell r="D24">
            <v>15.8</v>
          </cell>
          <cell r="E24">
            <v>81.166666666666671</v>
          </cell>
          <cell r="F24">
            <v>92</v>
          </cell>
          <cell r="G24">
            <v>59</v>
          </cell>
          <cell r="H24">
            <v>15.120000000000001</v>
          </cell>
          <cell r="I24" t="str">
            <v>O</v>
          </cell>
          <cell r="J24">
            <v>31.319999999999997</v>
          </cell>
          <cell r="K24">
            <v>0</v>
          </cell>
        </row>
        <row r="25">
          <cell r="B25">
            <v>19.716666666666665</v>
          </cell>
          <cell r="C25">
            <v>25.2</v>
          </cell>
          <cell r="D25">
            <v>16.8</v>
          </cell>
          <cell r="E25">
            <v>86.25</v>
          </cell>
          <cell r="F25">
            <v>97</v>
          </cell>
          <cell r="G25">
            <v>64</v>
          </cell>
          <cell r="H25">
            <v>20.16</v>
          </cell>
          <cell r="I25" t="str">
            <v>NO</v>
          </cell>
          <cell r="J25">
            <v>37.080000000000005</v>
          </cell>
          <cell r="K25">
            <v>0.2</v>
          </cell>
        </row>
        <row r="26">
          <cell r="B26">
            <v>20.629166666666666</v>
          </cell>
          <cell r="C26">
            <v>27.1</v>
          </cell>
          <cell r="D26">
            <v>17</v>
          </cell>
          <cell r="E26">
            <v>85.708333333333329</v>
          </cell>
          <cell r="F26">
            <v>97</v>
          </cell>
          <cell r="G26">
            <v>64</v>
          </cell>
          <cell r="H26">
            <v>22.32</v>
          </cell>
          <cell r="I26" t="str">
            <v>NO</v>
          </cell>
          <cell r="J26">
            <v>43.56</v>
          </cell>
          <cell r="K26">
            <v>0</v>
          </cell>
        </row>
        <row r="27">
          <cell r="B27">
            <v>22.549999999999997</v>
          </cell>
          <cell r="C27">
            <v>28.7</v>
          </cell>
          <cell r="D27">
            <v>18.3</v>
          </cell>
          <cell r="E27">
            <v>79.791666666666671</v>
          </cell>
          <cell r="F27">
            <v>94</v>
          </cell>
          <cell r="G27">
            <v>54</v>
          </cell>
          <cell r="H27">
            <v>16.559999999999999</v>
          </cell>
          <cell r="I27" t="str">
            <v>NO</v>
          </cell>
          <cell r="J27">
            <v>41.4</v>
          </cell>
          <cell r="K27">
            <v>0</v>
          </cell>
        </row>
        <row r="28">
          <cell r="B28">
            <v>24.154166666666665</v>
          </cell>
          <cell r="C28">
            <v>27.7</v>
          </cell>
          <cell r="D28">
            <v>22.1</v>
          </cell>
          <cell r="E28">
            <v>77.375</v>
          </cell>
          <cell r="F28">
            <v>92</v>
          </cell>
          <cell r="G28">
            <v>62</v>
          </cell>
          <cell r="H28">
            <v>16.920000000000002</v>
          </cell>
          <cell r="I28" t="str">
            <v>N</v>
          </cell>
          <cell r="J28">
            <v>47.88</v>
          </cell>
          <cell r="K28">
            <v>2.8</v>
          </cell>
        </row>
        <row r="29">
          <cell r="B29">
            <v>23.095833333333335</v>
          </cell>
          <cell r="C29">
            <v>26.7</v>
          </cell>
          <cell r="D29">
            <v>20.6</v>
          </cell>
          <cell r="E29">
            <v>85.333333333333329</v>
          </cell>
          <cell r="F29">
            <v>94</v>
          </cell>
          <cell r="G29">
            <v>71</v>
          </cell>
          <cell r="H29">
            <v>15.48</v>
          </cell>
          <cell r="I29" t="str">
            <v>N</v>
          </cell>
          <cell r="J29">
            <v>37.080000000000005</v>
          </cell>
          <cell r="K29">
            <v>8.1999999999999993</v>
          </cell>
        </row>
        <row r="30">
          <cell r="B30">
            <v>22.674999999999997</v>
          </cell>
          <cell r="C30">
            <v>28.6</v>
          </cell>
          <cell r="D30">
            <v>19</v>
          </cell>
          <cell r="E30">
            <v>85.416666666666671</v>
          </cell>
          <cell r="F30">
            <v>96</v>
          </cell>
          <cell r="G30">
            <v>58</v>
          </cell>
          <cell r="H30">
            <v>14.76</v>
          </cell>
          <cell r="I30" t="str">
            <v>NE</v>
          </cell>
          <cell r="J30">
            <v>33.119999999999997</v>
          </cell>
          <cell r="K30">
            <v>0.2</v>
          </cell>
        </row>
        <row r="31">
          <cell r="B31">
            <v>18.624999999999996</v>
          </cell>
          <cell r="C31">
            <v>22.5</v>
          </cell>
          <cell r="D31">
            <v>16</v>
          </cell>
          <cell r="E31">
            <v>90.75</v>
          </cell>
          <cell r="F31">
            <v>97</v>
          </cell>
          <cell r="G31">
            <v>65</v>
          </cell>
          <cell r="H31">
            <v>20.88</v>
          </cell>
          <cell r="I31" t="str">
            <v>SO</v>
          </cell>
          <cell r="J31">
            <v>41.04</v>
          </cell>
          <cell r="K31">
            <v>36</v>
          </cell>
        </row>
        <row r="32">
          <cell r="B32">
            <v>15.279166666666667</v>
          </cell>
          <cell r="C32">
            <v>17.100000000000001</v>
          </cell>
          <cell r="D32">
            <v>13.7</v>
          </cell>
          <cell r="E32">
            <v>90.625</v>
          </cell>
          <cell r="F32">
            <v>97</v>
          </cell>
          <cell r="G32">
            <v>76</v>
          </cell>
          <cell r="H32">
            <v>13.32</v>
          </cell>
          <cell r="I32" t="str">
            <v>S</v>
          </cell>
          <cell r="J32">
            <v>30.6</v>
          </cell>
          <cell r="K32">
            <v>3.2</v>
          </cell>
        </row>
        <row r="33">
          <cell r="B33">
            <v>13.850000000000001</v>
          </cell>
          <cell r="C33">
            <v>20.5</v>
          </cell>
          <cell r="D33">
            <v>7.9</v>
          </cell>
          <cell r="E33">
            <v>82.958333333333329</v>
          </cell>
          <cell r="F33">
            <v>97</v>
          </cell>
          <cell r="G33">
            <v>52</v>
          </cell>
          <cell r="H33">
            <v>9.7200000000000006</v>
          </cell>
          <cell r="I33" t="str">
            <v>NE</v>
          </cell>
          <cell r="J33">
            <v>19.079999999999998</v>
          </cell>
          <cell r="K33">
            <v>0.2</v>
          </cell>
        </row>
        <row r="34">
          <cell r="B34">
            <v>14.416666666666666</v>
          </cell>
          <cell r="C34">
            <v>16.100000000000001</v>
          </cell>
          <cell r="D34">
            <v>13.2</v>
          </cell>
          <cell r="E34">
            <v>93.375</v>
          </cell>
          <cell r="F34">
            <v>97</v>
          </cell>
          <cell r="G34">
            <v>89</v>
          </cell>
          <cell r="H34">
            <v>13.68</v>
          </cell>
          <cell r="I34" t="str">
            <v>NE</v>
          </cell>
          <cell r="J34">
            <v>24.840000000000003</v>
          </cell>
          <cell r="K34">
            <v>10.6</v>
          </cell>
        </row>
        <row r="35">
          <cell r="B35">
            <v>16.399999999999995</v>
          </cell>
          <cell r="C35">
            <v>20.6</v>
          </cell>
          <cell r="D35">
            <v>14.2</v>
          </cell>
          <cell r="E35">
            <v>94.25</v>
          </cell>
          <cell r="F35">
            <v>97</v>
          </cell>
          <cell r="G35">
            <v>78</v>
          </cell>
          <cell r="H35">
            <v>14.04</v>
          </cell>
          <cell r="I35" t="str">
            <v>SE</v>
          </cell>
          <cell r="J35">
            <v>27</v>
          </cell>
          <cell r="K35">
            <v>3.0000000000000004</v>
          </cell>
        </row>
        <row r="36">
          <cell r="I36" t="str">
            <v>SO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2.2000000000000002</v>
          </cell>
        </row>
      </sheetData>
      <sheetData sheetId="3">
        <row r="5">
          <cell r="K5">
            <v>0.2</v>
          </cell>
        </row>
      </sheetData>
      <sheetData sheetId="4">
        <row r="5">
          <cell r="B5">
            <v>25.537499999999998</v>
          </cell>
          <cell r="C5">
            <v>32.299999999999997</v>
          </cell>
          <cell r="D5">
            <v>19.3</v>
          </cell>
          <cell r="E5">
            <v>69.125</v>
          </cell>
          <cell r="F5">
            <v>92</v>
          </cell>
          <cell r="G5">
            <v>44</v>
          </cell>
          <cell r="H5">
            <v>0.36000000000000004</v>
          </cell>
          <cell r="I5" t="str">
            <v>SO</v>
          </cell>
          <cell r="J5">
            <v>12.6</v>
          </cell>
          <cell r="K5">
            <v>0</v>
          </cell>
        </row>
        <row r="6">
          <cell r="B6">
            <v>26.008333333333329</v>
          </cell>
          <cell r="C6">
            <v>33</v>
          </cell>
          <cell r="D6">
            <v>19.100000000000001</v>
          </cell>
          <cell r="E6">
            <v>68.125</v>
          </cell>
          <cell r="F6">
            <v>93</v>
          </cell>
          <cell r="G6">
            <v>44</v>
          </cell>
          <cell r="H6">
            <v>11.16</v>
          </cell>
          <cell r="I6" t="str">
            <v>SO</v>
          </cell>
          <cell r="J6">
            <v>42.480000000000004</v>
          </cell>
          <cell r="K6">
            <v>0</v>
          </cell>
        </row>
        <row r="7">
          <cell r="B7">
            <v>26.724999999999998</v>
          </cell>
          <cell r="C7">
            <v>30.7</v>
          </cell>
          <cell r="D7">
            <v>25.2</v>
          </cell>
          <cell r="E7">
            <v>74.083333333333329</v>
          </cell>
          <cell r="F7">
            <v>91</v>
          </cell>
          <cell r="G7">
            <v>60</v>
          </cell>
          <cell r="H7">
            <v>3.24</v>
          </cell>
          <cell r="I7" t="str">
            <v>SO</v>
          </cell>
          <cell r="J7">
            <v>35.64</v>
          </cell>
          <cell r="K7">
            <v>4.8</v>
          </cell>
        </row>
        <row r="8">
          <cell r="B8">
            <v>21.370833333333337</v>
          </cell>
          <cell r="C8">
            <v>26.2</v>
          </cell>
          <cell r="D8">
            <v>19</v>
          </cell>
          <cell r="E8">
            <v>83.625</v>
          </cell>
          <cell r="F8">
            <v>93</v>
          </cell>
          <cell r="G8">
            <v>66</v>
          </cell>
          <cell r="H8">
            <v>9</v>
          </cell>
          <cell r="I8" t="str">
            <v>SO</v>
          </cell>
          <cell r="J8">
            <v>43.56</v>
          </cell>
          <cell r="K8">
            <v>7.6000000000000005</v>
          </cell>
        </row>
        <row r="9">
          <cell r="B9">
            <v>21.549999999999997</v>
          </cell>
          <cell r="C9">
            <v>28.5</v>
          </cell>
          <cell r="D9">
            <v>14.4</v>
          </cell>
          <cell r="E9">
            <v>67.458333333333329</v>
          </cell>
          <cell r="F9">
            <v>88</v>
          </cell>
          <cell r="G9">
            <v>47</v>
          </cell>
          <cell r="H9">
            <v>0</v>
          </cell>
          <cell r="I9" t="str">
            <v>SO</v>
          </cell>
          <cell r="J9">
            <v>14.4</v>
          </cell>
          <cell r="K9">
            <v>0</v>
          </cell>
        </row>
        <row r="10">
          <cell r="B10">
            <v>22.108333333333331</v>
          </cell>
          <cell r="C10">
            <v>26</v>
          </cell>
          <cell r="D10">
            <v>19</v>
          </cell>
          <cell r="E10">
            <v>69.625</v>
          </cell>
          <cell r="F10">
            <v>79</v>
          </cell>
          <cell r="G10">
            <v>54</v>
          </cell>
          <cell r="H10">
            <v>0</v>
          </cell>
          <cell r="I10" t="str">
            <v>SO</v>
          </cell>
          <cell r="J10">
            <v>0</v>
          </cell>
          <cell r="K10">
            <v>0</v>
          </cell>
        </row>
        <row r="11">
          <cell r="B11">
            <v>21.566666666666663</v>
          </cell>
          <cell r="C11">
            <v>28.4</v>
          </cell>
          <cell r="D11">
            <v>15.6</v>
          </cell>
          <cell r="E11">
            <v>64.958333333333329</v>
          </cell>
          <cell r="F11">
            <v>87</v>
          </cell>
          <cell r="G11">
            <v>47</v>
          </cell>
          <cell r="H11">
            <v>1.4400000000000002</v>
          </cell>
          <cell r="I11" t="str">
            <v>SO</v>
          </cell>
          <cell r="J11">
            <v>27.36</v>
          </cell>
          <cell r="K11">
            <v>0</v>
          </cell>
        </row>
        <row r="12">
          <cell r="B12">
            <v>22.708333333333329</v>
          </cell>
          <cell r="C12">
            <v>29.4</v>
          </cell>
          <cell r="D12">
            <v>19.100000000000001</v>
          </cell>
          <cell r="E12">
            <v>71.333333333333329</v>
          </cell>
          <cell r="F12">
            <v>83</v>
          </cell>
          <cell r="G12">
            <v>53</v>
          </cell>
          <cell r="H12">
            <v>0.36000000000000004</v>
          </cell>
          <cell r="I12" t="str">
            <v>SO</v>
          </cell>
          <cell r="J12">
            <v>18.720000000000002</v>
          </cell>
          <cell r="K12">
            <v>0</v>
          </cell>
        </row>
        <row r="13">
          <cell r="B13">
            <v>25.708333333333332</v>
          </cell>
          <cell r="C13">
            <v>32.299999999999997</v>
          </cell>
          <cell r="D13">
            <v>22.4</v>
          </cell>
          <cell r="E13">
            <v>66.708333333333329</v>
          </cell>
          <cell r="F13">
            <v>84</v>
          </cell>
          <cell r="G13">
            <v>41</v>
          </cell>
          <cell r="H13">
            <v>2.16</v>
          </cell>
          <cell r="I13" t="str">
            <v>SO</v>
          </cell>
          <cell r="J13">
            <v>34.56</v>
          </cell>
          <cell r="K13">
            <v>0</v>
          </cell>
        </row>
        <row r="14">
          <cell r="B14">
            <v>20.820833333333336</v>
          </cell>
          <cell r="C14">
            <v>22.7</v>
          </cell>
          <cell r="D14">
            <v>19.3</v>
          </cell>
          <cell r="E14">
            <v>82.416666666666671</v>
          </cell>
          <cell r="F14">
            <v>93</v>
          </cell>
          <cell r="G14">
            <v>64</v>
          </cell>
          <cell r="H14">
            <v>0.36000000000000004</v>
          </cell>
          <cell r="I14" t="str">
            <v>SO</v>
          </cell>
          <cell r="J14">
            <v>27.36</v>
          </cell>
          <cell r="K14">
            <v>0</v>
          </cell>
        </row>
        <row r="15">
          <cell r="B15">
            <v>18.324999999999999</v>
          </cell>
          <cell r="C15">
            <v>25.4</v>
          </cell>
          <cell r="D15">
            <v>12.4</v>
          </cell>
          <cell r="E15">
            <v>76.083333333333329</v>
          </cell>
          <cell r="F15">
            <v>96</v>
          </cell>
          <cell r="G15">
            <v>36</v>
          </cell>
          <cell r="H15">
            <v>0</v>
          </cell>
          <cell r="I15" t="str">
            <v>SO</v>
          </cell>
          <cell r="J15">
            <v>18</v>
          </cell>
          <cell r="K15">
            <v>0.2</v>
          </cell>
        </row>
        <row r="16">
          <cell r="B16">
            <v>18.324999999999999</v>
          </cell>
          <cell r="C16">
            <v>25.4</v>
          </cell>
          <cell r="D16">
            <v>12.4</v>
          </cell>
          <cell r="E16">
            <v>76.083333333333329</v>
          </cell>
          <cell r="F16">
            <v>96</v>
          </cell>
          <cell r="G16">
            <v>36</v>
          </cell>
          <cell r="H16">
            <v>0</v>
          </cell>
          <cell r="I16" t="str">
            <v>SO</v>
          </cell>
          <cell r="J16">
            <v>18</v>
          </cell>
          <cell r="K16">
            <v>0.2</v>
          </cell>
        </row>
        <row r="17">
          <cell r="B17">
            <v>19.412499999999998</v>
          </cell>
          <cell r="C17">
            <v>27.7</v>
          </cell>
          <cell r="D17">
            <v>12.4</v>
          </cell>
          <cell r="E17">
            <v>72.625</v>
          </cell>
          <cell r="F17">
            <v>94</v>
          </cell>
          <cell r="G17">
            <v>43</v>
          </cell>
          <cell r="H17">
            <v>0</v>
          </cell>
          <cell r="I17" t="str">
            <v>SO</v>
          </cell>
          <cell r="J17">
            <v>18.720000000000002</v>
          </cell>
          <cell r="K17">
            <v>0</v>
          </cell>
        </row>
        <row r="18">
          <cell r="B18">
            <v>22.933333333333326</v>
          </cell>
          <cell r="C18">
            <v>28.6</v>
          </cell>
          <cell r="D18">
            <v>19</v>
          </cell>
          <cell r="E18">
            <v>70.041666666666671</v>
          </cell>
          <cell r="F18">
            <v>89</v>
          </cell>
          <cell r="G18">
            <v>46</v>
          </cell>
          <cell r="H18">
            <v>0</v>
          </cell>
          <cell r="I18" t="str">
            <v>SO</v>
          </cell>
          <cell r="J18">
            <v>0</v>
          </cell>
          <cell r="K18">
            <v>0</v>
          </cell>
        </row>
        <row r="19">
          <cell r="B19">
            <v>23.0625</v>
          </cell>
          <cell r="C19">
            <v>31.3</v>
          </cell>
          <cell r="D19">
            <v>16.2</v>
          </cell>
          <cell r="E19">
            <v>68.166666666666671</v>
          </cell>
          <cell r="F19">
            <v>93</v>
          </cell>
          <cell r="G19">
            <v>34</v>
          </cell>
          <cell r="H19">
            <v>2.16</v>
          </cell>
          <cell r="I19" t="str">
            <v>SO</v>
          </cell>
          <cell r="J19">
            <v>23.400000000000002</v>
          </cell>
          <cell r="K19">
            <v>0</v>
          </cell>
        </row>
        <row r="20">
          <cell r="B20">
            <v>24.570833333333336</v>
          </cell>
          <cell r="C20">
            <v>29.2</v>
          </cell>
          <cell r="D20">
            <v>21.7</v>
          </cell>
          <cell r="E20">
            <v>76.375</v>
          </cell>
          <cell r="F20">
            <v>91</v>
          </cell>
          <cell r="G20">
            <v>61</v>
          </cell>
          <cell r="H20">
            <v>0</v>
          </cell>
          <cell r="I20" t="str">
            <v>SO</v>
          </cell>
          <cell r="J20">
            <v>19.079999999999998</v>
          </cell>
          <cell r="K20">
            <v>0.2</v>
          </cell>
        </row>
        <row r="21">
          <cell r="B21">
            <v>23.970833333333335</v>
          </cell>
          <cell r="C21">
            <v>25.8</v>
          </cell>
          <cell r="D21">
            <v>22.3</v>
          </cell>
          <cell r="E21">
            <v>84.166666666666671</v>
          </cell>
          <cell r="F21">
            <v>91</v>
          </cell>
          <cell r="G21">
            <v>75</v>
          </cell>
          <cell r="H21">
            <v>0</v>
          </cell>
          <cell r="I21" t="str">
            <v>SO</v>
          </cell>
          <cell r="J21">
            <v>10.44</v>
          </cell>
          <cell r="K21">
            <v>0.2</v>
          </cell>
        </row>
        <row r="22">
          <cell r="B22">
            <v>23.233333333333331</v>
          </cell>
          <cell r="C22">
            <v>27.4</v>
          </cell>
          <cell r="D22">
            <v>20.399999999999999</v>
          </cell>
          <cell r="E22">
            <v>81.5</v>
          </cell>
          <cell r="F22">
            <v>93</v>
          </cell>
          <cell r="G22">
            <v>58</v>
          </cell>
          <cell r="H22">
            <v>4.32</v>
          </cell>
          <cell r="I22" t="str">
            <v>SO</v>
          </cell>
          <cell r="J22">
            <v>34.200000000000003</v>
          </cell>
          <cell r="K22">
            <v>5.0000000000000009</v>
          </cell>
        </row>
        <row r="23">
          <cell r="B23">
            <v>22.824999999999999</v>
          </cell>
          <cell r="C23">
            <v>29.3</v>
          </cell>
          <cell r="D23">
            <v>19.3</v>
          </cell>
          <cell r="E23">
            <v>77.208333333333329</v>
          </cell>
          <cell r="F23">
            <v>95</v>
          </cell>
          <cell r="G23">
            <v>43</v>
          </cell>
          <cell r="H23">
            <v>0</v>
          </cell>
          <cell r="I23" t="str">
            <v>SO</v>
          </cell>
          <cell r="J23">
            <v>16.559999999999999</v>
          </cell>
          <cell r="K23">
            <v>0.2</v>
          </cell>
        </row>
        <row r="24">
          <cell r="B24">
            <v>22.50833333333334</v>
          </cell>
          <cell r="C24">
            <v>29.9</v>
          </cell>
          <cell r="D24">
            <v>16.600000000000001</v>
          </cell>
          <cell r="E24">
            <v>74.875</v>
          </cell>
          <cell r="F24">
            <v>94</v>
          </cell>
          <cell r="G24">
            <v>44</v>
          </cell>
          <cell r="H24">
            <v>0</v>
          </cell>
          <cell r="I24" t="str">
            <v>SO</v>
          </cell>
          <cell r="J24">
            <v>0</v>
          </cell>
          <cell r="K24">
            <v>0</v>
          </cell>
        </row>
        <row r="25">
          <cell r="B25">
            <v>23.958333333333332</v>
          </cell>
          <cell r="C25">
            <v>32.200000000000003</v>
          </cell>
          <cell r="D25">
            <v>17.5</v>
          </cell>
          <cell r="E25">
            <v>72.791666666666671</v>
          </cell>
          <cell r="F25">
            <v>93</v>
          </cell>
          <cell r="G25">
            <v>41</v>
          </cell>
          <cell r="H25">
            <v>2.8800000000000003</v>
          </cell>
          <cell r="I25" t="str">
            <v>SO</v>
          </cell>
          <cell r="J25">
            <v>29.16</v>
          </cell>
          <cell r="K25">
            <v>0</v>
          </cell>
        </row>
        <row r="26">
          <cell r="B26">
            <v>25.837500000000006</v>
          </cell>
          <cell r="C26">
            <v>32.4</v>
          </cell>
          <cell r="D26">
            <v>21.6</v>
          </cell>
          <cell r="E26">
            <v>74.208333333333329</v>
          </cell>
          <cell r="F26">
            <v>94</v>
          </cell>
          <cell r="G26">
            <v>47</v>
          </cell>
          <cell r="H26">
            <v>9.7200000000000006</v>
          </cell>
          <cell r="I26" t="str">
            <v>SO</v>
          </cell>
          <cell r="J26">
            <v>42.480000000000004</v>
          </cell>
          <cell r="K26">
            <v>1</v>
          </cell>
        </row>
        <row r="27">
          <cell r="B27">
            <v>27.624999999999996</v>
          </cell>
          <cell r="C27">
            <v>33.200000000000003</v>
          </cell>
          <cell r="D27">
            <v>23.2</v>
          </cell>
          <cell r="E27">
            <v>68.458333333333329</v>
          </cell>
          <cell r="F27">
            <v>86</v>
          </cell>
          <cell r="G27">
            <v>47</v>
          </cell>
          <cell r="H27">
            <v>13.68</v>
          </cell>
          <cell r="I27" t="str">
            <v>SO</v>
          </cell>
          <cell r="J27">
            <v>43.92</v>
          </cell>
          <cell r="K27">
            <v>0</v>
          </cell>
        </row>
        <row r="28">
          <cell r="B28">
            <v>27.400000000000002</v>
          </cell>
          <cell r="C28">
            <v>32.1</v>
          </cell>
          <cell r="D28">
            <v>24.8</v>
          </cell>
          <cell r="E28">
            <v>74.791666666666671</v>
          </cell>
          <cell r="F28">
            <v>91</v>
          </cell>
          <cell r="G28">
            <v>52</v>
          </cell>
          <cell r="H28">
            <v>2.16</v>
          </cell>
          <cell r="I28" t="str">
            <v>SO</v>
          </cell>
          <cell r="J28">
            <v>47.519999999999996</v>
          </cell>
          <cell r="K28">
            <v>5</v>
          </cell>
        </row>
        <row r="29">
          <cell r="B29">
            <v>24.633333333333336</v>
          </cell>
          <cell r="C29">
            <v>26.8</v>
          </cell>
          <cell r="D29">
            <v>22.9</v>
          </cell>
          <cell r="E29">
            <v>89.5</v>
          </cell>
          <cell r="F29">
            <v>95</v>
          </cell>
          <cell r="G29">
            <v>77</v>
          </cell>
          <cell r="H29">
            <v>0</v>
          </cell>
          <cell r="I29" t="str">
            <v>SO</v>
          </cell>
          <cell r="J29">
            <v>0</v>
          </cell>
          <cell r="K29">
            <v>47.4</v>
          </cell>
        </row>
        <row r="30">
          <cell r="B30">
            <v>24.1875</v>
          </cell>
          <cell r="C30">
            <v>30.8</v>
          </cell>
          <cell r="D30">
            <v>20.8</v>
          </cell>
          <cell r="E30">
            <v>88</v>
          </cell>
          <cell r="F30">
            <v>96</v>
          </cell>
          <cell r="G30">
            <v>63</v>
          </cell>
          <cell r="H30">
            <v>0.36000000000000004</v>
          </cell>
          <cell r="I30" t="str">
            <v>SO</v>
          </cell>
          <cell r="J30">
            <v>51.84</v>
          </cell>
          <cell r="K30">
            <v>18.400000000000002</v>
          </cell>
        </row>
        <row r="31">
          <cell r="B31">
            <v>21.554166666666664</v>
          </cell>
          <cell r="C31">
            <v>23.7</v>
          </cell>
          <cell r="D31">
            <v>19.399999999999999</v>
          </cell>
          <cell r="E31">
            <v>89.166666666666671</v>
          </cell>
          <cell r="F31">
            <v>95</v>
          </cell>
          <cell r="G31">
            <v>74</v>
          </cell>
          <cell r="H31">
            <v>0.72000000000000008</v>
          </cell>
          <cell r="I31" t="str">
            <v>SO</v>
          </cell>
          <cell r="J31">
            <v>41.4</v>
          </cell>
          <cell r="K31">
            <v>54.000000000000007</v>
          </cell>
        </row>
        <row r="32">
          <cell r="B32">
            <v>19.183333333333334</v>
          </cell>
          <cell r="C32">
            <v>21.4</v>
          </cell>
          <cell r="D32">
            <v>17.899999999999999</v>
          </cell>
          <cell r="E32">
            <v>84.416666666666671</v>
          </cell>
          <cell r="F32">
            <v>95</v>
          </cell>
          <cell r="G32">
            <v>69</v>
          </cell>
          <cell r="H32">
            <v>0.36000000000000004</v>
          </cell>
          <cell r="I32" t="str">
            <v>SO</v>
          </cell>
          <cell r="J32">
            <v>24.48</v>
          </cell>
          <cell r="K32">
            <v>0</v>
          </cell>
        </row>
        <row r="33">
          <cell r="B33">
            <v>18.591666666666665</v>
          </cell>
          <cell r="C33">
            <v>24.3</v>
          </cell>
          <cell r="D33">
            <v>13.3</v>
          </cell>
          <cell r="E33">
            <v>81.916666666666671</v>
          </cell>
          <cell r="F33">
            <v>95</v>
          </cell>
          <cell r="G33">
            <v>58</v>
          </cell>
          <cell r="H33">
            <v>0</v>
          </cell>
          <cell r="I33" t="str">
            <v>SO</v>
          </cell>
          <cell r="J33">
            <v>0</v>
          </cell>
          <cell r="K33">
            <v>0.2</v>
          </cell>
        </row>
        <row r="34">
          <cell r="B34">
            <v>19.954166666666666</v>
          </cell>
          <cell r="C34">
            <v>21.3</v>
          </cell>
          <cell r="D34">
            <v>18.3</v>
          </cell>
          <cell r="E34">
            <v>90.75</v>
          </cell>
          <cell r="F34">
            <v>94</v>
          </cell>
          <cell r="G34">
            <v>81</v>
          </cell>
          <cell r="H34">
            <v>0.36000000000000004</v>
          </cell>
          <cell r="I34" t="str">
            <v>SO</v>
          </cell>
          <cell r="J34">
            <v>23.759999999999998</v>
          </cell>
          <cell r="K34">
            <v>10</v>
          </cell>
        </row>
        <row r="35">
          <cell r="B35">
            <v>18.616666666666671</v>
          </cell>
          <cell r="C35">
            <v>20.8</v>
          </cell>
          <cell r="D35">
            <v>17.3</v>
          </cell>
          <cell r="E35">
            <v>90.541666666666671</v>
          </cell>
          <cell r="F35">
            <v>95</v>
          </cell>
          <cell r="G35">
            <v>78</v>
          </cell>
          <cell r="H35">
            <v>0</v>
          </cell>
          <cell r="I35" t="str">
            <v>SO</v>
          </cell>
          <cell r="J35">
            <v>9.3600000000000012</v>
          </cell>
          <cell r="K35">
            <v>1.2</v>
          </cell>
        </row>
        <row r="36">
          <cell r="I36" t="str">
            <v>SO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B5">
            <v>21.379166666666666</v>
          </cell>
          <cell r="C5">
            <v>28.8</v>
          </cell>
          <cell r="D5">
            <v>14.6</v>
          </cell>
          <cell r="E5">
            <v>75.25</v>
          </cell>
          <cell r="F5">
            <v>96</v>
          </cell>
          <cell r="G5">
            <v>49</v>
          </cell>
          <cell r="H5">
            <v>10.8</v>
          </cell>
          <cell r="I5" t="str">
            <v>SO</v>
          </cell>
          <cell r="J5">
            <v>24.840000000000003</v>
          </cell>
          <cell r="K5">
            <v>0</v>
          </cell>
        </row>
        <row r="6">
          <cell r="B6">
            <v>22.158333333333335</v>
          </cell>
          <cell r="C6">
            <v>31.6</v>
          </cell>
          <cell r="D6">
            <v>14.5</v>
          </cell>
          <cell r="E6">
            <v>68.833333333333329</v>
          </cell>
          <cell r="F6">
            <v>93</v>
          </cell>
          <cell r="G6">
            <v>35</v>
          </cell>
          <cell r="H6">
            <v>18</v>
          </cell>
          <cell r="I6" t="str">
            <v>SO</v>
          </cell>
          <cell r="J6">
            <v>38.880000000000003</v>
          </cell>
          <cell r="K6">
            <v>0</v>
          </cell>
        </row>
        <row r="7">
          <cell r="B7">
            <v>23.904166666666669</v>
          </cell>
          <cell r="C7">
            <v>31.2</v>
          </cell>
          <cell r="D7">
            <v>19.3</v>
          </cell>
          <cell r="E7">
            <v>74.5</v>
          </cell>
          <cell r="F7">
            <v>88</v>
          </cell>
          <cell r="G7">
            <v>53</v>
          </cell>
          <cell r="H7">
            <v>28.08</v>
          </cell>
          <cell r="I7" t="str">
            <v>N</v>
          </cell>
          <cell r="J7">
            <v>60.839999999999996</v>
          </cell>
          <cell r="K7">
            <v>0</v>
          </cell>
        </row>
        <row r="8">
          <cell r="B8">
            <v>20.333333333333332</v>
          </cell>
          <cell r="C8">
            <v>24.6</v>
          </cell>
          <cell r="D8">
            <v>18.100000000000001</v>
          </cell>
          <cell r="E8">
            <v>86.166666666666671</v>
          </cell>
          <cell r="F8">
            <v>97</v>
          </cell>
          <cell r="G8">
            <v>61</v>
          </cell>
          <cell r="H8">
            <v>25.2</v>
          </cell>
          <cell r="I8" t="str">
            <v>SO</v>
          </cell>
          <cell r="J8">
            <v>50.04</v>
          </cell>
          <cell r="K8">
            <v>33.20000000000001</v>
          </cell>
        </row>
        <row r="9">
          <cell r="B9">
            <v>19.637499999999999</v>
          </cell>
          <cell r="C9">
            <v>26.8</v>
          </cell>
          <cell r="D9">
            <v>12.6</v>
          </cell>
          <cell r="E9">
            <v>79.125</v>
          </cell>
          <cell r="F9">
            <v>97</v>
          </cell>
          <cell r="G9">
            <v>54</v>
          </cell>
          <cell r="H9">
            <v>6.12</v>
          </cell>
          <cell r="I9" t="str">
            <v>SO</v>
          </cell>
          <cell r="J9">
            <v>15.840000000000002</v>
          </cell>
          <cell r="K9">
            <v>0</v>
          </cell>
        </row>
        <row r="10">
          <cell r="B10">
            <v>20.383333333333333</v>
          </cell>
          <cell r="C10">
            <v>27.5</v>
          </cell>
          <cell r="D10">
            <v>14.7</v>
          </cell>
          <cell r="E10">
            <v>84.833333333333329</v>
          </cell>
          <cell r="F10">
            <v>97</v>
          </cell>
          <cell r="G10">
            <v>56</v>
          </cell>
          <cell r="H10">
            <v>7.2</v>
          </cell>
          <cell r="I10" t="str">
            <v>SO</v>
          </cell>
          <cell r="J10">
            <v>18</v>
          </cell>
          <cell r="K10">
            <v>0</v>
          </cell>
        </row>
        <row r="11">
          <cell r="B11">
            <v>20.779166666666669</v>
          </cell>
          <cell r="C11">
            <v>27.3</v>
          </cell>
          <cell r="D11">
            <v>14.9</v>
          </cell>
          <cell r="E11">
            <v>83.083333333333329</v>
          </cell>
          <cell r="F11">
            <v>97</v>
          </cell>
          <cell r="G11">
            <v>54</v>
          </cell>
          <cell r="H11">
            <v>6.84</v>
          </cell>
          <cell r="I11" t="str">
            <v>SO</v>
          </cell>
          <cell r="J11">
            <v>15.840000000000002</v>
          </cell>
          <cell r="K11">
            <v>0</v>
          </cell>
        </row>
        <row r="12">
          <cell r="B12">
            <v>20.229166666666668</v>
          </cell>
          <cell r="C12">
            <v>26.2</v>
          </cell>
          <cell r="D12">
            <v>16.399999999999999</v>
          </cell>
          <cell r="E12">
            <v>78.708333333333329</v>
          </cell>
          <cell r="F12">
            <v>94</v>
          </cell>
          <cell r="G12">
            <v>51</v>
          </cell>
          <cell r="H12">
            <v>14.76</v>
          </cell>
          <cell r="I12" t="str">
            <v>SO</v>
          </cell>
          <cell r="J12">
            <v>29.880000000000003</v>
          </cell>
          <cell r="K12">
            <v>0</v>
          </cell>
        </row>
        <row r="13">
          <cell r="B13">
            <v>20.862499999999997</v>
          </cell>
          <cell r="C13">
            <v>26.9</v>
          </cell>
          <cell r="D13">
            <v>15.8</v>
          </cell>
          <cell r="E13">
            <v>78.625</v>
          </cell>
          <cell r="F13">
            <v>93</v>
          </cell>
          <cell r="G13">
            <v>56</v>
          </cell>
          <cell r="H13">
            <v>10.8</v>
          </cell>
          <cell r="I13" t="str">
            <v>SO</v>
          </cell>
          <cell r="J13">
            <v>19.440000000000001</v>
          </cell>
          <cell r="K13">
            <v>0</v>
          </cell>
        </row>
        <row r="14">
          <cell r="B14">
            <v>19.120833333333334</v>
          </cell>
          <cell r="C14">
            <v>22.2</v>
          </cell>
          <cell r="D14">
            <v>17.100000000000001</v>
          </cell>
          <cell r="E14">
            <v>93.541666666666671</v>
          </cell>
          <cell r="F14">
            <v>97</v>
          </cell>
          <cell r="G14">
            <v>84</v>
          </cell>
          <cell r="H14">
            <v>18.36</v>
          </cell>
          <cell r="I14" t="str">
            <v>SO</v>
          </cell>
          <cell r="J14">
            <v>41.76</v>
          </cell>
          <cell r="K14">
            <v>25.000000000000004</v>
          </cell>
        </row>
        <row r="15">
          <cell r="B15">
            <v>19.212499999999999</v>
          </cell>
          <cell r="C15">
            <v>22.9</v>
          </cell>
          <cell r="D15">
            <v>17.2</v>
          </cell>
          <cell r="E15">
            <v>87</v>
          </cell>
          <cell r="F15">
            <v>97</v>
          </cell>
          <cell r="G15">
            <v>61</v>
          </cell>
          <cell r="H15">
            <v>16.559999999999999</v>
          </cell>
          <cell r="I15" t="str">
            <v>SO</v>
          </cell>
          <cell r="J15">
            <v>28.08</v>
          </cell>
          <cell r="K15">
            <v>0.4</v>
          </cell>
        </row>
        <row r="16">
          <cell r="B16">
            <v>16.033333333333331</v>
          </cell>
          <cell r="C16">
            <v>23.5</v>
          </cell>
          <cell r="D16">
            <v>9.3000000000000007</v>
          </cell>
          <cell r="E16">
            <v>82.166666666666671</v>
          </cell>
          <cell r="F16">
            <v>97</v>
          </cell>
          <cell r="G16">
            <v>48</v>
          </cell>
          <cell r="H16">
            <v>6.84</v>
          </cell>
          <cell r="I16" t="str">
            <v>SO</v>
          </cell>
          <cell r="J16">
            <v>20.52</v>
          </cell>
          <cell r="K16">
            <v>0</v>
          </cell>
        </row>
        <row r="17">
          <cell r="B17">
            <v>16.3</v>
          </cell>
          <cell r="C17">
            <v>26</v>
          </cell>
          <cell r="D17">
            <v>8.4</v>
          </cell>
          <cell r="E17">
            <v>81.541666666666671</v>
          </cell>
          <cell r="F17">
            <v>97</v>
          </cell>
          <cell r="G17">
            <v>45</v>
          </cell>
          <cell r="H17">
            <v>9.7200000000000006</v>
          </cell>
          <cell r="I17" t="str">
            <v>L</v>
          </cell>
          <cell r="J17">
            <v>24.48</v>
          </cell>
          <cell r="K17">
            <v>0</v>
          </cell>
        </row>
        <row r="18">
          <cell r="B18">
            <v>17.995833333333334</v>
          </cell>
          <cell r="C18">
            <v>25.6</v>
          </cell>
          <cell r="D18">
            <v>11.8</v>
          </cell>
          <cell r="E18">
            <v>82.208333333333329</v>
          </cell>
          <cell r="F18">
            <v>97</v>
          </cell>
          <cell r="G18">
            <v>55</v>
          </cell>
          <cell r="H18">
            <v>10.08</v>
          </cell>
          <cell r="I18" t="str">
            <v>N</v>
          </cell>
          <cell r="J18">
            <v>25.2</v>
          </cell>
          <cell r="K18">
            <v>0</v>
          </cell>
        </row>
        <row r="19">
          <cell r="B19">
            <v>20.637500000000003</v>
          </cell>
          <cell r="C19">
            <v>28.4</v>
          </cell>
          <cell r="D19">
            <v>14.3</v>
          </cell>
          <cell r="E19">
            <v>79.916666666666671</v>
          </cell>
          <cell r="F19">
            <v>97</v>
          </cell>
          <cell r="G19">
            <v>49</v>
          </cell>
          <cell r="H19">
            <v>14.76</v>
          </cell>
          <cell r="I19" t="str">
            <v>NE</v>
          </cell>
          <cell r="J19">
            <v>25.92</v>
          </cell>
          <cell r="K19">
            <v>0</v>
          </cell>
        </row>
        <row r="20">
          <cell r="B20">
            <v>21.604166666666668</v>
          </cell>
          <cell r="C20">
            <v>28.4</v>
          </cell>
          <cell r="D20">
            <v>18.8</v>
          </cell>
          <cell r="E20">
            <v>86.5</v>
          </cell>
          <cell r="F20">
            <v>96</v>
          </cell>
          <cell r="G20">
            <v>63</v>
          </cell>
          <cell r="H20">
            <v>15.840000000000002</v>
          </cell>
          <cell r="I20" t="str">
            <v>NE</v>
          </cell>
          <cell r="J20">
            <v>45.72</v>
          </cell>
          <cell r="K20">
            <v>43</v>
          </cell>
        </row>
        <row r="21">
          <cell r="B21">
            <v>20.95</v>
          </cell>
          <cell r="C21">
            <v>26.4</v>
          </cell>
          <cell r="D21">
            <v>17.600000000000001</v>
          </cell>
          <cell r="E21">
            <v>87.333333333333329</v>
          </cell>
          <cell r="F21">
            <v>97</v>
          </cell>
          <cell r="G21">
            <v>60</v>
          </cell>
          <cell r="H21">
            <v>9</v>
          </cell>
          <cell r="I21" t="str">
            <v>L</v>
          </cell>
          <cell r="J21">
            <v>20.88</v>
          </cell>
          <cell r="K21">
            <v>1.4</v>
          </cell>
        </row>
        <row r="22">
          <cell r="B22">
            <v>20.733333333333331</v>
          </cell>
          <cell r="C22">
            <v>25.8</v>
          </cell>
          <cell r="D22">
            <v>18.600000000000001</v>
          </cell>
          <cell r="E22">
            <v>85.708333333333329</v>
          </cell>
          <cell r="F22">
            <v>96</v>
          </cell>
          <cell r="G22">
            <v>56</v>
          </cell>
          <cell r="H22">
            <v>11.879999999999999</v>
          </cell>
          <cell r="I22" t="str">
            <v>L</v>
          </cell>
          <cell r="J22">
            <v>25.56</v>
          </cell>
          <cell r="K22">
            <v>0.60000000000000009</v>
          </cell>
        </row>
        <row r="23">
          <cell r="B23">
            <v>19.45</v>
          </cell>
          <cell r="C23">
            <v>24.4</v>
          </cell>
          <cell r="D23">
            <v>16.3</v>
          </cell>
          <cell r="E23">
            <v>89.666666666666671</v>
          </cell>
          <cell r="F23">
            <v>97</v>
          </cell>
          <cell r="G23">
            <v>70</v>
          </cell>
          <cell r="H23">
            <v>7.9200000000000008</v>
          </cell>
          <cell r="I23" t="str">
            <v>SE</v>
          </cell>
          <cell r="J23">
            <v>15.840000000000002</v>
          </cell>
          <cell r="K23">
            <v>0</v>
          </cell>
        </row>
        <row r="24">
          <cell r="B24">
            <v>19.583333333333336</v>
          </cell>
          <cell r="C24">
            <v>27.2</v>
          </cell>
          <cell r="D24">
            <v>13.9</v>
          </cell>
          <cell r="E24">
            <v>86.708333333333329</v>
          </cell>
          <cell r="F24">
            <v>97</v>
          </cell>
          <cell r="G24">
            <v>60</v>
          </cell>
          <cell r="H24">
            <v>7.2</v>
          </cell>
          <cell r="I24" t="str">
            <v>SO</v>
          </cell>
          <cell r="J24">
            <v>18.720000000000002</v>
          </cell>
          <cell r="K24">
            <v>0</v>
          </cell>
        </row>
        <row r="25">
          <cell r="B25">
            <v>21.883333333333336</v>
          </cell>
          <cell r="C25">
            <v>28.5</v>
          </cell>
          <cell r="D25">
            <v>16.600000000000001</v>
          </cell>
          <cell r="E25">
            <v>81.916666666666671</v>
          </cell>
          <cell r="F25">
            <v>97</v>
          </cell>
          <cell r="G25">
            <v>55</v>
          </cell>
          <cell r="H25">
            <v>12.6</v>
          </cell>
          <cell r="I25" t="str">
            <v>N</v>
          </cell>
          <cell r="J25">
            <v>27</v>
          </cell>
          <cell r="K25">
            <v>0</v>
          </cell>
        </row>
        <row r="26">
          <cell r="B26">
            <v>23.229166666666668</v>
          </cell>
          <cell r="C26">
            <v>30.6</v>
          </cell>
          <cell r="D26">
            <v>16.899999999999999</v>
          </cell>
          <cell r="E26">
            <v>78.041666666666671</v>
          </cell>
          <cell r="F26">
            <v>96</v>
          </cell>
          <cell r="G26">
            <v>50</v>
          </cell>
          <cell r="H26">
            <v>18.36</v>
          </cell>
          <cell r="I26" t="str">
            <v>N</v>
          </cell>
          <cell r="J26">
            <v>34.200000000000003</v>
          </cell>
          <cell r="K26">
            <v>0</v>
          </cell>
        </row>
        <row r="27">
          <cell r="B27">
            <v>24.504166666666666</v>
          </cell>
          <cell r="C27">
            <v>31.6</v>
          </cell>
          <cell r="D27">
            <v>19.600000000000001</v>
          </cell>
          <cell r="E27">
            <v>76.5</v>
          </cell>
          <cell r="F27">
            <v>93</v>
          </cell>
          <cell r="G27">
            <v>50</v>
          </cell>
          <cell r="H27">
            <v>15.48</v>
          </cell>
          <cell r="I27" t="str">
            <v>N</v>
          </cell>
          <cell r="J27">
            <v>30.6</v>
          </cell>
          <cell r="K27">
            <v>0</v>
          </cell>
        </row>
        <row r="28">
          <cell r="B28">
            <v>24.862500000000008</v>
          </cell>
          <cell r="C28">
            <v>31.4</v>
          </cell>
          <cell r="D28">
            <v>19.8</v>
          </cell>
          <cell r="E28">
            <v>77.708333333333329</v>
          </cell>
          <cell r="F28">
            <v>95</v>
          </cell>
          <cell r="G28">
            <v>54</v>
          </cell>
          <cell r="H28">
            <v>21.96</v>
          </cell>
          <cell r="I28" t="str">
            <v>NO</v>
          </cell>
          <cell r="J28">
            <v>41.76</v>
          </cell>
          <cell r="K28">
            <v>0</v>
          </cell>
        </row>
        <row r="29">
          <cell r="B29">
            <v>24.279166666666665</v>
          </cell>
          <cell r="C29">
            <v>31.4</v>
          </cell>
          <cell r="D29">
            <v>19.5</v>
          </cell>
          <cell r="E29">
            <v>82.708333333333329</v>
          </cell>
          <cell r="F29">
            <v>96</v>
          </cell>
          <cell r="G29">
            <v>54</v>
          </cell>
          <cell r="H29">
            <v>16.920000000000002</v>
          </cell>
          <cell r="I29" t="str">
            <v>SO</v>
          </cell>
          <cell r="J29">
            <v>31.319999999999997</v>
          </cell>
          <cell r="K29">
            <v>0</v>
          </cell>
        </row>
        <row r="30">
          <cell r="B30">
            <v>23.970833333333335</v>
          </cell>
          <cell r="C30">
            <v>32.299999999999997</v>
          </cell>
          <cell r="D30">
            <v>18.5</v>
          </cell>
          <cell r="E30">
            <v>82.875</v>
          </cell>
          <cell r="F30">
            <v>97</v>
          </cell>
          <cell r="G30">
            <v>51</v>
          </cell>
          <cell r="H30">
            <v>19.079999999999998</v>
          </cell>
          <cell r="I30" t="str">
            <v>SO</v>
          </cell>
          <cell r="J30">
            <v>57.6</v>
          </cell>
          <cell r="K30">
            <v>14</v>
          </cell>
        </row>
        <row r="31">
          <cell r="B31">
            <v>20.695833333333329</v>
          </cell>
          <cell r="C31">
            <v>24.3</v>
          </cell>
          <cell r="D31">
            <v>19.2</v>
          </cell>
          <cell r="E31">
            <v>92.458333333333329</v>
          </cell>
          <cell r="F31">
            <v>96</v>
          </cell>
          <cell r="G31">
            <v>70</v>
          </cell>
          <cell r="H31">
            <v>12.24</v>
          </cell>
          <cell r="I31" t="str">
            <v>SO</v>
          </cell>
          <cell r="J31">
            <v>42.84</v>
          </cell>
          <cell r="K31">
            <v>6.7999999999999989</v>
          </cell>
        </row>
        <row r="32">
          <cell r="B32">
            <v>18.562499999999996</v>
          </cell>
          <cell r="C32">
            <v>20.9</v>
          </cell>
          <cell r="D32">
            <v>14.9</v>
          </cell>
          <cell r="E32">
            <v>87.541666666666671</v>
          </cell>
          <cell r="F32">
            <v>96</v>
          </cell>
          <cell r="G32">
            <v>64</v>
          </cell>
          <cell r="H32">
            <v>14.4</v>
          </cell>
          <cell r="I32" t="str">
            <v>SO</v>
          </cell>
          <cell r="J32">
            <v>27.720000000000002</v>
          </cell>
          <cell r="K32">
            <v>0.4</v>
          </cell>
        </row>
        <row r="33">
          <cell r="B33">
            <v>15.508333333333333</v>
          </cell>
          <cell r="C33">
            <v>22.4</v>
          </cell>
          <cell r="D33">
            <v>8.4</v>
          </cell>
          <cell r="E33">
            <v>83.791666666666671</v>
          </cell>
          <cell r="F33">
            <v>97</v>
          </cell>
          <cell r="G33">
            <v>57</v>
          </cell>
          <cell r="H33">
            <v>5.7600000000000007</v>
          </cell>
          <cell r="I33" t="str">
            <v>SO</v>
          </cell>
          <cell r="J33">
            <v>13.32</v>
          </cell>
          <cell r="K33">
            <v>0</v>
          </cell>
        </row>
        <row r="34">
          <cell r="B34">
            <v>16.112500000000001</v>
          </cell>
          <cell r="C34">
            <v>19.399999999999999</v>
          </cell>
          <cell r="D34">
            <v>14.3</v>
          </cell>
          <cell r="E34">
            <v>93.25</v>
          </cell>
          <cell r="F34">
            <v>96</v>
          </cell>
          <cell r="G34">
            <v>84</v>
          </cell>
          <cell r="H34">
            <v>10.44</v>
          </cell>
          <cell r="I34" t="str">
            <v>SO</v>
          </cell>
          <cell r="J34">
            <v>32.4</v>
          </cell>
          <cell r="K34">
            <v>10</v>
          </cell>
        </row>
        <row r="35">
          <cell r="B35">
            <v>17.241666666666664</v>
          </cell>
          <cell r="C35">
            <v>19.100000000000001</v>
          </cell>
          <cell r="D35">
            <v>15.8</v>
          </cell>
          <cell r="E35">
            <v>96.291666666666671</v>
          </cell>
          <cell r="F35">
            <v>97</v>
          </cell>
          <cell r="G35">
            <v>95</v>
          </cell>
          <cell r="H35">
            <v>6.48</v>
          </cell>
          <cell r="I35" t="str">
            <v>SO</v>
          </cell>
          <cell r="J35">
            <v>15.120000000000001</v>
          </cell>
          <cell r="K35">
            <v>11.2</v>
          </cell>
        </row>
        <row r="36">
          <cell r="I36" t="str">
            <v>SO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 t="str">
            <v>*</v>
          </cell>
        </row>
      </sheetData>
      <sheetData sheetId="2">
        <row r="5">
          <cell r="K5" t="str">
            <v>*</v>
          </cell>
        </row>
      </sheetData>
      <sheetData sheetId="3">
        <row r="5">
          <cell r="K5" t="str">
            <v>*</v>
          </cell>
        </row>
      </sheetData>
      <sheetData sheetId="4">
        <row r="5">
          <cell r="B5">
            <v>22.224999999999998</v>
          </cell>
          <cell r="C5">
            <v>30.2</v>
          </cell>
          <cell r="D5">
            <v>16.7</v>
          </cell>
          <cell r="E5">
            <v>70.875</v>
          </cell>
          <cell r="F5">
            <v>89</v>
          </cell>
          <cell r="G5">
            <v>40</v>
          </cell>
          <cell r="H5">
            <v>11.520000000000001</v>
          </cell>
          <cell r="I5" t="str">
            <v>L</v>
          </cell>
          <cell r="J5">
            <v>25.56</v>
          </cell>
          <cell r="K5">
            <v>0</v>
          </cell>
        </row>
        <row r="6">
          <cell r="B6">
            <v>22.316666666666666</v>
          </cell>
          <cell r="C6">
            <v>29.7</v>
          </cell>
          <cell r="D6">
            <v>17.2</v>
          </cell>
          <cell r="E6">
            <v>68.958333333333329</v>
          </cell>
          <cell r="F6">
            <v>88</v>
          </cell>
          <cell r="G6">
            <v>41</v>
          </cell>
          <cell r="H6">
            <v>8.64</v>
          </cell>
          <cell r="I6" t="str">
            <v>L</v>
          </cell>
          <cell r="J6">
            <v>28.08</v>
          </cell>
          <cell r="K6">
            <v>0</v>
          </cell>
        </row>
        <row r="7">
          <cell r="B7">
            <v>22.329166666666666</v>
          </cell>
          <cell r="C7">
            <v>29.2</v>
          </cell>
          <cell r="D7">
            <v>18.399999999999999</v>
          </cell>
          <cell r="E7">
            <v>79.375</v>
          </cell>
          <cell r="F7">
            <v>96</v>
          </cell>
          <cell r="G7">
            <v>56</v>
          </cell>
          <cell r="H7">
            <v>16.2</v>
          </cell>
          <cell r="I7" t="str">
            <v>N</v>
          </cell>
          <cell r="J7">
            <v>39.24</v>
          </cell>
          <cell r="K7">
            <v>22.6</v>
          </cell>
        </row>
        <row r="8">
          <cell r="B8">
            <v>21.066666666666666</v>
          </cell>
          <cell r="C8">
            <v>24.4</v>
          </cell>
          <cell r="D8">
            <v>18.5</v>
          </cell>
          <cell r="E8">
            <v>87.8</v>
          </cell>
          <cell r="F8">
            <v>100</v>
          </cell>
          <cell r="G8">
            <v>73</v>
          </cell>
          <cell r="H8">
            <v>20.88</v>
          </cell>
          <cell r="I8" t="str">
            <v>NO</v>
          </cell>
          <cell r="J8">
            <v>50.76</v>
          </cell>
          <cell r="K8">
            <v>42</v>
          </cell>
        </row>
        <row r="9">
          <cell r="B9">
            <v>20.708333333333336</v>
          </cell>
          <cell r="C9">
            <v>25.1</v>
          </cell>
          <cell r="D9">
            <v>18.2</v>
          </cell>
          <cell r="E9">
            <v>84.333333333333329</v>
          </cell>
          <cell r="F9">
            <v>96</v>
          </cell>
          <cell r="G9">
            <v>67</v>
          </cell>
          <cell r="H9">
            <v>2.16</v>
          </cell>
          <cell r="I9" t="str">
            <v>L</v>
          </cell>
          <cell r="J9">
            <v>23.040000000000003</v>
          </cell>
          <cell r="K9">
            <v>0</v>
          </cell>
        </row>
        <row r="10">
          <cell r="B10">
            <v>21.245833333333334</v>
          </cell>
          <cell r="C10">
            <v>26.4</v>
          </cell>
          <cell r="D10">
            <v>17.2</v>
          </cell>
          <cell r="E10">
            <v>85.227272727272734</v>
          </cell>
          <cell r="F10">
            <v>100</v>
          </cell>
          <cell r="G10">
            <v>63</v>
          </cell>
          <cell r="H10">
            <v>3.6</v>
          </cell>
          <cell r="I10" t="str">
            <v>S</v>
          </cell>
          <cell r="J10">
            <v>21.240000000000002</v>
          </cell>
          <cell r="K10">
            <v>0</v>
          </cell>
        </row>
        <row r="11">
          <cell r="B11">
            <v>22.079166666666666</v>
          </cell>
          <cell r="C11">
            <v>27.7</v>
          </cell>
          <cell r="D11">
            <v>17.899999999999999</v>
          </cell>
          <cell r="E11">
            <v>78.416666666666671</v>
          </cell>
          <cell r="F11">
            <v>93</v>
          </cell>
          <cell r="G11">
            <v>51</v>
          </cell>
          <cell r="H11">
            <v>10.08</v>
          </cell>
          <cell r="I11" t="str">
            <v>L</v>
          </cell>
          <cell r="J11">
            <v>23.040000000000003</v>
          </cell>
          <cell r="K11">
            <v>0</v>
          </cell>
        </row>
        <row r="12">
          <cell r="B12">
            <v>21.125000000000004</v>
          </cell>
          <cell r="C12">
            <v>26.6</v>
          </cell>
          <cell r="D12">
            <v>16.8</v>
          </cell>
          <cell r="E12">
            <v>74.541666666666671</v>
          </cell>
          <cell r="F12">
            <v>92</v>
          </cell>
          <cell r="G12">
            <v>49</v>
          </cell>
          <cell r="H12">
            <v>16.920000000000002</v>
          </cell>
          <cell r="I12" t="str">
            <v>L</v>
          </cell>
          <cell r="J12">
            <v>31.680000000000003</v>
          </cell>
          <cell r="K12">
            <v>0</v>
          </cell>
        </row>
        <row r="13">
          <cell r="B13">
            <v>21.5</v>
          </cell>
          <cell r="C13">
            <v>28.6</v>
          </cell>
          <cell r="D13">
            <v>16.5</v>
          </cell>
          <cell r="E13">
            <v>71.708333333333329</v>
          </cell>
          <cell r="F13">
            <v>89</v>
          </cell>
          <cell r="G13">
            <v>43</v>
          </cell>
          <cell r="H13">
            <v>5.04</v>
          </cell>
          <cell r="I13" t="str">
            <v>L</v>
          </cell>
          <cell r="J13">
            <v>21.96</v>
          </cell>
          <cell r="K13">
            <v>0</v>
          </cell>
        </row>
        <row r="14">
          <cell r="B14">
            <v>20.929166666666667</v>
          </cell>
          <cell r="C14">
            <v>29.8</v>
          </cell>
          <cell r="D14">
            <v>16.399999999999999</v>
          </cell>
          <cell r="E14">
            <v>84.25</v>
          </cell>
          <cell r="F14">
            <v>97</v>
          </cell>
          <cell r="G14">
            <v>58</v>
          </cell>
          <cell r="H14">
            <v>23.759999999999998</v>
          </cell>
          <cell r="I14" t="str">
            <v>NO</v>
          </cell>
          <cell r="J14">
            <v>55.440000000000005</v>
          </cell>
          <cell r="K14">
            <v>36.6</v>
          </cell>
        </row>
        <row r="15">
          <cell r="B15">
            <v>19.545833333333331</v>
          </cell>
          <cell r="C15">
            <v>23.6</v>
          </cell>
          <cell r="D15">
            <v>16.399999999999999</v>
          </cell>
          <cell r="E15">
            <v>83.142857142857139</v>
          </cell>
          <cell r="F15">
            <v>100</v>
          </cell>
          <cell r="G15">
            <v>59</v>
          </cell>
          <cell r="H15">
            <v>15.48</v>
          </cell>
          <cell r="I15" t="str">
            <v>S</v>
          </cell>
          <cell r="J15">
            <v>27.720000000000002</v>
          </cell>
          <cell r="K15">
            <v>7</v>
          </cell>
        </row>
        <row r="16">
          <cell r="B16">
            <v>17.437500000000004</v>
          </cell>
          <cell r="C16">
            <v>23.5</v>
          </cell>
          <cell r="D16">
            <v>11.8</v>
          </cell>
          <cell r="E16">
            <v>76.875</v>
          </cell>
          <cell r="F16">
            <v>95</v>
          </cell>
          <cell r="G16">
            <v>49</v>
          </cell>
          <cell r="H16">
            <v>3.9600000000000004</v>
          </cell>
          <cell r="I16" t="str">
            <v>L</v>
          </cell>
          <cell r="J16">
            <v>22.68</v>
          </cell>
          <cell r="K16">
            <v>0</v>
          </cell>
        </row>
        <row r="17">
          <cell r="B17">
            <v>17.799999999999997</v>
          </cell>
          <cell r="C17">
            <v>24</v>
          </cell>
          <cell r="D17">
            <v>13</v>
          </cell>
          <cell r="E17">
            <v>75.75</v>
          </cell>
          <cell r="F17">
            <v>89</v>
          </cell>
          <cell r="G17">
            <v>53</v>
          </cell>
          <cell r="H17">
            <v>14.4</v>
          </cell>
          <cell r="I17" t="str">
            <v>SE</v>
          </cell>
          <cell r="J17">
            <v>30.96</v>
          </cell>
          <cell r="K17">
            <v>0</v>
          </cell>
        </row>
        <row r="18">
          <cell r="B18">
            <v>18.087500000000002</v>
          </cell>
          <cell r="C18">
            <v>24.9</v>
          </cell>
          <cell r="D18">
            <v>11.6</v>
          </cell>
          <cell r="E18">
            <v>76.5</v>
          </cell>
          <cell r="F18">
            <v>94</v>
          </cell>
          <cell r="G18">
            <v>44</v>
          </cell>
          <cell r="H18">
            <v>11.16</v>
          </cell>
          <cell r="I18" t="str">
            <v>L</v>
          </cell>
          <cell r="J18">
            <v>28.44</v>
          </cell>
          <cell r="K18">
            <v>0</v>
          </cell>
        </row>
        <row r="19">
          <cell r="B19">
            <v>20.262499999999999</v>
          </cell>
          <cell r="C19">
            <v>26.5</v>
          </cell>
          <cell r="D19">
            <v>15.9</v>
          </cell>
          <cell r="E19">
            <v>76.5</v>
          </cell>
          <cell r="F19">
            <v>88</v>
          </cell>
          <cell r="G19">
            <v>61</v>
          </cell>
          <cell r="H19">
            <v>11.879999999999999</v>
          </cell>
          <cell r="I19" t="str">
            <v>L</v>
          </cell>
          <cell r="J19">
            <v>22.68</v>
          </cell>
          <cell r="K19">
            <v>0</v>
          </cell>
        </row>
        <row r="20">
          <cell r="B20">
            <v>21.495833333333337</v>
          </cell>
          <cell r="C20">
            <v>29</v>
          </cell>
          <cell r="D20">
            <v>18.7</v>
          </cell>
          <cell r="E20">
            <v>86.590909090909093</v>
          </cell>
          <cell r="F20">
            <v>100</v>
          </cell>
          <cell r="G20">
            <v>52</v>
          </cell>
          <cell r="H20">
            <v>20.88</v>
          </cell>
          <cell r="I20" t="str">
            <v>L</v>
          </cell>
          <cell r="J20">
            <v>44.64</v>
          </cell>
          <cell r="K20">
            <v>18.600000000000001</v>
          </cell>
        </row>
        <row r="21">
          <cell r="B21">
            <v>21.129166666666663</v>
          </cell>
          <cell r="C21">
            <v>24.3</v>
          </cell>
          <cell r="D21">
            <v>19</v>
          </cell>
          <cell r="E21">
            <v>86.375</v>
          </cell>
          <cell r="F21">
            <v>97</v>
          </cell>
          <cell r="G21">
            <v>70</v>
          </cell>
          <cell r="H21">
            <v>5.04</v>
          </cell>
          <cell r="I21" t="str">
            <v>L</v>
          </cell>
          <cell r="J21">
            <v>23.759999999999998</v>
          </cell>
          <cell r="K21">
            <v>0</v>
          </cell>
        </row>
        <row r="22">
          <cell r="B22">
            <v>21.154166666666665</v>
          </cell>
          <cell r="C22">
            <v>25.5</v>
          </cell>
          <cell r="D22">
            <v>18.7</v>
          </cell>
          <cell r="E22">
            <v>79.333333333333329</v>
          </cell>
          <cell r="F22">
            <v>90</v>
          </cell>
          <cell r="G22">
            <v>59</v>
          </cell>
          <cell r="H22">
            <v>12.24</v>
          </cell>
          <cell r="I22" t="str">
            <v>L</v>
          </cell>
          <cell r="J22">
            <v>30.6</v>
          </cell>
          <cell r="K22">
            <v>0</v>
          </cell>
        </row>
        <row r="23">
          <cell r="B23">
            <v>20.095833333333335</v>
          </cell>
          <cell r="C23">
            <v>23.5</v>
          </cell>
          <cell r="D23">
            <v>17.8</v>
          </cell>
          <cell r="E23">
            <v>85.625</v>
          </cell>
          <cell r="F23">
            <v>96</v>
          </cell>
          <cell r="G23">
            <v>72</v>
          </cell>
          <cell r="H23">
            <v>0.36000000000000004</v>
          </cell>
          <cell r="I23" t="str">
            <v>L</v>
          </cell>
          <cell r="J23">
            <v>18.720000000000002</v>
          </cell>
          <cell r="K23">
            <v>0.4</v>
          </cell>
        </row>
        <row r="24">
          <cell r="B24">
            <v>20.762499999999999</v>
          </cell>
          <cell r="C24">
            <v>27.1</v>
          </cell>
          <cell r="D24">
            <v>17</v>
          </cell>
          <cell r="E24">
            <v>81.875</v>
          </cell>
          <cell r="F24">
            <v>97</v>
          </cell>
          <cell r="G24">
            <v>50</v>
          </cell>
          <cell r="H24">
            <v>0.72000000000000008</v>
          </cell>
          <cell r="I24" t="str">
            <v>L</v>
          </cell>
          <cell r="J24">
            <v>20.88</v>
          </cell>
          <cell r="K24">
            <v>0</v>
          </cell>
        </row>
        <row r="25">
          <cell r="B25">
            <v>21.533333333333331</v>
          </cell>
          <cell r="C25">
            <v>28</v>
          </cell>
          <cell r="D25">
            <v>16.5</v>
          </cell>
          <cell r="E25">
            <v>77.25</v>
          </cell>
          <cell r="F25">
            <v>95</v>
          </cell>
          <cell r="G25">
            <v>49</v>
          </cell>
          <cell r="H25">
            <v>2.52</v>
          </cell>
          <cell r="I25" t="str">
            <v>L</v>
          </cell>
          <cell r="J25">
            <v>23.759999999999998</v>
          </cell>
          <cell r="K25">
            <v>0</v>
          </cell>
        </row>
        <row r="26">
          <cell r="B26">
            <v>22.375</v>
          </cell>
          <cell r="C26">
            <v>28.8</v>
          </cell>
          <cell r="D26">
            <v>17.600000000000001</v>
          </cell>
          <cell r="E26">
            <v>76.833333333333329</v>
          </cell>
          <cell r="F26">
            <v>92</v>
          </cell>
          <cell r="G26">
            <v>52</v>
          </cell>
          <cell r="H26">
            <v>4.6800000000000006</v>
          </cell>
          <cell r="I26" t="str">
            <v>L</v>
          </cell>
          <cell r="J26">
            <v>28.8</v>
          </cell>
          <cell r="K26">
            <v>0</v>
          </cell>
        </row>
        <row r="27">
          <cell r="B27">
            <v>22.700000000000003</v>
          </cell>
          <cell r="C27">
            <v>28.9</v>
          </cell>
          <cell r="D27">
            <v>19.3</v>
          </cell>
          <cell r="E27">
            <v>77.458333333333329</v>
          </cell>
          <cell r="F27">
            <v>91</v>
          </cell>
          <cell r="G27">
            <v>53</v>
          </cell>
          <cell r="H27">
            <v>7.2</v>
          </cell>
          <cell r="I27" t="str">
            <v>N</v>
          </cell>
          <cell r="J27">
            <v>27.720000000000002</v>
          </cell>
          <cell r="K27">
            <v>0</v>
          </cell>
        </row>
        <row r="28">
          <cell r="B28">
            <v>23.179166666666671</v>
          </cell>
          <cell r="C28">
            <v>29</v>
          </cell>
          <cell r="D28">
            <v>18.3</v>
          </cell>
          <cell r="E28">
            <v>79.125</v>
          </cell>
          <cell r="F28">
            <v>94</v>
          </cell>
          <cell r="G28">
            <v>56</v>
          </cell>
          <cell r="H28">
            <v>8.64</v>
          </cell>
          <cell r="I28" t="str">
            <v>N</v>
          </cell>
          <cell r="J28">
            <v>33.119999999999997</v>
          </cell>
          <cell r="K28">
            <v>0</v>
          </cell>
        </row>
        <row r="29">
          <cell r="B29">
            <v>23.641666666666666</v>
          </cell>
          <cell r="C29">
            <v>30.3</v>
          </cell>
          <cell r="D29">
            <v>18.8</v>
          </cell>
          <cell r="E29">
            <v>78.208333333333329</v>
          </cell>
          <cell r="F29">
            <v>95</v>
          </cell>
          <cell r="G29">
            <v>48</v>
          </cell>
          <cell r="H29">
            <v>2.8800000000000003</v>
          </cell>
          <cell r="I29" t="str">
            <v>NO</v>
          </cell>
          <cell r="J29">
            <v>26.64</v>
          </cell>
          <cell r="K29">
            <v>0</v>
          </cell>
        </row>
        <row r="30">
          <cell r="B30">
            <v>23.579166666666666</v>
          </cell>
          <cell r="C30">
            <v>30.1</v>
          </cell>
          <cell r="D30">
            <v>18.100000000000001</v>
          </cell>
          <cell r="E30">
            <v>76.583333333333329</v>
          </cell>
          <cell r="F30">
            <v>95</v>
          </cell>
          <cell r="G30">
            <v>50</v>
          </cell>
          <cell r="H30">
            <v>1.4400000000000002</v>
          </cell>
          <cell r="I30" t="str">
            <v>SE</v>
          </cell>
          <cell r="J30">
            <v>21.6</v>
          </cell>
          <cell r="K30">
            <v>0</v>
          </cell>
        </row>
        <row r="31">
          <cell r="B31">
            <v>22.074999999999999</v>
          </cell>
          <cell r="C31">
            <v>28.9</v>
          </cell>
          <cell r="D31">
            <v>16.899999999999999</v>
          </cell>
          <cell r="E31">
            <v>80</v>
          </cell>
          <cell r="F31">
            <v>94</v>
          </cell>
          <cell r="G31">
            <v>53</v>
          </cell>
          <cell r="H31">
            <v>11.520000000000001</v>
          </cell>
          <cell r="I31" t="str">
            <v>O</v>
          </cell>
          <cell r="J31">
            <v>24.12</v>
          </cell>
          <cell r="K31">
            <v>0.2</v>
          </cell>
        </row>
        <row r="32">
          <cell r="B32">
            <v>19.2</v>
          </cell>
          <cell r="C32">
            <v>21.4</v>
          </cell>
          <cell r="D32">
            <v>17.100000000000001</v>
          </cell>
          <cell r="E32">
            <v>92.041666666666671</v>
          </cell>
          <cell r="F32">
            <v>99</v>
          </cell>
          <cell r="G32">
            <v>81</v>
          </cell>
          <cell r="H32">
            <v>9.7200000000000006</v>
          </cell>
          <cell r="I32" t="str">
            <v>SO</v>
          </cell>
          <cell r="J32">
            <v>28.8</v>
          </cell>
          <cell r="K32">
            <v>3.2000000000000006</v>
          </cell>
        </row>
        <row r="33">
          <cell r="B33">
            <v>18.462500000000002</v>
          </cell>
          <cell r="C33">
            <v>24.2</v>
          </cell>
          <cell r="D33">
            <v>13.6</v>
          </cell>
          <cell r="E33">
            <v>85.583333333333329</v>
          </cell>
          <cell r="F33">
            <v>98</v>
          </cell>
          <cell r="G33">
            <v>60</v>
          </cell>
          <cell r="H33">
            <v>2.52</v>
          </cell>
          <cell r="I33" t="str">
            <v>L</v>
          </cell>
          <cell r="J33">
            <v>24.48</v>
          </cell>
          <cell r="K33">
            <v>0</v>
          </cell>
        </row>
        <row r="34">
          <cell r="B34">
            <v>18.954166666666666</v>
          </cell>
          <cell r="C34">
            <v>24</v>
          </cell>
          <cell r="D34">
            <v>16.3</v>
          </cell>
          <cell r="E34">
            <v>89.791666666666671</v>
          </cell>
          <cell r="F34">
            <v>95</v>
          </cell>
          <cell r="G34">
            <v>77</v>
          </cell>
          <cell r="H34">
            <v>1.08</v>
          </cell>
          <cell r="I34" t="str">
            <v>L</v>
          </cell>
          <cell r="J34">
            <v>33.480000000000004</v>
          </cell>
          <cell r="K34">
            <v>7.4</v>
          </cell>
        </row>
        <row r="35">
          <cell r="B35">
            <v>21.129166666666666</v>
          </cell>
          <cell r="C35">
            <v>26.6</v>
          </cell>
          <cell r="D35">
            <v>18.2</v>
          </cell>
          <cell r="E35">
            <v>91.5</v>
          </cell>
          <cell r="F35">
            <v>100</v>
          </cell>
          <cell r="G35">
            <v>66</v>
          </cell>
          <cell r="H35">
            <v>18.720000000000002</v>
          </cell>
          <cell r="I35" t="str">
            <v>O</v>
          </cell>
          <cell r="J35">
            <v>33.119999999999997</v>
          </cell>
          <cell r="K35">
            <v>1.2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0.8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B5">
            <v>20.716666666666669</v>
          </cell>
          <cell r="C5">
            <v>27.3</v>
          </cell>
          <cell r="D5">
            <v>15.7</v>
          </cell>
          <cell r="E5">
            <v>70.208333333333329</v>
          </cell>
          <cell r="F5">
            <v>91</v>
          </cell>
          <cell r="G5">
            <v>40</v>
          </cell>
          <cell r="H5">
            <v>20.52</v>
          </cell>
          <cell r="I5" t="str">
            <v>NE</v>
          </cell>
          <cell r="J5">
            <v>35.64</v>
          </cell>
          <cell r="K5">
            <v>0</v>
          </cell>
        </row>
        <row r="6">
          <cell r="B6">
            <v>21.158333333333331</v>
          </cell>
          <cell r="C6">
            <v>29.7</v>
          </cell>
          <cell r="D6">
            <v>15</v>
          </cell>
          <cell r="E6">
            <v>67.583333333333329</v>
          </cell>
          <cell r="F6">
            <v>87</v>
          </cell>
          <cell r="G6">
            <v>39</v>
          </cell>
          <cell r="H6">
            <v>21.96</v>
          </cell>
          <cell r="I6" t="str">
            <v>N</v>
          </cell>
          <cell r="J6">
            <v>39.96</v>
          </cell>
          <cell r="K6">
            <v>0</v>
          </cell>
        </row>
        <row r="7">
          <cell r="B7">
            <v>19.466666666666665</v>
          </cell>
          <cell r="C7">
            <v>23.4</v>
          </cell>
          <cell r="D7">
            <v>16.7</v>
          </cell>
          <cell r="E7">
            <v>84.083333333333329</v>
          </cell>
          <cell r="F7">
            <v>96</v>
          </cell>
          <cell r="G7">
            <v>62</v>
          </cell>
          <cell r="H7">
            <v>17.64</v>
          </cell>
          <cell r="I7" t="str">
            <v>N</v>
          </cell>
          <cell r="J7">
            <v>52.2</v>
          </cell>
          <cell r="K7">
            <v>91.000000000000014</v>
          </cell>
        </row>
        <row r="8">
          <cell r="B8">
            <v>18.783333333333335</v>
          </cell>
          <cell r="C8">
            <v>24.1</v>
          </cell>
          <cell r="D8">
            <v>16</v>
          </cell>
          <cell r="E8">
            <v>81.833333333333329</v>
          </cell>
          <cell r="F8">
            <v>95</v>
          </cell>
          <cell r="G8">
            <v>55</v>
          </cell>
          <cell r="H8">
            <v>16.2</v>
          </cell>
          <cell r="I8" t="str">
            <v>S</v>
          </cell>
          <cell r="J8">
            <v>32.04</v>
          </cell>
          <cell r="K8">
            <v>1.8</v>
          </cell>
        </row>
        <row r="9">
          <cell r="B9">
            <v>17.037499999999998</v>
          </cell>
          <cell r="C9">
            <v>25.5</v>
          </cell>
          <cell r="D9">
            <v>10.1</v>
          </cell>
          <cell r="E9">
            <v>67.125</v>
          </cell>
          <cell r="F9">
            <v>89</v>
          </cell>
          <cell r="G9">
            <v>46</v>
          </cell>
          <cell r="H9">
            <v>14.4</v>
          </cell>
          <cell r="I9" t="str">
            <v>S</v>
          </cell>
          <cell r="J9">
            <v>19.8</v>
          </cell>
          <cell r="K9">
            <v>0</v>
          </cell>
        </row>
        <row r="10">
          <cell r="B10">
            <v>20.095833333333335</v>
          </cell>
          <cell r="C10">
            <v>27.4</v>
          </cell>
          <cell r="D10">
            <v>15.4</v>
          </cell>
          <cell r="E10">
            <v>73.375</v>
          </cell>
          <cell r="F10">
            <v>90</v>
          </cell>
          <cell r="G10">
            <v>46</v>
          </cell>
          <cell r="H10">
            <v>11.879999999999999</v>
          </cell>
          <cell r="I10" t="str">
            <v>S</v>
          </cell>
          <cell r="J10">
            <v>20.52</v>
          </cell>
          <cell r="K10">
            <v>0</v>
          </cell>
        </row>
        <row r="11">
          <cell r="B11">
            <v>19.133333333333333</v>
          </cell>
          <cell r="C11">
            <v>26.2</v>
          </cell>
          <cell r="D11">
            <v>12.4</v>
          </cell>
          <cell r="E11">
            <v>69.458333333333329</v>
          </cell>
          <cell r="F11">
            <v>91</v>
          </cell>
          <cell r="G11">
            <v>45</v>
          </cell>
          <cell r="H11">
            <v>14.76</v>
          </cell>
          <cell r="I11" t="str">
            <v>S</v>
          </cell>
          <cell r="J11">
            <v>21.240000000000002</v>
          </cell>
          <cell r="K11">
            <v>0</v>
          </cell>
        </row>
        <row r="12">
          <cell r="B12">
            <v>18.883333333333336</v>
          </cell>
          <cell r="C12">
            <v>23</v>
          </cell>
          <cell r="D12">
            <v>15.7</v>
          </cell>
          <cell r="E12">
            <v>71.958333333333329</v>
          </cell>
          <cell r="F12">
            <v>90</v>
          </cell>
          <cell r="G12">
            <v>58</v>
          </cell>
          <cell r="H12">
            <v>26.28</v>
          </cell>
          <cell r="I12" t="str">
            <v>L</v>
          </cell>
          <cell r="J12">
            <v>40.32</v>
          </cell>
          <cell r="K12">
            <v>0.2</v>
          </cell>
        </row>
        <row r="13">
          <cell r="B13">
            <v>19.408333333333335</v>
          </cell>
          <cell r="C13">
            <v>25.8</v>
          </cell>
          <cell r="D13">
            <v>15.5</v>
          </cell>
          <cell r="E13">
            <v>74.666666666666671</v>
          </cell>
          <cell r="F13">
            <v>87</v>
          </cell>
          <cell r="G13">
            <v>52</v>
          </cell>
          <cell r="H13">
            <v>21.6</v>
          </cell>
          <cell r="I13" t="str">
            <v>NE</v>
          </cell>
          <cell r="J13">
            <v>34.200000000000003</v>
          </cell>
          <cell r="K13">
            <v>2.4</v>
          </cell>
        </row>
        <row r="14">
          <cell r="B14">
            <v>18.270833333333332</v>
          </cell>
          <cell r="C14">
            <v>20</v>
          </cell>
          <cell r="D14">
            <v>17.100000000000001</v>
          </cell>
          <cell r="E14">
            <v>91.375</v>
          </cell>
          <cell r="F14">
            <v>96</v>
          </cell>
          <cell r="G14">
            <v>81</v>
          </cell>
          <cell r="H14">
            <v>17.64</v>
          </cell>
          <cell r="I14" t="str">
            <v>SE</v>
          </cell>
          <cell r="J14">
            <v>36.72</v>
          </cell>
          <cell r="K14">
            <v>81.399999999999991</v>
          </cell>
        </row>
        <row r="15">
          <cell r="B15">
            <v>18.166666666666668</v>
          </cell>
          <cell r="C15">
            <v>22.6</v>
          </cell>
          <cell r="D15">
            <v>15.6</v>
          </cell>
          <cell r="E15">
            <v>83.333333333333329</v>
          </cell>
          <cell r="F15">
            <v>95</v>
          </cell>
          <cell r="G15">
            <v>55</v>
          </cell>
          <cell r="H15">
            <v>16.920000000000002</v>
          </cell>
          <cell r="I15" t="str">
            <v>S</v>
          </cell>
          <cell r="J15">
            <v>32.4</v>
          </cell>
          <cell r="K15">
            <v>0.2</v>
          </cell>
        </row>
        <row r="16">
          <cell r="B16">
            <v>15.820833333333335</v>
          </cell>
          <cell r="C16">
            <v>22.4</v>
          </cell>
          <cell r="D16">
            <v>11.6</v>
          </cell>
          <cell r="E16">
            <v>80.125</v>
          </cell>
          <cell r="F16">
            <v>97</v>
          </cell>
          <cell r="G16">
            <v>47</v>
          </cell>
          <cell r="H16">
            <v>8.2799999999999994</v>
          </cell>
          <cell r="I16" t="str">
            <v>S</v>
          </cell>
          <cell r="J16">
            <v>24.12</v>
          </cell>
          <cell r="K16">
            <v>0.2</v>
          </cell>
        </row>
        <row r="17">
          <cell r="B17">
            <v>18.404166666666665</v>
          </cell>
          <cell r="C17">
            <v>24.5</v>
          </cell>
          <cell r="D17">
            <v>13.7</v>
          </cell>
          <cell r="E17">
            <v>74.541666666666671</v>
          </cell>
          <cell r="F17">
            <v>93</v>
          </cell>
          <cell r="G17">
            <v>51</v>
          </cell>
          <cell r="H17">
            <v>21.240000000000002</v>
          </cell>
          <cell r="I17" t="str">
            <v>NE</v>
          </cell>
          <cell r="J17">
            <v>41.04</v>
          </cell>
          <cell r="K17">
            <v>0.2</v>
          </cell>
        </row>
        <row r="18">
          <cell r="B18">
            <v>16.754166666666666</v>
          </cell>
          <cell r="C18">
            <v>19.8</v>
          </cell>
          <cell r="D18">
            <v>14.7</v>
          </cell>
          <cell r="E18">
            <v>85.291666666666671</v>
          </cell>
          <cell r="F18">
            <v>93</v>
          </cell>
          <cell r="G18">
            <v>70</v>
          </cell>
          <cell r="H18">
            <v>18.36</v>
          </cell>
          <cell r="I18" t="str">
            <v>L</v>
          </cell>
          <cell r="J18">
            <v>33.480000000000004</v>
          </cell>
          <cell r="K18">
            <v>6.0000000000000009</v>
          </cell>
        </row>
        <row r="19">
          <cell r="B19">
            <v>19.920833333333331</v>
          </cell>
          <cell r="C19">
            <v>25.2</v>
          </cell>
          <cell r="D19">
            <v>16.5</v>
          </cell>
          <cell r="E19">
            <v>80.166666666666671</v>
          </cell>
          <cell r="F19">
            <v>92</v>
          </cell>
          <cell r="G19">
            <v>61</v>
          </cell>
          <cell r="H19">
            <v>19.079999999999998</v>
          </cell>
          <cell r="I19" t="str">
            <v>L</v>
          </cell>
          <cell r="J19">
            <v>37.800000000000004</v>
          </cell>
          <cell r="K19">
            <v>4.4000000000000004</v>
          </cell>
        </row>
        <row r="20">
          <cell r="B20">
            <v>18.920833333333338</v>
          </cell>
          <cell r="C20">
            <v>21.9</v>
          </cell>
          <cell r="D20">
            <v>17.5</v>
          </cell>
          <cell r="E20">
            <v>89.416666666666671</v>
          </cell>
          <cell r="F20">
            <v>95</v>
          </cell>
          <cell r="G20">
            <v>73</v>
          </cell>
          <cell r="H20">
            <v>18.36</v>
          </cell>
          <cell r="I20" t="str">
            <v>L</v>
          </cell>
          <cell r="J20">
            <v>39.96</v>
          </cell>
          <cell r="K20">
            <v>38.800000000000004</v>
          </cell>
        </row>
        <row r="21">
          <cell r="B21">
            <v>18.675000000000001</v>
          </cell>
          <cell r="C21">
            <v>22.5</v>
          </cell>
          <cell r="D21">
            <v>16.899999999999999</v>
          </cell>
          <cell r="E21">
            <v>90.666666666666671</v>
          </cell>
          <cell r="F21">
            <v>95</v>
          </cell>
          <cell r="G21">
            <v>74</v>
          </cell>
          <cell r="H21">
            <v>17.28</v>
          </cell>
          <cell r="I21" t="str">
            <v>NE</v>
          </cell>
          <cell r="J21">
            <v>28.08</v>
          </cell>
          <cell r="K21">
            <v>3.4000000000000004</v>
          </cell>
        </row>
        <row r="22">
          <cell r="B22">
            <v>20.137499999999999</v>
          </cell>
          <cell r="C22">
            <v>25.8</v>
          </cell>
          <cell r="D22">
            <v>17.8</v>
          </cell>
          <cell r="E22">
            <v>84.916666666666671</v>
          </cell>
          <cell r="F22">
            <v>96</v>
          </cell>
          <cell r="G22">
            <v>61</v>
          </cell>
          <cell r="H22">
            <v>14.04</v>
          </cell>
          <cell r="I22" t="str">
            <v>L</v>
          </cell>
          <cell r="J22">
            <v>24.12</v>
          </cell>
          <cell r="K22">
            <v>5.2000000000000011</v>
          </cell>
        </row>
        <row r="23">
          <cell r="B23">
            <v>20.208333333333332</v>
          </cell>
          <cell r="C23">
            <v>26</v>
          </cell>
          <cell r="D23">
            <v>15.8</v>
          </cell>
          <cell r="E23">
            <v>80</v>
          </cell>
          <cell r="F23">
            <v>96</v>
          </cell>
          <cell r="G23">
            <v>50</v>
          </cell>
          <cell r="H23">
            <v>13.32</v>
          </cell>
          <cell r="I23" t="str">
            <v>SE</v>
          </cell>
          <cell r="J23">
            <v>23.759999999999998</v>
          </cell>
          <cell r="K23">
            <v>0.2</v>
          </cell>
        </row>
        <row r="24">
          <cell r="B24">
            <v>20.487499999999994</v>
          </cell>
          <cell r="C24">
            <v>26.3</v>
          </cell>
          <cell r="D24">
            <v>15.8</v>
          </cell>
          <cell r="E24">
            <v>75.875</v>
          </cell>
          <cell r="F24">
            <v>89</v>
          </cell>
          <cell r="G24">
            <v>55</v>
          </cell>
          <cell r="H24">
            <v>15.120000000000001</v>
          </cell>
          <cell r="I24" t="str">
            <v>SE</v>
          </cell>
          <cell r="J24">
            <v>30.6</v>
          </cell>
          <cell r="K24">
            <v>0</v>
          </cell>
        </row>
        <row r="25">
          <cell r="B25">
            <v>20.729166666666664</v>
          </cell>
          <cell r="C25">
            <v>25.8</v>
          </cell>
          <cell r="D25">
            <v>17.5</v>
          </cell>
          <cell r="E25">
            <v>80.125</v>
          </cell>
          <cell r="F25">
            <v>93</v>
          </cell>
          <cell r="G25">
            <v>59</v>
          </cell>
          <cell r="H25">
            <v>21.240000000000002</v>
          </cell>
          <cell r="I25" t="str">
            <v>NE</v>
          </cell>
          <cell r="J25">
            <v>37.800000000000004</v>
          </cell>
          <cell r="K25">
            <v>0</v>
          </cell>
        </row>
        <row r="26">
          <cell r="B26">
            <v>22.504166666666663</v>
          </cell>
          <cell r="C26">
            <v>28.7</v>
          </cell>
          <cell r="D26">
            <v>18.399999999999999</v>
          </cell>
          <cell r="E26">
            <v>76.583333333333329</v>
          </cell>
          <cell r="F26">
            <v>91</v>
          </cell>
          <cell r="G26">
            <v>55</v>
          </cell>
          <cell r="H26">
            <v>25.56</v>
          </cell>
          <cell r="I26" t="str">
            <v>NE</v>
          </cell>
          <cell r="J26">
            <v>43.2</v>
          </cell>
          <cell r="K26">
            <v>0</v>
          </cell>
        </row>
        <row r="27">
          <cell r="B27">
            <v>23.941666666666674</v>
          </cell>
          <cell r="C27">
            <v>30.4</v>
          </cell>
          <cell r="D27">
            <v>19.5</v>
          </cell>
          <cell r="E27">
            <v>74.333333333333329</v>
          </cell>
          <cell r="F27">
            <v>89</v>
          </cell>
          <cell r="G27">
            <v>52</v>
          </cell>
          <cell r="H27">
            <v>24.12</v>
          </cell>
          <cell r="I27" t="str">
            <v>NE</v>
          </cell>
          <cell r="J27">
            <v>40.32</v>
          </cell>
          <cell r="K27">
            <v>0</v>
          </cell>
        </row>
        <row r="28">
          <cell r="B28">
            <v>23.712499999999995</v>
          </cell>
          <cell r="C28">
            <v>29.3</v>
          </cell>
          <cell r="D28">
            <v>21.1</v>
          </cell>
          <cell r="E28">
            <v>80.666666666666671</v>
          </cell>
          <cell r="F28">
            <v>93</v>
          </cell>
          <cell r="G28">
            <v>57</v>
          </cell>
          <cell r="H28">
            <v>17.28</v>
          </cell>
          <cell r="I28" t="str">
            <v>N</v>
          </cell>
          <cell r="J28">
            <v>36</v>
          </cell>
          <cell r="K28">
            <v>0.2</v>
          </cell>
        </row>
        <row r="29">
          <cell r="B29">
            <v>22.133333333333329</v>
          </cell>
          <cell r="C29">
            <v>26.5</v>
          </cell>
          <cell r="D29">
            <v>20.3</v>
          </cell>
          <cell r="E29">
            <v>90.875</v>
          </cell>
          <cell r="F29">
            <v>95</v>
          </cell>
          <cell r="G29">
            <v>72</v>
          </cell>
          <cell r="H29">
            <v>14.04</v>
          </cell>
          <cell r="I29" t="str">
            <v>NO</v>
          </cell>
          <cell r="J29">
            <v>33.119999999999997</v>
          </cell>
          <cell r="K29">
            <v>17</v>
          </cell>
        </row>
        <row r="30">
          <cell r="B30">
            <v>21.816666666666666</v>
          </cell>
          <cell r="C30">
            <v>28.1</v>
          </cell>
          <cell r="D30">
            <v>19.5</v>
          </cell>
          <cell r="E30">
            <v>90.708333333333329</v>
          </cell>
          <cell r="F30">
            <v>96</v>
          </cell>
          <cell r="G30">
            <v>69</v>
          </cell>
          <cell r="H30">
            <v>17.64</v>
          </cell>
          <cell r="I30" t="str">
            <v>NE</v>
          </cell>
          <cell r="J30">
            <v>56.88</v>
          </cell>
          <cell r="K30">
            <v>17.399999999999999</v>
          </cell>
        </row>
        <row r="31">
          <cell r="B31">
            <v>18.708333333333332</v>
          </cell>
          <cell r="C31">
            <v>21.6</v>
          </cell>
          <cell r="D31">
            <v>16.600000000000001</v>
          </cell>
          <cell r="E31">
            <v>91.875</v>
          </cell>
          <cell r="F31">
            <v>96</v>
          </cell>
          <cell r="G31">
            <v>75</v>
          </cell>
          <cell r="H31">
            <v>23.400000000000002</v>
          </cell>
          <cell r="I31" t="str">
            <v>O</v>
          </cell>
          <cell r="J31">
            <v>44.64</v>
          </cell>
          <cell r="K31">
            <v>33.199999999999996</v>
          </cell>
        </row>
        <row r="32">
          <cell r="B32">
            <v>15.612499999999997</v>
          </cell>
          <cell r="C32">
            <v>18.100000000000001</v>
          </cell>
          <cell r="D32">
            <v>12.6</v>
          </cell>
          <cell r="E32">
            <v>85.125</v>
          </cell>
          <cell r="F32">
            <v>93</v>
          </cell>
          <cell r="G32">
            <v>70</v>
          </cell>
          <cell r="H32">
            <v>14.4</v>
          </cell>
          <cell r="I32" t="str">
            <v>S</v>
          </cell>
          <cell r="J32">
            <v>31.319999999999997</v>
          </cell>
          <cell r="K32">
            <v>0.8</v>
          </cell>
        </row>
        <row r="33">
          <cell r="B33">
            <v>14.120833333333337</v>
          </cell>
          <cell r="C33">
            <v>19.2</v>
          </cell>
          <cell r="D33">
            <v>9.4</v>
          </cell>
          <cell r="E33">
            <v>78.666666666666671</v>
          </cell>
          <cell r="F33">
            <v>94</v>
          </cell>
          <cell r="G33">
            <v>53</v>
          </cell>
          <cell r="H33">
            <v>7.5600000000000005</v>
          </cell>
          <cell r="I33" t="str">
            <v>SE</v>
          </cell>
          <cell r="J33">
            <v>18.36</v>
          </cell>
          <cell r="K33">
            <v>0</v>
          </cell>
        </row>
        <row r="34">
          <cell r="B34">
            <v>14.066666666666668</v>
          </cell>
          <cell r="C34">
            <v>15.7</v>
          </cell>
          <cell r="D34">
            <v>12.1</v>
          </cell>
          <cell r="E34">
            <v>89.875</v>
          </cell>
          <cell r="F34">
            <v>95</v>
          </cell>
          <cell r="G34">
            <v>72</v>
          </cell>
          <cell r="H34">
            <v>13.32</v>
          </cell>
          <cell r="I34" t="str">
            <v>L</v>
          </cell>
          <cell r="J34">
            <v>27.36</v>
          </cell>
          <cell r="K34">
            <v>9.2000000000000011</v>
          </cell>
        </row>
        <row r="35">
          <cell r="B35">
            <v>15.091666666666669</v>
          </cell>
          <cell r="C35">
            <v>17.600000000000001</v>
          </cell>
          <cell r="D35">
            <v>13.5</v>
          </cell>
          <cell r="E35">
            <v>93.666666666666671</v>
          </cell>
          <cell r="F35">
            <v>96</v>
          </cell>
          <cell r="G35">
            <v>87</v>
          </cell>
          <cell r="H35">
            <v>11.16</v>
          </cell>
          <cell r="I35" t="str">
            <v>SE</v>
          </cell>
          <cell r="J35">
            <v>24.12</v>
          </cell>
          <cell r="K35">
            <v>4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0.2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0.2</v>
          </cell>
        </row>
      </sheetData>
      <sheetData sheetId="3">
        <row r="5">
          <cell r="K5">
            <v>0</v>
          </cell>
        </row>
      </sheetData>
      <sheetData sheetId="4">
        <row r="5">
          <cell r="B5">
            <v>22.212500000000002</v>
          </cell>
          <cell r="C5">
            <v>29.6</v>
          </cell>
          <cell r="D5">
            <v>16.8</v>
          </cell>
          <cell r="E5">
            <v>68.166666666666671</v>
          </cell>
          <cell r="F5">
            <v>90</v>
          </cell>
          <cell r="G5">
            <v>36</v>
          </cell>
          <cell r="H5" t="str">
            <v>*</v>
          </cell>
          <cell r="I5" t="str">
            <v>*</v>
          </cell>
          <cell r="J5" t="str">
            <v>*</v>
          </cell>
          <cell r="K5">
            <v>0</v>
          </cell>
        </row>
        <row r="6">
          <cell r="B6">
            <v>23.341666666666669</v>
          </cell>
          <cell r="C6">
            <v>31.7</v>
          </cell>
          <cell r="D6">
            <v>17.5</v>
          </cell>
          <cell r="E6">
            <v>62.708333333333336</v>
          </cell>
          <cell r="F6">
            <v>87</v>
          </cell>
          <cell r="G6">
            <v>32</v>
          </cell>
          <cell r="H6" t="str">
            <v>*</v>
          </cell>
          <cell r="I6" t="str">
            <v>*</v>
          </cell>
          <cell r="J6" t="str">
            <v>*</v>
          </cell>
          <cell r="K6">
            <v>0</v>
          </cell>
        </row>
        <row r="7">
          <cell r="B7">
            <v>24.362500000000001</v>
          </cell>
          <cell r="C7">
            <v>28.9</v>
          </cell>
          <cell r="D7">
            <v>21.6</v>
          </cell>
          <cell r="E7">
            <v>70.541666666666671</v>
          </cell>
          <cell r="F7">
            <v>89</v>
          </cell>
          <cell r="G7">
            <v>58</v>
          </cell>
          <cell r="H7" t="str">
            <v>*</v>
          </cell>
          <cell r="I7" t="str">
            <v>*</v>
          </cell>
          <cell r="J7" t="str">
            <v>*</v>
          </cell>
          <cell r="K7">
            <v>0</v>
          </cell>
        </row>
        <row r="8">
          <cell r="B8">
            <v>20.558333333333337</v>
          </cell>
          <cell r="C8">
            <v>23.2</v>
          </cell>
          <cell r="D8">
            <v>18.100000000000001</v>
          </cell>
          <cell r="E8">
            <v>87.166666666666671</v>
          </cell>
          <cell r="F8">
            <v>95</v>
          </cell>
          <cell r="G8">
            <v>75</v>
          </cell>
          <cell r="H8" t="str">
            <v>*</v>
          </cell>
          <cell r="I8" t="str">
            <v>*</v>
          </cell>
          <cell r="J8" t="str">
            <v>*</v>
          </cell>
          <cell r="K8">
            <v>7.9999999999999991</v>
          </cell>
        </row>
        <row r="9">
          <cell r="B9">
            <v>20.675000000000001</v>
          </cell>
          <cell r="C9">
            <v>27.4</v>
          </cell>
          <cell r="D9">
            <v>14.9</v>
          </cell>
          <cell r="E9">
            <v>77.083333333333329</v>
          </cell>
          <cell r="F9">
            <v>92</v>
          </cell>
          <cell r="G9">
            <v>51</v>
          </cell>
          <cell r="H9" t="str">
            <v>*</v>
          </cell>
          <cell r="I9" t="str">
            <v>*</v>
          </cell>
          <cell r="J9" t="str">
            <v>*</v>
          </cell>
          <cell r="K9">
            <v>8.6000000000000032</v>
          </cell>
        </row>
        <row r="10">
          <cell r="B10">
            <v>21.308333333333334</v>
          </cell>
          <cell r="C10">
            <v>26.8</v>
          </cell>
          <cell r="D10">
            <v>17.5</v>
          </cell>
          <cell r="E10">
            <v>80.75</v>
          </cell>
          <cell r="F10">
            <v>93</v>
          </cell>
          <cell r="G10">
            <v>58</v>
          </cell>
          <cell r="H10" t="str">
            <v>*</v>
          </cell>
          <cell r="I10" t="str">
            <v>*</v>
          </cell>
          <cell r="J10" t="str">
            <v>*</v>
          </cell>
          <cell r="K10">
            <v>2.6</v>
          </cell>
        </row>
        <row r="11">
          <cell r="B11">
            <v>21.558333333333326</v>
          </cell>
          <cell r="C11">
            <v>27.8</v>
          </cell>
          <cell r="D11">
            <v>16.8</v>
          </cell>
          <cell r="E11">
            <v>79.583333333333329</v>
          </cell>
          <cell r="F11">
            <v>94</v>
          </cell>
          <cell r="G11">
            <v>52</v>
          </cell>
          <cell r="H11" t="str">
            <v>*</v>
          </cell>
          <cell r="I11" t="str">
            <v>*</v>
          </cell>
          <cell r="J11" t="str">
            <v>*</v>
          </cell>
          <cell r="K11">
            <v>0</v>
          </cell>
        </row>
        <row r="12">
          <cell r="B12">
            <v>21.145833333333332</v>
          </cell>
          <cell r="C12">
            <v>26.2</v>
          </cell>
          <cell r="D12">
            <v>18.100000000000001</v>
          </cell>
          <cell r="E12">
            <v>72.916666666666671</v>
          </cell>
          <cell r="F12">
            <v>90</v>
          </cell>
          <cell r="G12">
            <v>53</v>
          </cell>
          <cell r="H12" t="str">
            <v>*</v>
          </cell>
          <cell r="I12" t="str">
            <v>*</v>
          </cell>
          <cell r="J12" t="str">
            <v>*</v>
          </cell>
          <cell r="K12">
            <v>0.2</v>
          </cell>
        </row>
        <row r="13">
          <cell r="B13">
            <v>20.883333333333336</v>
          </cell>
          <cell r="C13">
            <v>28</v>
          </cell>
          <cell r="D13">
            <v>16.2</v>
          </cell>
          <cell r="E13">
            <v>74.333333333333329</v>
          </cell>
          <cell r="F13">
            <v>88</v>
          </cell>
          <cell r="G13">
            <v>49</v>
          </cell>
          <cell r="H13" t="str">
            <v>*</v>
          </cell>
          <cell r="I13" t="str">
            <v>*</v>
          </cell>
          <cell r="J13" t="str">
            <v>*</v>
          </cell>
          <cell r="K13">
            <v>0</v>
          </cell>
        </row>
        <row r="14">
          <cell r="B14">
            <v>20.237500000000001</v>
          </cell>
          <cell r="C14">
            <v>25.4</v>
          </cell>
          <cell r="D14">
            <v>17.2</v>
          </cell>
          <cell r="E14">
            <v>82.708333333333329</v>
          </cell>
          <cell r="F14">
            <v>96</v>
          </cell>
          <cell r="G14">
            <v>65</v>
          </cell>
          <cell r="H14" t="str">
            <v>*</v>
          </cell>
          <cell r="I14" t="str">
            <v>*</v>
          </cell>
          <cell r="J14" t="str">
            <v>*</v>
          </cell>
          <cell r="K14">
            <v>0</v>
          </cell>
        </row>
        <row r="15">
          <cell r="B15">
            <v>19.137499999999999</v>
          </cell>
          <cell r="C15">
            <v>23.7</v>
          </cell>
          <cell r="D15">
            <v>16.399999999999999</v>
          </cell>
          <cell r="E15">
            <v>85.666666666666671</v>
          </cell>
          <cell r="F15">
            <v>96</v>
          </cell>
          <cell r="G15">
            <v>61</v>
          </cell>
          <cell r="H15" t="str">
            <v>*</v>
          </cell>
          <cell r="I15" t="str">
            <v>*</v>
          </cell>
          <cell r="J15" t="str">
            <v>*</v>
          </cell>
          <cell r="K15">
            <v>13.2</v>
          </cell>
        </row>
        <row r="16">
          <cell r="B16">
            <v>16.829166666666669</v>
          </cell>
          <cell r="C16">
            <v>23.1</v>
          </cell>
          <cell r="D16">
            <v>10.1</v>
          </cell>
          <cell r="E16">
            <v>79.458333333333329</v>
          </cell>
          <cell r="F16">
            <v>96</v>
          </cell>
          <cell r="G16">
            <v>49</v>
          </cell>
          <cell r="H16" t="str">
            <v>*</v>
          </cell>
          <cell r="I16" t="str">
            <v>*</v>
          </cell>
          <cell r="J16" t="str">
            <v>*</v>
          </cell>
          <cell r="K16">
            <v>8.7999999999999989</v>
          </cell>
        </row>
        <row r="17">
          <cell r="B17">
            <v>17.945833333333329</v>
          </cell>
          <cell r="C17">
            <v>26.1</v>
          </cell>
          <cell r="D17">
            <v>11</v>
          </cell>
          <cell r="E17">
            <v>71.083333333333329</v>
          </cell>
          <cell r="F17">
            <v>91</v>
          </cell>
          <cell r="G17">
            <v>44</v>
          </cell>
          <cell r="H17" t="str">
            <v>*</v>
          </cell>
          <cell r="I17" t="str">
            <v>*</v>
          </cell>
          <cell r="J17" t="str">
            <v>*</v>
          </cell>
          <cell r="K17">
            <v>0.2</v>
          </cell>
        </row>
        <row r="18">
          <cell r="B18">
            <v>18.166666666666668</v>
          </cell>
          <cell r="C18">
            <v>24.8</v>
          </cell>
          <cell r="D18">
            <v>12.7</v>
          </cell>
          <cell r="E18">
            <v>75.333333333333329</v>
          </cell>
          <cell r="F18">
            <v>93</v>
          </cell>
          <cell r="G18">
            <v>51</v>
          </cell>
          <cell r="H18" t="str">
            <v>*</v>
          </cell>
          <cell r="I18" t="str">
            <v>*</v>
          </cell>
          <cell r="J18" t="str">
            <v>*</v>
          </cell>
          <cell r="K18">
            <v>0</v>
          </cell>
        </row>
        <row r="19">
          <cell r="B19">
            <v>20.612500000000001</v>
          </cell>
          <cell r="C19">
            <v>28.9</v>
          </cell>
          <cell r="D19">
            <v>15.4</v>
          </cell>
          <cell r="E19">
            <v>75.541666666666671</v>
          </cell>
          <cell r="F19">
            <v>92</v>
          </cell>
          <cell r="G19">
            <v>47</v>
          </cell>
          <cell r="H19" t="str">
            <v>*</v>
          </cell>
          <cell r="I19" t="str">
            <v>*</v>
          </cell>
          <cell r="J19" t="str">
            <v>*</v>
          </cell>
          <cell r="K19">
            <v>0</v>
          </cell>
        </row>
        <row r="20">
          <cell r="B20">
            <v>22.604166666666668</v>
          </cell>
          <cell r="C20">
            <v>27.9</v>
          </cell>
          <cell r="D20">
            <v>20</v>
          </cell>
          <cell r="E20">
            <v>81.583333333333329</v>
          </cell>
          <cell r="F20">
            <v>92</v>
          </cell>
          <cell r="G20">
            <v>63</v>
          </cell>
          <cell r="H20" t="str">
            <v>*</v>
          </cell>
          <cell r="I20" t="str">
            <v>*</v>
          </cell>
          <cell r="J20" t="str">
            <v>*</v>
          </cell>
          <cell r="K20">
            <v>0.4</v>
          </cell>
        </row>
        <row r="21">
          <cell r="B21">
            <v>21.391666666666666</v>
          </cell>
          <cell r="C21">
            <v>26.4</v>
          </cell>
          <cell r="D21">
            <v>18.2</v>
          </cell>
          <cell r="E21">
            <v>83</v>
          </cell>
          <cell r="F21">
            <v>95</v>
          </cell>
          <cell r="G21">
            <v>61</v>
          </cell>
          <cell r="H21" t="str">
            <v>*</v>
          </cell>
          <cell r="I21" t="str">
            <v>*</v>
          </cell>
          <cell r="J21" t="str">
            <v>*</v>
          </cell>
          <cell r="K21">
            <v>0.4</v>
          </cell>
        </row>
        <row r="22">
          <cell r="B22">
            <v>20.05</v>
          </cell>
          <cell r="C22">
            <v>24</v>
          </cell>
          <cell r="D22">
            <v>18.100000000000001</v>
          </cell>
          <cell r="E22">
            <v>87.25</v>
          </cell>
          <cell r="F22">
            <v>94</v>
          </cell>
          <cell r="G22">
            <v>68</v>
          </cell>
          <cell r="H22" t="str">
            <v>*</v>
          </cell>
          <cell r="I22" t="str">
            <v>*</v>
          </cell>
          <cell r="J22" t="str">
            <v>*</v>
          </cell>
          <cell r="K22">
            <v>0.60000000000000009</v>
          </cell>
        </row>
        <row r="23">
          <cell r="B23">
            <v>20.212500000000002</v>
          </cell>
          <cell r="C23">
            <v>26.1</v>
          </cell>
          <cell r="D23">
            <v>16.899999999999999</v>
          </cell>
          <cell r="E23">
            <v>83.666666666666671</v>
          </cell>
          <cell r="F23">
            <v>96</v>
          </cell>
          <cell r="G23">
            <v>59</v>
          </cell>
          <cell r="H23" t="str">
            <v>*</v>
          </cell>
          <cell r="I23" t="str">
            <v>*</v>
          </cell>
          <cell r="J23" t="str">
            <v>*</v>
          </cell>
          <cell r="K23">
            <v>0</v>
          </cell>
        </row>
        <row r="24">
          <cell r="B24">
            <v>19.633333333333336</v>
          </cell>
          <cell r="C24">
            <v>26.8</v>
          </cell>
          <cell r="D24">
            <v>15</v>
          </cell>
          <cell r="E24">
            <v>85.125</v>
          </cell>
          <cell r="F24">
            <v>96</v>
          </cell>
          <cell r="G24">
            <v>57</v>
          </cell>
          <cell r="H24" t="str">
            <v>*</v>
          </cell>
          <cell r="I24" t="str">
            <v>*</v>
          </cell>
          <cell r="J24" t="str">
            <v>*</v>
          </cell>
          <cell r="K24">
            <v>0.2</v>
          </cell>
        </row>
        <row r="25">
          <cell r="B25">
            <v>22.395833333333332</v>
          </cell>
          <cell r="C25">
            <v>29.4</v>
          </cell>
          <cell r="D25">
            <v>17.8</v>
          </cell>
          <cell r="E25">
            <v>74.333333333333329</v>
          </cell>
          <cell r="F25">
            <v>88</v>
          </cell>
          <cell r="G25">
            <v>45</v>
          </cell>
          <cell r="H25" t="str">
            <v>*</v>
          </cell>
          <cell r="I25" t="str">
            <v>*</v>
          </cell>
          <cell r="J25" t="str">
            <v>*</v>
          </cell>
          <cell r="K25">
            <v>0</v>
          </cell>
        </row>
        <row r="26">
          <cell r="B26">
            <v>23.849999999999998</v>
          </cell>
          <cell r="C26">
            <v>30.8</v>
          </cell>
          <cell r="D26">
            <v>18.3</v>
          </cell>
          <cell r="E26">
            <v>73.083333333333329</v>
          </cell>
          <cell r="F26">
            <v>92</v>
          </cell>
          <cell r="G26">
            <v>45</v>
          </cell>
          <cell r="H26" t="str">
            <v>*</v>
          </cell>
          <cell r="I26" t="str">
            <v>*</v>
          </cell>
          <cell r="J26" t="str">
            <v>*</v>
          </cell>
          <cell r="K26">
            <v>0</v>
          </cell>
        </row>
        <row r="27">
          <cell r="B27">
            <v>24.766666666666669</v>
          </cell>
          <cell r="C27">
            <v>31.1</v>
          </cell>
          <cell r="D27">
            <v>19.7</v>
          </cell>
          <cell r="E27">
            <v>70.958333333333329</v>
          </cell>
          <cell r="F27">
            <v>87</v>
          </cell>
          <cell r="G27">
            <v>49</v>
          </cell>
          <cell r="H27" t="str">
            <v>*</v>
          </cell>
          <cell r="I27" t="str">
            <v>*</v>
          </cell>
          <cell r="J27" t="str">
            <v>*</v>
          </cell>
          <cell r="K27">
            <v>0</v>
          </cell>
        </row>
        <row r="28">
          <cell r="B28">
            <v>24.429166666666664</v>
          </cell>
          <cell r="C28">
            <v>30</v>
          </cell>
          <cell r="D28">
            <v>20.100000000000001</v>
          </cell>
          <cell r="E28">
            <v>77.333333333333329</v>
          </cell>
          <cell r="F28">
            <v>93</v>
          </cell>
          <cell r="G28">
            <v>55</v>
          </cell>
          <cell r="H28" t="str">
            <v>*</v>
          </cell>
          <cell r="I28" t="str">
            <v>*</v>
          </cell>
          <cell r="J28" t="str">
            <v>*</v>
          </cell>
          <cell r="K28">
            <v>0.2</v>
          </cell>
        </row>
        <row r="29">
          <cell r="B29">
            <v>24.241666666666664</v>
          </cell>
          <cell r="C29">
            <v>29.7</v>
          </cell>
          <cell r="D29">
            <v>20.7</v>
          </cell>
          <cell r="E29">
            <v>81.583333333333329</v>
          </cell>
          <cell r="F29">
            <v>95</v>
          </cell>
          <cell r="G29">
            <v>57</v>
          </cell>
          <cell r="H29" t="str">
            <v>*</v>
          </cell>
          <cell r="I29" t="str">
            <v>*</v>
          </cell>
          <cell r="J29" t="str">
            <v>*</v>
          </cell>
          <cell r="K29">
            <v>7.4000000000000012</v>
          </cell>
        </row>
        <row r="30">
          <cell r="B30">
            <v>25.054166666666664</v>
          </cell>
          <cell r="C30">
            <v>31.6</v>
          </cell>
          <cell r="D30">
            <v>20.2</v>
          </cell>
          <cell r="E30">
            <v>74</v>
          </cell>
          <cell r="F30">
            <v>93</v>
          </cell>
          <cell r="G30">
            <v>46</v>
          </cell>
          <cell r="H30" t="str">
            <v>*</v>
          </cell>
          <cell r="I30" t="str">
            <v>*</v>
          </cell>
          <cell r="J30" t="str">
            <v>*</v>
          </cell>
          <cell r="K30">
            <v>0</v>
          </cell>
        </row>
        <row r="31">
          <cell r="B31">
            <v>21.670833333333338</v>
          </cell>
          <cell r="C31">
            <v>25.5</v>
          </cell>
          <cell r="D31">
            <v>19.3</v>
          </cell>
          <cell r="E31">
            <v>83.583333333333329</v>
          </cell>
          <cell r="F31">
            <v>93</v>
          </cell>
          <cell r="G31">
            <v>63</v>
          </cell>
          <cell r="H31" t="str">
            <v>*</v>
          </cell>
          <cell r="I31" t="str">
            <v>*</v>
          </cell>
          <cell r="J31" t="str">
            <v>*</v>
          </cell>
          <cell r="K31">
            <v>0</v>
          </cell>
        </row>
        <row r="32">
          <cell r="B32">
            <v>18.425000000000001</v>
          </cell>
          <cell r="C32">
            <v>20.8</v>
          </cell>
          <cell r="D32">
            <v>15.3</v>
          </cell>
          <cell r="E32">
            <v>87.916666666666671</v>
          </cell>
          <cell r="F32">
            <v>96</v>
          </cell>
          <cell r="G32">
            <v>71</v>
          </cell>
          <cell r="H32" t="str">
            <v>*</v>
          </cell>
          <cell r="I32" t="str">
            <v>*</v>
          </cell>
          <cell r="J32" t="str">
            <v>*</v>
          </cell>
          <cell r="K32">
            <v>1.2</v>
          </cell>
        </row>
        <row r="33">
          <cell r="B33">
            <v>15.7125</v>
          </cell>
          <cell r="C33">
            <v>24.2</v>
          </cell>
          <cell r="D33">
            <v>9.1999999999999993</v>
          </cell>
          <cell r="E33">
            <v>83.25</v>
          </cell>
          <cell r="F33">
            <v>97</v>
          </cell>
          <cell r="G33">
            <v>49</v>
          </cell>
          <cell r="H33" t="str">
            <v>*</v>
          </cell>
          <cell r="I33" t="str">
            <v>*</v>
          </cell>
          <cell r="J33" t="str">
            <v>*</v>
          </cell>
          <cell r="K33">
            <v>1</v>
          </cell>
        </row>
        <row r="34">
          <cell r="B34">
            <v>19.154166666666665</v>
          </cell>
          <cell r="C34">
            <v>24.3</v>
          </cell>
          <cell r="D34">
            <v>15.2</v>
          </cell>
          <cell r="E34">
            <v>84.208333333333329</v>
          </cell>
          <cell r="F34">
            <v>94</v>
          </cell>
          <cell r="G34">
            <v>66</v>
          </cell>
          <cell r="H34" t="str">
            <v>*</v>
          </cell>
          <cell r="I34" t="str">
            <v>*</v>
          </cell>
          <cell r="J34" t="str">
            <v>*</v>
          </cell>
          <cell r="K34">
            <v>0</v>
          </cell>
        </row>
        <row r="35">
          <cell r="B35">
            <v>18.804166666666671</v>
          </cell>
          <cell r="C35">
            <v>21.2</v>
          </cell>
          <cell r="D35">
            <v>17.399999999999999</v>
          </cell>
          <cell r="E35">
            <v>95.541666666666671</v>
          </cell>
          <cell r="F35">
            <v>96</v>
          </cell>
          <cell r="G35">
            <v>93</v>
          </cell>
          <cell r="H35" t="str">
            <v>*</v>
          </cell>
          <cell r="I35" t="str">
            <v>*</v>
          </cell>
          <cell r="J35" t="str">
            <v>*</v>
          </cell>
          <cell r="K35">
            <v>0</v>
          </cell>
        </row>
        <row r="36">
          <cell r="I36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18.799999999999997</v>
          </cell>
        </row>
      </sheetData>
      <sheetData sheetId="3">
        <row r="5">
          <cell r="K5">
            <v>5.4</v>
          </cell>
        </row>
      </sheetData>
      <sheetData sheetId="4">
        <row r="5">
          <cell r="B5">
            <v>24.762500000000003</v>
          </cell>
          <cell r="C5">
            <v>32</v>
          </cell>
          <cell r="D5">
            <v>19.399999999999999</v>
          </cell>
          <cell r="E5">
            <v>67.833333333333329</v>
          </cell>
          <cell r="F5">
            <v>89</v>
          </cell>
          <cell r="G5">
            <v>34</v>
          </cell>
          <cell r="H5">
            <v>16.920000000000002</v>
          </cell>
          <cell r="I5" t="str">
            <v>SE</v>
          </cell>
          <cell r="J5">
            <v>38.159999999999997</v>
          </cell>
          <cell r="K5">
            <v>0</v>
          </cell>
        </row>
        <row r="6">
          <cell r="B6">
            <v>24.304166666666664</v>
          </cell>
          <cell r="C6">
            <v>31</v>
          </cell>
          <cell r="D6">
            <v>19.399999999999999</v>
          </cell>
          <cell r="E6">
            <v>67.291666666666671</v>
          </cell>
          <cell r="F6">
            <v>86</v>
          </cell>
          <cell r="G6">
            <v>35</v>
          </cell>
          <cell r="H6">
            <v>21.240000000000002</v>
          </cell>
          <cell r="I6" t="str">
            <v>L</v>
          </cell>
          <cell r="J6">
            <v>37.800000000000004</v>
          </cell>
          <cell r="K6">
            <v>0</v>
          </cell>
        </row>
        <row r="7">
          <cell r="B7">
            <v>23.737500000000001</v>
          </cell>
          <cell r="C7">
            <v>30.2</v>
          </cell>
          <cell r="D7">
            <v>20.9</v>
          </cell>
          <cell r="E7">
            <v>80.125</v>
          </cell>
          <cell r="F7">
            <v>95</v>
          </cell>
          <cell r="G7">
            <v>55</v>
          </cell>
          <cell r="H7">
            <v>25.56</v>
          </cell>
          <cell r="I7" t="str">
            <v>N</v>
          </cell>
          <cell r="J7">
            <v>45.36</v>
          </cell>
          <cell r="K7">
            <v>7.6</v>
          </cell>
        </row>
        <row r="8">
          <cell r="B8">
            <v>21.324999999999999</v>
          </cell>
          <cell r="C8">
            <v>22.8</v>
          </cell>
          <cell r="D8">
            <v>19</v>
          </cell>
          <cell r="E8">
            <v>92.291666666666671</v>
          </cell>
          <cell r="F8">
            <v>96</v>
          </cell>
          <cell r="G8">
            <v>88</v>
          </cell>
          <cell r="H8">
            <v>21.96</v>
          </cell>
          <cell r="I8" t="str">
            <v>N</v>
          </cell>
          <cell r="J8">
            <v>33.840000000000003</v>
          </cell>
          <cell r="K8">
            <v>26.799999999999997</v>
          </cell>
        </row>
        <row r="9">
          <cell r="B9">
            <v>22.170833333333334</v>
          </cell>
          <cell r="C9">
            <v>27.3</v>
          </cell>
          <cell r="D9">
            <v>19.899999999999999</v>
          </cell>
          <cell r="E9">
            <v>88.25</v>
          </cell>
          <cell r="F9">
            <v>96</v>
          </cell>
          <cell r="G9">
            <v>68</v>
          </cell>
          <cell r="H9">
            <v>11.16</v>
          </cell>
          <cell r="I9" t="str">
            <v>L</v>
          </cell>
          <cell r="J9">
            <v>23.040000000000003</v>
          </cell>
          <cell r="K9">
            <v>0.2</v>
          </cell>
        </row>
        <row r="10">
          <cell r="B10">
            <v>23.066666666666666</v>
          </cell>
          <cell r="C10">
            <v>28.6</v>
          </cell>
          <cell r="D10">
            <v>19.100000000000001</v>
          </cell>
          <cell r="E10">
            <v>83.541666666666671</v>
          </cell>
          <cell r="F10">
            <v>96</v>
          </cell>
          <cell r="G10">
            <v>57</v>
          </cell>
          <cell r="H10">
            <v>11.879999999999999</v>
          </cell>
          <cell r="I10" t="str">
            <v>SE</v>
          </cell>
          <cell r="J10">
            <v>27.36</v>
          </cell>
          <cell r="K10">
            <v>0</v>
          </cell>
        </row>
        <row r="11">
          <cell r="B11">
            <v>23.958333333333329</v>
          </cell>
          <cell r="C11">
            <v>29.3</v>
          </cell>
          <cell r="D11">
            <v>20.399999999999999</v>
          </cell>
          <cell r="E11">
            <v>77.875</v>
          </cell>
          <cell r="F11">
            <v>94</v>
          </cell>
          <cell r="G11">
            <v>48</v>
          </cell>
          <cell r="H11">
            <v>16.2</v>
          </cell>
          <cell r="I11" t="str">
            <v>SE</v>
          </cell>
          <cell r="J11">
            <v>27</v>
          </cell>
          <cell r="K11">
            <v>0</v>
          </cell>
        </row>
        <row r="12">
          <cell r="B12">
            <v>23.775000000000002</v>
          </cell>
          <cell r="C12">
            <v>30.8</v>
          </cell>
          <cell r="D12">
            <v>18.899999999999999</v>
          </cell>
          <cell r="E12">
            <v>68.75</v>
          </cell>
          <cell r="F12">
            <v>89</v>
          </cell>
          <cell r="G12">
            <v>35</v>
          </cell>
          <cell r="H12">
            <v>17.28</v>
          </cell>
          <cell r="I12" t="str">
            <v>SE</v>
          </cell>
          <cell r="J12">
            <v>29.16</v>
          </cell>
          <cell r="K12">
            <v>0</v>
          </cell>
        </row>
        <row r="13">
          <cell r="B13">
            <v>24.020833333333332</v>
          </cell>
          <cell r="C13">
            <v>31.2</v>
          </cell>
          <cell r="D13">
            <v>18.2</v>
          </cell>
          <cell r="E13">
            <v>67.25</v>
          </cell>
          <cell r="F13">
            <v>87</v>
          </cell>
          <cell r="G13">
            <v>35</v>
          </cell>
          <cell r="H13">
            <v>18</v>
          </cell>
          <cell r="I13" t="str">
            <v>L</v>
          </cell>
          <cell r="J13">
            <v>31.319999999999997</v>
          </cell>
          <cell r="K13">
            <v>0</v>
          </cell>
        </row>
        <row r="14">
          <cell r="B14">
            <v>24.233333333333331</v>
          </cell>
          <cell r="C14">
            <v>30</v>
          </cell>
          <cell r="D14">
            <v>21.1</v>
          </cell>
          <cell r="E14">
            <v>80.416666666666671</v>
          </cell>
          <cell r="F14">
            <v>90</v>
          </cell>
          <cell r="G14">
            <v>58</v>
          </cell>
          <cell r="H14">
            <v>24.840000000000003</v>
          </cell>
          <cell r="I14" t="str">
            <v>NO</v>
          </cell>
          <cell r="J14">
            <v>41.4</v>
          </cell>
          <cell r="K14">
            <v>3.6</v>
          </cell>
        </row>
        <row r="15">
          <cell r="B15">
            <v>22.0625</v>
          </cell>
          <cell r="C15">
            <v>25.7</v>
          </cell>
          <cell r="D15">
            <v>19.600000000000001</v>
          </cell>
          <cell r="E15">
            <v>89.875</v>
          </cell>
          <cell r="F15">
            <v>96</v>
          </cell>
          <cell r="G15">
            <v>71</v>
          </cell>
          <cell r="H15">
            <v>24.12</v>
          </cell>
          <cell r="I15" t="str">
            <v>SO</v>
          </cell>
          <cell r="J15">
            <v>39.96</v>
          </cell>
          <cell r="K15">
            <v>33.799999999999997</v>
          </cell>
        </row>
        <row r="16">
          <cell r="B16">
            <v>19.708333333333332</v>
          </cell>
          <cell r="C16">
            <v>24.5</v>
          </cell>
          <cell r="D16">
            <v>16.2</v>
          </cell>
          <cell r="E16">
            <v>83.291666666666671</v>
          </cell>
          <cell r="F16">
            <v>95</v>
          </cell>
          <cell r="G16">
            <v>60</v>
          </cell>
          <cell r="H16">
            <v>23.040000000000003</v>
          </cell>
          <cell r="I16" t="str">
            <v>SE</v>
          </cell>
          <cell r="J16">
            <v>36</v>
          </cell>
          <cell r="K16">
            <v>0</v>
          </cell>
        </row>
        <row r="17">
          <cell r="B17">
            <v>21.104166666666664</v>
          </cell>
          <cell r="C17">
            <v>26.2</v>
          </cell>
          <cell r="D17">
            <v>17.399999999999999</v>
          </cell>
          <cell r="E17">
            <v>76.416666666666671</v>
          </cell>
          <cell r="F17">
            <v>91</v>
          </cell>
          <cell r="G17">
            <v>56</v>
          </cell>
          <cell r="H17">
            <v>17.28</v>
          </cell>
          <cell r="I17" t="str">
            <v>SE</v>
          </cell>
          <cell r="J17">
            <v>27</v>
          </cell>
          <cell r="K17">
            <v>0</v>
          </cell>
        </row>
        <row r="18">
          <cell r="B18">
            <v>21.029166666666665</v>
          </cell>
          <cell r="C18">
            <v>27.9</v>
          </cell>
          <cell r="D18">
            <v>15</v>
          </cell>
          <cell r="E18">
            <v>73.625</v>
          </cell>
          <cell r="F18">
            <v>90</v>
          </cell>
          <cell r="G18">
            <v>46</v>
          </cell>
          <cell r="H18">
            <v>14.04</v>
          </cell>
          <cell r="I18" t="str">
            <v>L</v>
          </cell>
          <cell r="J18">
            <v>25.56</v>
          </cell>
          <cell r="K18">
            <v>0</v>
          </cell>
        </row>
        <row r="19">
          <cell r="B19">
            <v>22.25833333333334</v>
          </cell>
          <cell r="C19">
            <v>26.7</v>
          </cell>
          <cell r="D19">
            <v>18.5</v>
          </cell>
          <cell r="E19">
            <v>79.375</v>
          </cell>
          <cell r="F19">
            <v>90</v>
          </cell>
          <cell r="G19">
            <v>64</v>
          </cell>
          <cell r="H19">
            <v>20.88</v>
          </cell>
          <cell r="I19" t="str">
            <v>SE</v>
          </cell>
          <cell r="J19">
            <v>28.8</v>
          </cell>
          <cell r="K19">
            <v>0</v>
          </cell>
        </row>
        <row r="20">
          <cell r="B20">
            <v>23.370833333333337</v>
          </cell>
          <cell r="C20">
            <v>30.4</v>
          </cell>
          <cell r="D20">
            <v>19</v>
          </cell>
          <cell r="E20">
            <v>78.291666666666671</v>
          </cell>
          <cell r="F20">
            <v>94</v>
          </cell>
          <cell r="G20">
            <v>46</v>
          </cell>
          <cell r="H20">
            <v>16.559999999999999</v>
          </cell>
          <cell r="I20" t="str">
            <v>L</v>
          </cell>
          <cell r="J20">
            <v>28.44</v>
          </cell>
          <cell r="K20">
            <v>0</v>
          </cell>
        </row>
        <row r="21">
          <cell r="B21">
            <v>23.5625</v>
          </cell>
          <cell r="C21">
            <v>29.2</v>
          </cell>
          <cell r="D21">
            <v>19.600000000000001</v>
          </cell>
          <cell r="E21">
            <v>77.625</v>
          </cell>
          <cell r="F21">
            <v>91</v>
          </cell>
          <cell r="G21">
            <v>51</v>
          </cell>
          <cell r="H21">
            <v>18</v>
          </cell>
          <cell r="I21" t="str">
            <v>L</v>
          </cell>
          <cell r="J21">
            <v>32.76</v>
          </cell>
          <cell r="K21">
            <v>1.4</v>
          </cell>
        </row>
        <row r="22">
          <cell r="B22">
            <v>23.879166666666663</v>
          </cell>
          <cell r="C22">
            <v>29.2</v>
          </cell>
          <cell r="D22">
            <v>20.6</v>
          </cell>
          <cell r="E22">
            <v>78</v>
          </cell>
          <cell r="F22">
            <v>94</v>
          </cell>
          <cell r="G22">
            <v>51</v>
          </cell>
          <cell r="H22">
            <v>16.920000000000002</v>
          </cell>
          <cell r="I22" t="str">
            <v>SE</v>
          </cell>
          <cell r="J22">
            <v>27.36</v>
          </cell>
          <cell r="K22">
            <v>0</v>
          </cell>
        </row>
        <row r="23">
          <cell r="B23">
            <v>22.837500000000002</v>
          </cell>
          <cell r="C23">
            <v>28</v>
          </cell>
          <cell r="D23">
            <v>19.899999999999999</v>
          </cell>
          <cell r="E23">
            <v>80.125</v>
          </cell>
          <cell r="F23">
            <v>90</v>
          </cell>
          <cell r="G23">
            <v>59</v>
          </cell>
          <cell r="H23">
            <v>23.759999999999998</v>
          </cell>
          <cell r="I23" t="str">
            <v>SE</v>
          </cell>
          <cell r="J23">
            <v>32.76</v>
          </cell>
          <cell r="K23">
            <v>0</v>
          </cell>
        </row>
        <row r="24">
          <cell r="B24">
            <v>23.5625</v>
          </cell>
          <cell r="C24">
            <v>30.4</v>
          </cell>
          <cell r="D24">
            <v>19.100000000000001</v>
          </cell>
          <cell r="E24">
            <v>77</v>
          </cell>
          <cell r="F24">
            <v>96</v>
          </cell>
          <cell r="G24">
            <v>42</v>
          </cell>
          <cell r="H24">
            <v>10.8</v>
          </cell>
          <cell r="I24" t="str">
            <v>L</v>
          </cell>
          <cell r="J24">
            <v>22.32</v>
          </cell>
          <cell r="K24">
            <v>0</v>
          </cell>
        </row>
        <row r="25">
          <cell r="B25">
            <v>23.400000000000002</v>
          </cell>
          <cell r="C25">
            <v>30.4</v>
          </cell>
          <cell r="D25">
            <v>18.899999999999999</v>
          </cell>
          <cell r="E25">
            <v>72.666666666666671</v>
          </cell>
          <cell r="F25">
            <v>88</v>
          </cell>
          <cell r="G25">
            <v>48</v>
          </cell>
          <cell r="H25">
            <v>20.52</v>
          </cell>
          <cell r="I25" t="str">
            <v>L</v>
          </cell>
          <cell r="J25">
            <v>32.4</v>
          </cell>
          <cell r="K25">
            <v>0</v>
          </cell>
        </row>
        <row r="26">
          <cell r="B26">
            <v>24.308333333333341</v>
          </cell>
          <cell r="C26">
            <v>31</v>
          </cell>
          <cell r="D26">
            <v>19.399999999999999</v>
          </cell>
          <cell r="E26">
            <v>71.583333333333329</v>
          </cell>
          <cell r="F26">
            <v>89</v>
          </cell>
          <cell r="G26">
            <v>45</v>
          </cell>
          <cell r="H26">
            <v>20.16</v>
          </cell>
          <cell r="I26" t="str">
            <v>L</v>
          </cell>
          <cell r="J26">
            <v>37.440000000000005</v>
          </cell>
          <cell r="K26">
            <v>0</v>
          </cell>
        </row>
        <row r="27">
          <cell r="B27">
            <v>25.070833333333336</v>
          </cell>
          <cell r="C27">
            <v>30.6</v>
          </cell>
          <cell r="D27">
            <v>21.5</v>
          </cell>
          <cell r="E27">
            <v>70.541666666666671</v>
          </cell>
          <cell r="F27">
            <v>83</v>
          </cell>
          <cell r="G27">
            <v>48</v>
          </cell>
          <cell r="H27">
            <v>21.6</v>
          </cell>
          <cell r="I27" t="str">
            <v>NE</v>
          </cell>
          <cell r="J27">
            <v>35.28</v>
          </cell>
          <cell r="K27">
            <v>0</v>
          </cell>
        </row>
        <row r="28">
          <cell r="B28">
            <v>24.945833333333336</v>
          </cell>
          <cell r="C28">
            <v>30.9</v>
          </cell>
          <cell r="D28">
            <v>20.7</v>
          </cell>
          <cell r="E28">
            <v>73.041666666666671</v>
          </cell>
          <cell r="F28">
            <v>89</v>
          </cell>
          <cell r="G28">
            <v>47</v>
          </cell>
          <cell r="H28">
            <v>18</v>
          </cell>
          <cell r="I28" t="str">
            <v>NE</v>
          </cell>
          <cell r="J28">
            <v>30.96</v>
          </cell>
          <cell r="K28">
            <v>0</v>
          </cell>
        </row>
        <row r="29">
          <cell r="B29">
            <v>24.991666666666671</v>
          </cell>
          <cell r="C29">
            <v>32.1</v>
          </cell>
          <cell r="D29">
            <v>20.2</v>
          </cell>
          <cell r="E29">
            <v>71.416666666666671</v>
          </cell>
          <cell r="F29">
            <v>89</v>
          </cell>
          <cell r="G29">
            <v>43</v>
          </cell>
          <cell r="H29">
            <v>14.04</v>
          </cell>
          <cell r="I29" t="str">
            <v>L</v>
          </cell>
          <cell r="J29">
            <v>24.12</v>
          </cell>
          <cell r="K29">
            <v>0</v>
          </cell>
        </row>
        <row r="30">
          <cell r="B30">
            <v>25.608333333333334</v>
          </cell>
          <cell r="C30">
            <v>32</v>
          </cell>
          <cell r="D30">
            <v>20.3</v>
          </cell>
          <cell r="E30">
            <v>68.041666666666671</v>
          </cell>
          <cell r="F30">
            <v>89</v>
          </cell>
          <cell r="G30">
            <v>33</v>
          </cell>
          <cell r="H30">
            <v>13.32</v>
          </cell>
          <cell r="I30" t="str">
            <v>L</v>
          </cell>
          <cell r="J30">
            <v>32.04</v>
          </cell>
          <cell r="K30">
            <v>0</v>
          </cell>
        </row>
        <row r="31">
          <cell r="B31">
            <v>24.320833333333329</v>
          </cell>
          <cell r="C31">
            <v>31.5</v>
          </cell>
          <cell r="D31">
            <v>19.3</v>
          </cell>
          <cell r="E31">
            <v>69.083333333333329</v>
          </cell>
          <cell r="F31">
            <v>87</v>
          </cell>
          <cell r="G31">
            <v>35</v>
          </cell>
          <cell r="H31">
            <v>19.440000000000001</v>
          </cell>
          <cell r="I31" t="str">
            <v>L</v>
          </cell>
          <cell r="J31">
            <v>39.96</v>
          </cell>
          <cell r="K31">
            <v>0</v>
          </cell>
        </row>
        <row r="32">
          <cell r="B32">
            <v>20.68333333333333</v>
          </cell>
          <cell r="C32">
            <v>22.6</v>
          </cell>
          <cell r="D32">
            <v>17.8</v>
          </cell>
          <cell r="E32">
            <v>92.166666666666671</v>
          </cell>
          <cell r="F32">
            <v>96</v>
          </cell>
          <cell r="G32">
            <v>80</v>
          </cell>
          <cell r="H32">
            <v>23.040000000000003</v>
          </cell>
          <cell r="I32" t="str">
            <v>S</v>
          </cell>
          <cell r="J32">
            <v>41.04</v>
          </cell>
          <cell r="K32">
            <v>28</v>
          </cell>
        </row>
        <row r="33">
          <cell r="B33">
            <v>20.466666666666665</v>
          </cell>
          <cell r="C33">
            <v>27.7</v>
          </cell>
          <cell r="D33">
            <v>16.2</v>
          </cell>
          <cell r="E33">
            <v>84.625</v>
          </cell>
          <cell r="F33">
            <v>97</v>
          </cell>
          <cell r="G33">
            <v>55</v>
          </cell>
          <cell r="H33">
            <v>16.559999999999999</v>
          </cell>
          <cell r="I33" t="str">
            <v>L</v>
          </cell>
          <cell r="J33">
            <v>24.840000000000003</v>
          </cell>
          <cell r="K33">
            <v>0</v>
          </cell>
        </row>
        <row r="34">
          <cell r="B34">
            <v>23.070833333333336</v>
          </cell>
          <cell r="C34">
            <v>29.5</v>
          </cell>
          <cell r="D34">
            <v>18.2</v>
          </cell>
          <cell r="E34">
            <v>77.458333333333329</v>
          </cell>
          <cell r="F34">
            <v>93</v>
          </cell>
          <cell r="G34">
            <v>54</v>
          </cell>
          <cell r="H34">
            <v>20.16</v>
          </cell>
          <cell r="I34" t="str">
            <v>L</v>
          </cell>
          <cell r="J34">
            <v>34.92</v>
          </cell>
          <cell r="K34">
            <v>0</v>
          </cell>
        </row>
        <row r="35">
          <cell r="B35">
            <v>23.299999999999997</v>
          </cell>
          <cell r="C35">
            <v>29.6</v>
          </cell>
          <cell r="D35">
            <v>19.3</v>
          </cell>
          <cell r="E35">
            <v>81.25</v>
          </cell>
          <cell r="F35">
            <v>96</v>
          </cell>
          <cell r="G35">
            <v>57</v>
          </cell>
          <cell r="H35">
            <v>13.68</v>
          </cell>
          <cell r="I35" t="str">
            <v>SE</v>
          </cell>
          <cell r="J35">
            <v>46.800000000000004</v>
          </cell>
          <cell r="K35">
            <v>13.4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7.2</v>
          </cell>
        </row>
      </sheetData>
      <sheetData sheetId="4">
        <row r="5">
          <cell r="B5">
            <v>22.412499999999998</v>
          </cell>
          <cell r="C5">
            <v>30</v>
          </cell>
          <cell r="D5">
            <v>15.8</v>
          </cell>
          <cell r="E5">
            <v>65.5</v>
          </cell>
          <cell r="F5">
            <v>90</v>
          </cell>
          <cell r="G5">
            <v>37</v>
          </cell>
          <cell r="H5">
            <v>3.9600000000000004</v>
          </cell>
          <cell r="I5" t="str">
            <v>S</v>
          </cell>
          <cell r="J5">
            <v>19.440000000000001</v>
          </cell>
          <cell r="K5">
            <v>0</v>
          </cell>
        </row>
        <row r="6">
          <cell r="B6">
            <v>23.483333333333331</v>
          </cell>
          <cell r="C6">
            <v>32.6</v>
          </cell>
          <cell r="D6">
            <v>16.7</v>
          </cell>
          <cell r="E6">
            <v>63.291666666666664</v>
          </cell>
          <cell r="F6">
            <v>88</v>
          </cell>
          <cell r="G6">
            <v>30</v>
          </cell>
          <cell r="H6">
            <v>9.3600000000000012</v>
          </cell>
          <cell r="I6" t="str">
            <v>NE</v>
          </cell>
          <cell r="J6">
            <v>23.400000000000002</v>
          </cell>
          <cell r="K6">
            <v>0</v>
          </cell>
        </row>
        <row r="7">
          <cell r="B7">
            <v>25.204166666666662</v>
          </cell>
          <cell r="C7">
            <v>32.700000000000003</v>
          </cell>
          <cell r="D7">
            <v>19.5</v>
          </cell>
          <cell r="E7">
            <v>67.625</v>
          </cell>
          <cell r="F7">
            <v>94</v>
          </cell>
          <cell r="G7">
            <v>39</v>
          </cell>
          <cell r="H7">
            <v>15.48</v>
          </cell>
          <cell r="I7" t="str">
            <v>N</v>
          </cell>
          <cell r="J7">
            <v>62.28</v>
          </cell>
          <cell r="K7">
            <v>9.1999999999999993</v>
          </cell>
        </row>
        <row r="8">
          <cell r="B8">
            <v>22.220833333333335</v>
          </cell>
          <cell r="C8">
            <v>25.3</v>
          </cell>
          <cell r="D8">
            <v>18.600000000000001</v>
          </cell>
          <cell r="E8">
            <v>87.208333333333329</v>
          </cell>
          <cell r="F8">
            <v>96</v>
          </cell>
          <cell r="G8">
            <v>70</v>
          </cell>
          <cell r="H8">
            <v>19.440000000000001</v>
          </cell>
          <cell r="I8" t="str">
            <v>S</v>
          </cell>
          <cell r="J8">
            <v>37.440000000000005</v>
          </cell>
          <cell r="K8">
            <v>47.600000000000009</v>
          </cell>
        </row>
        <row r="9">
          <cell r="B9">
            <v>23.679166666666664</v>
          </cell>
          <cell r="C9">
            <v>29.9</v>
          </cell>
          <cell r="D9">
            <v>19.7</v>
          </cell>
          <cell r="E9">
            <v>76.333333333333329</v>
          </cell>
          <cell r="F9">
            <v>91</v>
          </cell>
          <cell r="G9">
            <v>52</v>
          </cell>
          <cell r="H9">
            <v>4.6800000000000006</v>
          </cell>
          <cell r="I9" t="str">
            <v>S</v>
          </cell>
          <cell r="J9">
            <v>16.559999999999999</v>
          </cell>
          <cell r="K9">
            <v>0</v>
          </cell>
        </row>
        <row r="10">
          <cell r="B10">
            <v>24.383333333333329</v>
          </cell>
          <cell r="C10">
            <v>30.6</v>
          </cell>
          <cell r="D10">
            <v>20.5</v>
          </cell>
          <cell r="E10">
            <v>74.5</v>
          </cell>
          <cell r="F10">
            <v>89</v>
          </cell>
          <cell r="G10">
            <v>53</v>
          </cell>
          <cell r="H10">
            <v>8.64</v>
          </cell>
          <cell r="I10" t="str">
            <v>S</v>
          </cell>
          <cell r="J10">
            <v>21.96</v>
          </cell>
          <cell r="K10">
            <v>0</v>
          </cell>
        </row>
        <row r="11">
          <cell r="B11">
            <v>23.587500000000002</v>
          </cell>
          <cell r="C11">
            <v>30.3</v>
          </cell>
          <cell r="D11">
            <v>18.7</v>
          </cell>
          <cell r="E11">
            <v>71.416666666666671</v>
          </cell>
          <cell r="F11">
            <v>92</v>
          </cell>
          <cell r="G11">
            <v>42</v>
          </cell>
          <cell r="H11">
            <v>5.04</v>
          </cell>
          <cell r="I11" t="str">
            <v>S</v>
          </cell>
          <cell r="J11">
            <v>20.16</v>
          </cell>
          <cell r="K11">
            <v>0</v>
          </cell>
        </row>
        <row r="12">
          <cell r="B12">
            <v>21.704166666666666</v>
          </cell>
          <cell r="C12">
            <v>28.1</v>
          </cell>
          <cell r="D12">
            <v>16.3</v>
          </cell>
          <cell r="E12">
            <v>67</v>
          </cell>
          <cell r="F12">
            <v>86</v>
          </cell>
          <cell r="G12">
            <v>43</v>
          </cell>
          <cell r="H12">
            <v>10.08</v>
          </cell>
          <cell r="I12" t="str">
            <v>L</v>
          </cell>
          <cell r="J12">
            <v>28.8</v>
          </cell>
          <cell r="K12">
            <v>0</v>
          </cell>
        </row>
        <row r="13">
          <cell r="B13">
            <v>21.541666666666668</v>
          </cell>
          <cell r="C13">
            <v>30.1</v>
          </cell>
          <cell r="D13">
            <v>15.1</v>
          </cell>
          <cell r="E13">
            <v>73.291666666666671</v>
          </cell>
          <cell r="F13">
            <v>90</v>
          </cell>
          <cell r="G13">
            <v>48</v>
          </cell>
          <cell r="H13">
            <v>4.32</v>
          </cell>
          <cell r="I13" t="str">
            <v>S</v>
          </cell>
          <cell r="J13">
            <v>15.120000000000001</v>
          </cell>
          <cell r="K13">
            <v>0</v>
          </cell>
        </row>
        <row r="14">
          <cell r="B14">
            <v>23.529166666666669</v>
          </cell>
          <cell r="C14">
            <v>31.7</v>
          </cell>
          <cell r="D14">
            <v>18.2</v>
          </cell>
          <cell r="E14">
            <v>79.625</v>
          </cell>
          <cell r="F14">
            <v>96</v>
          </cell>
          <cell r="G14">
            <v>53</v>
          </cell>
          <cell r="H14">
            <v>18.36</v>
          </cell>
          <cell r="I14" t="str">
            <v>NE</v>
          </cell>
          <cell r="J14">
            <v>55.440000000000005</v>
          </cell>
          <cell r="K14">
            <v>28.4</v>
          </cell>
        </row>
        <row r="15">
          <cell r="B15">
            <v>20.716666666666665</v>
          </cell>
          <cell r="C15">
            <v>25.5</v>
          </cell>
          <cell r="D15">
            <v>18.600000000000001</v>
          </cell>
          <cell r="E15">
            <v>83.916666666666671</v>
          </cell>
          <cell r="F15">
            <v>95</v>
          </cell>
          <cell r="G15">
            <v>59</v>
          </cell>
          <cell r="H15">
            <v>11.16</v>
          </cell>
          <cell r="I15" t="str">
            <v>SO</v>
          </cell>
          <cell r="J15">
            <v>33.119999999999997</v>
          </cell>
          <cell r="K15">
            <v>3</v>
          </cell>
        </row>
        <row r="16">
          <cell r="B16">
            <v>19.324999999999996</v>
          </cell>
          <cell r="C16">
            <v>26.5</v>
          </cell>
          <cell r="D16">
            <v>14.4</v>
          </cell>
          <cell r="E16">
            <v>73.416666666666671</v>
          </cell>
          <cell r="F16">
            <v>95</v>
          </cell>
          <cell r="G16">
            <v>34</v>
          </cell>
          <cell r="H16">
            <v>3.9600000000000004</v>
          </cell>
          <cell r="I16" t="str">
            <v>S</v>
          </cell>
          <cell r="J16">
            <v>16.2</v>
          </cell>
          <cell r="K16">
            <v>0</v>
          </cell>
        </row>
        <row r="17">
          <cell r="B17">
            <v>19.054166666666671</v>
          </cell>
          <cell r="C17">
            <v>27.7</v>
          </cell>
          <cell r="D17">
            <v>13.7</v>
          </cell>
          <cell r="E17">
            <v>76.458333333333329</v>
          </cell>
          <cell r="F17">
            <v>93</v>
          </cell>
          <cell r="G17">
            <v>46</v>
          </cell>
          <cell r="H17">
            <v>4.32</v>
          </cell>
          <cell r="I17" t="str">
            <v>L</v>
          </cell>
          <cell r="J17">
            <v>20.88</v>
          </cell>
          <cell r="K17">
            <v>0</v>
          </cell>
        </row>
        <row r="18">
          <cell r="B18">
            <v>20.791666666666668</v>
          </cell>
          <cell r="C18">
            <v>28.6</v>
          </cell>
          <cell r="D18">
            <v>14.8</v>
          </cell>
          <cell r="E18">
            <v>72.25</v>
          </cell>
          <cell r="F18">
            <v>93</v>
          </cell>
          <cell r="G18">
            <v>38</v>
          </cell>
          <cell r="H18">
            <v>5.04</v>
          </cell>
          <cell r="I18" t="str">
            <v>L</v>
          </cell>
          <cell r="J18">
            <v>17.64</v>
          </cell>
          <cell r="K18">
            <v>0</v>
          </cell>
        </row>
        <row r="19">
          <cell r="B19">
            <v>21.054166666666664</v>
          </cell>
          <cell r="C19">
            <v>28</v>
          </cell>
          <cell r="D19">
            <v>16.600000000000001</v>
          </cell>
          <cell r="E19">
            <v>77.375</v>
          </cell>
          <cell r="F19">
            <v>89</v>
          </cell>
          <cell r="G19">
            <v>59</v>
          </cell>
          <cell r="H19">
            <v>11.520000000000001</v>
          </cell>
          <cell r="I19" t="str">
            <v>SO</v>
          </cell>
          <cell r="J19">
            <v>23.759999999999998</v>
          </cell>
          <cell r="K19">
            <v>0</v>
          </cell>
        </row>
        <row r="20">
          <cell r="B20">
            <v>22.841666666666665</v>
          </cell>
          <cell r="C20">
            <v>30</v>
          </cell>
          <cell r="D20">
            <v>18.2</v>
          </cell>
          <cell r="E20">
            <v>75.083333333333329</v>
          </cell>
          <cell r="F20">
            <v>92</v>
          </cell>
          <cell r="G20">
            <v>49</v>
          </cell>
          <cell r="H20">
            <v>6.84</v>
          </cell>
          <cell r="I20" t="str">
            <v>SE</v>
          </cell>
          <cell r="J20">
            <v>20.52</v>
          </cell>
          <cell r="K20">
            <v>0</v>
          </cell>
        </row>
        <row r="21">
          <cell r="B21">
            <v>23.195833333333329</v>
          </cell>
          <cell r="C21">
            <v>30</v>
          </cell>
          <cell r="D21">
            <v>16.8</v>
          </cell>
          <cell r="E21">
            <v>65.5</v>
          </cell>
          <cell r="F21">
            <v>88</v>
          </cell>
          <cell r="G21">
            <v>43</v>
          </cell>
          <cell r="H21">
            <v>6.48</v>
          </cell>
          <cell r="I21" t="str">
            <v>NE</v>
          </cell>
          <cell r="J21">
            <v>19.440000000000001</v>
          </cell>
          <cell r="K21">
            <v>0</v>
          </cell>
        </row>
        <row r="22">
          <cell r="B22">
            <v>22.387500000000003</v>
          </cell>
          <cell r="C22">
            <v>25.8</v>
          </cell>
          <cell r="D22">
            <v>19.7</v>
          </cell>
          <cell r="E22">
            <v>75.5</v>
          </cell>
          <cell r="F22">
            <v>84</v>
          </cell>
          <cell r="G22">
            <v>63</v>
          </cell>
          <cell r="H22">
            <v>6.12</v>
          </cell>
          <cell r="I22" t="str">
            <v>S</v>
          </cell>
          <cell r="J22">
            <v>17.64</v>
          </cell>
          <cell r="K22">
            <v>0</v>
          </cell>
        </row>
        <row r="23">
          <cell r="B23">
            <v>21.233333333333338</v>
          </cell>
          <cell r="C23">
            <v>27.2</v>
          </cell>
          <cell r="D23">
            <v>17.399999999999999</v>
          </cell>
          <cell r="E23">
            <v>81.916666666666671</v>
          </cell>
          <cell r="F23">
            <v>94</v>
          </cell>
          <cell r="G23">
            <v>61</v>
          </cell>
          <cell r="H23">
            <v>5.04</v>
          </cell>
          <cell r="I23" t="str">
            <v>S</v>
          </cell>
          <cell r="J23">
            <v>14.4</v>
          </cell>
          <cell r="K23">
            <v>0</v>
          </cell>
        </row>
        <row r="24">
          <cell r="B24">
            <v>22.570833333333336</v>
          </cell>
          <cell r="C24">
            <v>29.4</v>
          </cell>
          <cell r="D24">
            <v>18.100000000000001</v>
          </cell>
          <cell r="E24">
            <v>77.958333333333329</v>
          </cell>
          <cell r="F24">
            <v>93</v>
          </cell>
          <cell r="G24">
            <v>48</v>
          </cell>
          <cell r="H24">
            <v>6.84</v>
          </cell>
          <cell r="I24" t="str">
            <v>S</v>
          </cell>
          <cell r="J24">
            <v>27.36</v>
          </cell>
          <cell r="K24">
            <v>0</v>
          </cell>
        </row>
        <row r="25">
          <cell r="B25">
            <v>22.850000000000005</v>
          </cell>
          <cell r="C25">
            <v>29</v>
          </cell>
          <cell r="D25">
            <v>18</v>
          </cell>
          <cell r="E25">
            <v>76.333333333333329</v>
          </cell>
          <cell r="F25">
            <v>93</v>
          </cell>
          <cell r="G25">
            <v>51</v>
          </cell>
          <cell r="H25">
            <v>12.24</v>
          </cell>
          <cell r="I25" t="str">
            <v>NE</v>
          </cell>
          <cell r="J25">
            <v>28.8</v>
          </cell>
          <cell r="K25">
            <v>2</v>
          </cell>
        </row>
        <row r="26">
          <cell r="B26">
            <v>24.295833333333334</v>
          </cell>
          <cell r="C26">
            <v>30.5</v>
          </cell>
          <cell r="D26">
            <v>19.399999999999999</v>
          </cell>
          <cell r="E26">
            <v>71.041666666666671</v>
          </cell>
          <cell r="F26">
            <v>91</v>
          </cell>
          <cell r="G26">
            <v>48</v>
          </cell>
          <cell r="H26">
            <v>14.04</v>
          </cell>
          <cell r="I26" t="str">
            <v>NE</v>
          </cell>
          <cell r="J26">
            <v>31.319999999999997</v>
          </cell>
          <cell r="K26">
            <v>0</v>
          </cell>
        </row>
        <row r="27">
          <cell r="B27">
            <v>23.908333333333328</v>
          </cell>
          <cell r="C27">
            <v>29.6</v>
          </cell>
          <cell r="D27">
            <v>20.100000000000001</v>
          </cell>
          <cell r="E27">
            <v>73.875</v>
          </cell>
          <cell r="F27">
            <v>90</v>
          </cell>
          <cell r="G27">
            <v>51</v>
          </cell>
          <cell r="H27">
            <v>10.8</v>
          </cell>
          <cell r="I27" t="str">
            <v>NE</v>
          </cell>
          <cell r="J27">
            <v>23.040000000000003</v>
          </cell>
          <cell r="K27">
            <v>0</v>
          </cell>
        </row>
        <row r="28">
          <cell r="B28">
            <v>25.066666666666663</v>
          </cell>
          <cell r="C28">
            <v>32.5</v>
          </cell>
          <cell r="D28">
            <v>19.7</v>
          </cell>
          <cell r="E28">
            <v>71.625</v>
          </cell>
          <cell r="F28">
            <v>94</v>
          </cell>
          <cell r="G28">
            <v>41</v>
          </cell>
          <cell r="H28">
            <v>9.3600000000000012</v>
          </cell>
          <cell r="I28" t="str">
            <v>N</v>
          </cell>
          <cell r="J28">
            <v>24.12</v>
          </cell>
          <cell r="K28">
            <v>0</v>
          </cell>
        </row>
        <row r="29">
          <cell r="B29">
            <v>26.8</v>
          </cell>
          <cell r="C29">
            <v>33.299999999999997</v>
          </cell>
          <cell r="D29">
            <v>22.4</v>
          </cell>
          <cell r="E29">
            <v>67.541666666666671</v>
          </cell>
          <cell r="F29">
            <v>84</v>
          </cell>
          <cell r="G29">
            <v>41</v>
          </cell>
          <cell r="H29">
            <v>8.64</v>
          </cell>
          <cell r="I29" t="str">
            <v>N</v>
          </cell>
          <cell r="J29">
            <v>22.32</v>
          </cell>
          <cell r="K29">
            <v>0</v>
          </cell>
        </row>
        <row r="30">
          <cell r="B30">
            <v>26.033333333333331</v>
          </cell>
          <cell r="C30">
            <v>32.5</v>
          </cell>
          <cell r="D30">
            <v>20.8</v>
          </cell>
          <cell r="E30">
            <v>69.708333333333329</v>
          </cell>
          <cell r="F30">
            <v>92</v>
          </cell>
          <cell r="G30">
            <v>39</v>
          </cell>
          <cell r="H30">
            <v>7.2</v>
          </cell>
          <cell r="I30" t="str">
            <v>NE</v>
          </cell>
          <cell r="J30">
            <v>20.16</v>
          </cell>
          <cell r="K30">
            <v>0</v>
          </cell>
        </row>
        <row r="31">
          <cell r="B31">
            <v>24.458333333333332</v>
          </cell>
          <cell r="C31">
            <v>32.5</v>
          </cell>
          <cell r="D31">
            <v>19.399999999999999</v>
          </cell>
          <cell r="E31">
            <v>71.541666666666671</v>
          </cell>
          <cell r="F31">
            <v>92</v>
          </cell>
          <cell r="G31">
            <v>33</v>
          </cell>
          <cell r="H31">
            <v>11.16</v>
          </cell>
          <cell r="I31" t="str">
            <v>S</v>
          </cell>
          <cell r="J31">
            <v>28.44</v>
          </cell>
          <cell r="K31">
            <v>0</v>
          </cell>
        </row>
        <row r="32">
          <cell r="B32">
            <v>20.862500000000001</v>
          </cell>
          <cell r="C32">
            <v>23</v>
          </cell>
          <cell r="D32">
            <v>18.8</v>
          </cell>
          <cell r="E32">
            <v>84.291666666666671</v>
          </cell>
          <cell r="F32">
            <v>94</v>
          </cell>
          <cell r="G32">
            <v>71</v>
          </cell>
          <cell r="H32">
            <v>7.5600000000000005</v>
          </cell>
          <cell r="I32" t="str">
            <v>SO</v>
          </cell>
          <cell r="J32">
            <v>23.400000000000002</v>
          </cell>
          <cell r="K32">
            <v>4.4000000000000004</v>
          </cell>
        </row>
        <row r="33">
          <cell r="B33">
            <v>18.929166666666664</v>
          </cell>
          <cell r="C33">
            <v>24.3</v>
          </cell>
          <cell r="D33">
            <v>13.9</v>
          </cell>
          <cell r="E33">
            <v>76.333333333333329</v>
          </cell>
          <cell r="F33">
            <v>93</v>
          </cell>
          <cell r="G33">
            <v>50</v>
          </cell>
          <cell r="H33">
            <v>4.32</v>
          </cell>
          <cell r="I33" t="str">
            <v>SO</v>
          </cell>
          <cell r="J33">
            <v>18.720000000000002</v>
          </cell>
          <cell r="K33">
            <v>0</v>
          </cell>
        </row>
        <row r="34">
          <cell r="B34">
            <v>18.829166666666669</v>
          </cell>
          <cell r="C34">
            <v>26</v>
          </cell>
          <cell r="D34">
            <v>14.4</v>
          </cell>
          <cell r="E34">
            <v>83.583333333333329</v>
          </cell>
          <cell r="F34">
            <v>94</v>
          </cell>
          <cell r="G34">
            <v>58</v>
          </cell>
          <cell r="H34">
            <v>7.2</v>
          </cell>
          <cell r="I34" t="str">
            <v>S</v>
          </cell>
          <cell r="J34">
            <v>24.48</v>
          </cell>
          <cell r="K34">
            <v>4</v>
          </cell>
        </row>
        <row r="35">
          <cell r="B35">
            <v>19.733333333333334</v>
          </cell>
          <cell r="C35">
            <v>28</v>
          </cell>
          <cell r="D35">
            <v>16</v>
          </cell>
          <cell r="E35">
            <v>85.583333333333329</v>
          </cell>
          <cell r="F35">
            <v>95</v>
          </cell>
          <cell r="G35">
            <v>60</v>
          </cell>
          <cell r="H35">
            <v>13.32</v>
          </cell>
          <cell r="I35" t="str">
            <v>SE</v>
          </cell>
          <cell r="J35">
            <v>30.6</v>
          </cell>
          <cell r="K35">
            <v>4.2</v>
          </cell>
        </row>
        <row r="36">
          <cell r="I36" t="str">
            <v>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0.8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0.2</v>
          </cell>
        </row>
      </sheetData>
      <sheetData sheetId="3">
        <row r="5">
          <cell r="K5">
            <v>0.60000000000000009</v>
          </cell>
        </row>
      </sheetData>
      <sheetData sheetId="4">
        <row r="5">
          <cell r="B5">
            <v>25.487500000000001</v>
          </cell>
          <cell r="C5">
            <v>33.299999999999997</v>
          </cell>
          <cell r="D5">
            <v>20.3</v>
          </cell>
          <cell r="E5">
            <v>63.916666666666664</v>
          </cell>
          <cell r="F5">
            <v>86</v>
          </cell>
          <cell r="G5">
            <v>35</v>
          </cell>
          <cell r="H5">
            <v>9.7200000000000006</v>
          </cell>
          <cell r="I5" t="str">
            <v>SE</v>
          </cell>
          <cell r="J5">
            <v>20.16</v>
          </cell>
          <cell r="K5">
            <v>0</v>
          </cell>
        </row>
        <row r="6">
          <cell r="B6">
            <v>25.845833333333331</v>
          </cell>
          <cell r="C6">
            <v>34.299999999999997</v>
          </cell>
          <cell r="D6">
            <v>20.100000000000001</v>
          </cell>
          <cell r="E6">
            <v>63.083333333333336</v>
          </cell>
          <cell r="F6">
            <v>90</v>
          </cell>
          <cell r="G6">
            <v>33</v>
          </cell>
          <cell r="H6">
            <v>16.2</v>
          </cell>
          <cell r="I6" t="str">
            <v>SE</v>
          </cell>
          <cell r="J6">
            <v>34.56</v>
          </cell>
          <cell r="K6">
            <v>0</v>
          </cell>
        </row>
        <row r="7">
          <cell r="B7">
            <v>24.358333333333338</v>
          </cell>
          <cell r="C7">
            <v>29.6</v>
          </cell>
          <cell r="D7">
            <v>20.2</v>
          </cell>
          <cell r="E7">
            <v>80.708333333333329</v>
          </cell>
          <cell r="F7">
            <v>94</v>
          </cell>
          <cell r="G7">
            <v>61</v>
          </cell>
          <cell r="H7">
            <v>21.240000000000002</v>
          </cell>
          <cell r="I7" t="str">
            <v>N</v>
          </cell>
          <cell r="J7">
            <v>38.519999999999996</v>
          </cell>
          <cell r="K7">
            <v>2.6</v>
          </cell>
        </row>
        <row r="8">
          <cell r="B8">
            <v>23.304166666666671</v>
          </cell>
          <cell r="C8">
            <v>25.8</v>
          </cell>
          <cell r="D8">
            <v>20.8</v>
          </cell>
          <cell r="E8">
            <v>83.166666666666671</v>
          </cell>
          <cell r="F8">
            <v>98</v>
          </cell>
          <cell r="G8">
            <v>64</v>
          </cell>
          <cell r="H8">
            <v>11.879999999999999</v>
          </cell>
          <cell r="I8" t="str">
            <v>S</v>
          </cell>
          <cell r="J8">
            <v>35.28</v>
          </cell>
          <cell r="K8">
            <v>41.800000000000004</v>
          </cell>
        </row>
        <row r="9">
          <cell r="B9">
            <v>23.095833333333335</v>
          </cell>
          <cell r="C9">
            <v>29.8</v>
          </cell>
          <cell r="D9">
            <v>17.899999999999999</v>
          </cell>
          <cell r="E9">
            <v>74.291666666666671</v>
          </cell>
          <cell r="F9">
            <v>95</v>
          </cell>
          <cell r="G9">
            <v>48</v>
          </cell>
          <cell r="H9">
            <v>7.2</v>
          </cell>
          <cell r="I9" t="str">
            <v>SE</v>
          </cell>
          <cell r="J9">
            <v>23.400000000000002</v>
          </cell>
          <cell r="K9">
            <v>0.2</v>
          </cell>
        </row>
        <row r="10">
          <cell r="B10">
            <v>23.108333333333331</v>
          </cell>
          <cell r="C10">
            <v>26.5</v>
          </cell>
          <cell r="D10">
            <v>19.399999999999999</v>
          </cell>
          <cell r="E10">
            <v>81.875</v>
          </cell>
          <cell r="F10">
            <v>93</v>
          </cell>
          <cell r="G10">
            <v>67</v>
          </cell>
          <cell r="H10">
            <v>1.8</v>
          </cell>
          <cell r="I10" t="str">
            <v>S</v>
          </cell>
          <cell r="J10">
            <v>10.08</v>
          </cell>
          <cell r="K10">
            <v>0.6</v>
          </cell>
        </row>
        <row r="11">
          <cell r="B11">
            <v>23.429166666666674</v>
          </cell>
          <cell r="C11">
            <v>30.3</v>
          </cell>
          <cell r="D11">
            <v>18.899999999999999</v>
          </cell>
          <cell r="E11">
            <v>79.541666666666671</v>
          </cell>
          <cell r="F11">
            <v>97</v>
          </cell>
          <cell r="G11">
            <v>48</v>
          </cell>
          <cell r="H11">
            <v>6.12</v>
          </cell>
          <cell r="I11" t="str">
            <v>SE</v>
          </cell>
          <cell r="J11">
            <v>17.64</v>
          </cell>
          <cell r="K11">
            <v>0</v>
          </cell>
        </row>
        <row r="12">
          <cell r="B12">
            <v>24.454166666666666</v>
          </cell>
          <cell r="C12">
            <v>29.9</v>
          </cell>
          <cell r="D12">
            <v>19</v>
          </cell>
          <cell r="E12">
            <v>68</v>
          </cell>
          <cell r="F12">
            <v>89</v>
          </cell>
          <cell r="G12">
            <v>45</v>
          </cell>
          <cell r="H12">
            <v>8.64</v>
          </cell>
          <cell r="I12" t="str">
            <v>SE</v>
          </cell>
          <cell r="J12">
            <v>24.840000000000003</v>
          </cell>
          <cell r="K12">
            <v>0.2</v>
          </cell>
        </row>
        <row r="13">
          <cell r="B13">
            <v>23.808333333333326</v>
          </cell>
          <cell r="C13">
            <v>29.8</v>
          </cell>
          <cell r="D13">
            <v>19.600000000000001</v>
          </cell>
          <cell r="E13">
            <v>71.75</v>
          </cell>
          <cell r="F13">
            <v>87</v>
          </cell>
          <cell r="G13">
            <v>52</v>
          </cell>
          <cell r="H13">
            <v>7.5600000000000005</v>
          </cell>
          <cell r="I13" t="str">
            <v>SE</v>
          </cell>
          <cell r="J13">
            <v>21.240000000000002</v>
          </cell>
          <cell r="K13">
            <v>0</v>
          </cell>
        </row>
        <row r="14">
          <cell r="B14">
            <v>22.329166666666676</v>
          </cell>
          <cell r="C14">
            <v>31.5</v>
          </cell>
          <cell r="D14">
            <v>18.7</v>
          </cell>
          <cell r="E14">
            <v>88.208333333333329</v>
          </cell>
          <cell r="F14">
            <v>98</v>
          </cell>
          <cell r="G14">
            <v>55</v>
          </cell>
          <cell r="H14">
            <v>11.879999999999999</v>
          </cell>
          <cell r="I14" t="str">
            <v>SE</v>
          </cell>
          <cell r="J14">
            <v>43.92</v>
          </cell>
          <cell r="K14">
            <v>38.800000000000004</v>
          </cell>
        </row>
        <row r="15">
          <cell r="B15">
            <v>21.445833333333336</v>
          </cell>
          <cell r="C15">
            <v>26.4</v>
          </cell>
          <cell r="D15">
            <v>19</v>
          </cell>
          <cell r="E15">
            <v>84.166666666666671</v>
          </cell>
          <cell r="F15">
            <v>98</v>
          </cell>
          <cell r="G15">
            <v>57</v>
          </cell>
          <cell r="H15">
            <v>6.48</v>
          </cell>
          <cell r="I15" t="str">
            <v>S</v>
          </cell>
          <cell r="J15">
            <v>25.92</v>
          </cell>
          <cell r="K15">
            <v>0.2</v>
          </cell>
        </row>
        <row r="16">
          <cell r="B16">
            <v>18.6875</v>
          </cell>
          <cell r="C16">
            <v>25.2</v>
          </cell>
          <cell r="D16">
            <v>13.4</v>
          </cell>
          <cell r="E16">
            <v>78.833333333333329</v>
          </cell>
          <cell r="F16">
            <v>99</v>
          </cell>
          <cell r="G16">
            <v>46</v>
          </cell>
          <cell r="H16">
            <v>8.64</v>
          </cell>
          <cell r="I16" t="str">
            <v>SE</v>
          </cell>
          <cell r="J16">
            <v>23.400000000000002</v>
          </cell>
          <cell r="K16">
            <v>0</v>
          </cell>
        </row>
        <row r="17">
          <cell r="B17">
            <v>19.612499999999997</v>
          </cell>
          <cell r="C17">
            <v>28.1</v>
          </cell>
          <cell r="D17">
            <v>12.9</v>
          </cell>
          <cell r="E17">
            <v>78.041666666666671</v>
          </cell>
          <cell r="F17">
            <v>98</v>
          </cell>
          <cell r="G17">
            <v>45</v>
          </cell>
          <cell r="H17">
            <v>6.48</v>
          </cell>
          <cell r="I17" t="str">
            <v>SE</v>
          </cell>
          <cell r="J17">
            <v>20.16</v>
          </cell>
          <cell r="K17">
            <v>0.2</v>
          </cell>
        </row>
        <row r="18">
          <cell r="B18">
            <v>20.795833333333334</v>
          </cell>
          <cell r="C18">
            <v>26.5</v>
          </cell>
          <cell r="D18">
            <v>16.7</v>
          </cell>
          <cell r="E18">
            <v>77.333333333333329</v>
          </cell>
          <cell r="F18">
            <v>96</v>
          </cell>
          <cell r="G18">
            <v>54</v>
          </cell>
          <cell r="H18">
            <v>10.08</v>
          </cell>
          <cell r="I18" t="str">
            <v>SE</v>
          </cell>
          <cell r="J18">
            <v>21.96</v>
          </cell>
          <cell r="K18">
            <v>0</v>
          </cell>
        </row>
        <row r="19">
          <cell r="B19">
            <v>23.445833333333336</v>
          </cell>
          <cell r="C19">
            <v>31.1</v>
          </cell>
          <cell r="D19">
            <v>17.100000000000001</v>
          </cell>
          <cell r="E19">
            <v>70.625</v>
          </cell>
          <cell r="F19">
            <v>92</v>
          </cell>
          <cell r="G19">
            <v>45</v>
          </cell>
          <cell r="H19">
            <v>8.64</v>
          </cell>
          <cell r="I19" t="str">
            <v>SE</v>
          </cell>
          <cell r="J19">
            <v>23.040000000000003</v>
          </cell>
          <cell r="K19">
            <v>0</v>
          </cell>
        </row>
        <row r="20">
          <cell r="B20">
            <v>23.033333333333331</v>
          </cell>
          <cell r="C20">
            <v>30.7</v>
          </cell>
          <cell r="D20">
            <v>19.5</v>
          </cell>
          <cell r="E20">
            <v>87.625</v>
          </cell>
          <cell r="F20">
            <v>97</v>
          </cell>
          <cell r="G20">
            <v>62</v>
          </cell>
          <cell r="H20">
            <v>3.6</v>
          </cell>
          <cell r="I20" t="str">
            <v>SE</v>
          </cell>
          <cell r="J20">
            <v>19.079999999999998</v>
          </cell>
          <cell r="K20">
            <v>3.2</v>
          </cell>
        </row>
        <row r="21">
          <cell r="B21">
            <v>22.779166666666672</v>
          </cell>
          <cell r="C21">
            <v>25.9</v>
          </cell>
          <cell r="D21">
            <v>19.5</v>
          </cell>
          <cell r="E21">
            <v>87.458333333333329</v>
          </cell>
          <cell r="F21">
            <v>97</v>
          </cell>
          <cell r="G21">
            <v>74</v>
          </cell>
          <cell r="H21">
            <v>5.4</v>
          </cell>
          <cell r="I21" t="str">
            <v>SE</v>
          </cell>
          <cell r="J21">
            <v>15.48</v>
          </cell>
          <cell r="K21">
            <v>0.4</v>
          </cell>
        </row>
        <row r="22">
          <cell r="B22">
            <v>22.737500000000001</v>
          </cell>
          <cell r="C22">
            <v>25.9</v>
          </cell>
          <cell r="D22">
            <v>20.9</v>
          </cell>
          <cell r="E22">
            <v>80.5</v>
          </cell>
          <cell r="F22">
            <v>90</v>
          </cell>
          <cell r="G22">
            <v>69</v>
          </cell>
          <cell r="H22">
            <v>13.68</v>
          </cell>
          <cell r="I22" t="str">
            <v>SE</v>
          </cell>
          <cell r="J22">
            <v>29.880000000000003</v>
          </cell>
          <cell r="K22">
            <v>0.2</v>
          </cell>
        </row>
        <row r="23">
          <cell r="B23">
            <v>23.145833333333339</v>
          </cell>
          <cell r="C23">
            <v>29</v>
          </cell>
          <cell r="D23">
            <v>19.600000000000001</v>
          </cell>
          <cell r="E23">
            <v>75.416666666666671</v>
          </cell>
          <cell r="F23">
            <v>93</v>
          </cell>
          <cell r="G23">
            <v>53</v>
          </cell>
          <cell r="H23">
            <v>7.2</v>
          </cell>
          <cell r="I23" t="str">
            <v>SE</v>
          </cell>
          <cell r="J23">
            <v>22.32</v>
          </cell>
          <cell r="K23">
            <v>0.2</v>
          </cell>
        </row>
        <row r="24">
          <cell r="B24">
            <v>23.208333333333332</v>
          </cell>
          <cell r="C24">
            <v>29.9</v>
          </cell>
          <cell r="D24">
            <v>18.8</v>
          </cell>
          <cell r="E24">
            <v>78.708333333333329</v>
          </cell>
          <cell r="F24">
            <v>94</v>
          </cell>
          <cell r="G24">
            <v>50</v>
          </cell>
          <cell r="H24">
            <v>4.6800000000000006</v>
          </cell>
          <cell r="I24" t="str">
            <v>S</v>
          </cell>
          <cell r="J24">
            <v>18.36</v>
          </cell>
          <cell r="K24">
            <v>0</v>
          </cell>
        </row>
        <row r="25">
          <cell r="B25">
            <v>24.308333333333334</v>
          </cell>
          <cell r="C25">
            <v>31.7</v>
          </cell>
          <cell r="D25">
            <v>17.899999999999999</v>
          </cell>
          <cell r="E25">
            <v>74.625</v>
          </cell>
          <cell r="F25">
            <v>97</v>
          </cell>
          <cell r="G25">
            <v>44</v>
          </cell>
          <cell r="H25">
            <v>5.7600000000000007</v>
          </cell>
          <cell r="I25" t="str">
            <v>SE</v>
          </cell>
          <cell r="J25">
            <v>19.079999999999998</v>
          </cell>
          <cell r="K25">
            <v>0</v>
          </cell>
        </row>
        <row r="26">
          <cell r="B26">
            <v>25.574999999999999</v>
          </cell>
          <cell r="C26">
            <v>32.799999999999997</v>
          </cell>
          <cell r="D26">
            <v>19.399999999999999</v>
          </cell>
          <cell r="E26">
            <v>71.625</v>
          </cell>
          <cell r="F26">
            <v>94</v>
          </cell>
          <cell r="G26">
            <v>46</v>
          </cell>
          <cell r="H26">
            <v>14.76</v>
          </cell>
          <cell r="I26" t="str">
            <v>SE</v>
          </cell>
          <cell r="J26">
            <v>31.680000000000003</v>
          </cell>
          <cell r="K26">
            <v>0</v>
          </cell>
        </row>
        <row r="27">
          <cell r="B27">
            <v>25.600000000000009</v>
          </cell>
          <cell r="C27">
            <v>33.200000000000003</v>
          </cell>
          <cell r="D27">
            <v>20.5</v>
          </cell>
          <cell r="E27">
            <v>75.791666666666671</v>
          </cell>
          <cell r="F27">
            <v>93</v>
          </cell>
          <cell r="G27">
            <v>49</v>
          </cell>
          <cell r="H27">
            <v>16.559999999999999</v>
          </cell>
          <cell r="I27" t="str">
            <v>SE</v>
          </cell>
          <cell r="J27">
            <v>37.800000000000004</v>
          </cell>
          <cell r="K27">
            <v>0.2</v>
          </cell>
        </row>
        <row r="28">
          <cell r="B28">
            <v>25.416666666666668</v>
          </cell>
          <cell r="C28">
            <v>32.799999999999997</v>
          </cell>
          <cell r="D28">
            <v>20.9</v>
          </cell>
          <cell r="E28">
            <v>81.458333333333329</v>
          </cell>
          <cell r="F28">
            <v>97</v>
          </cell>
          <cell r="G28">
            <v>52</v>
          </cell>
          <cell r="H28">
            <v>15.120000000000001</v>
          </cell>
          <cell r="I28" t="str">
            <v>N</v>
          </cell>
          <cell r="J28">
            <v>50.4</v>
          </cell>
          <cell r="K28">
            <v>3</v>
          </cell>
        </row>
        <row r="29">
          <cell r="B29">
            <v>25.747826086956518</v>
          </cell>
          <cell r="C29">
            <v>32.700000000000003</v>
          </cell>
          <cell r="D29">
            <v>20.399999999999999</v>
          </cell>
          <cell r="E29">
            <v>81.652173913043484</v>
          </cell>
          <cell r="F29">
            <v>98</v>
          </cell>
          <cell r="G29">
            <v>52</v>
          </cell>
          <cell r="H29">
            <v>12.24</v>
          </cell>
          <cell r="I29" t="str">
            <v>NO</v>
          </cell>
          <cell r="J29">
            <v>27</v>
          </cell>
          <cell r="K29">
            <v>0.2</v>
          </cell>
        </row>
        <row r="30">
          <cell r="B30">
            <v>24.366666666666664</v>
          </cell>
          <cell r="C30">
            <v>28.6</v>
          </cell>
          <cell r="D30">
            <v>20.9</v>
          </cell>
          <cell r="E30">
            <v>89.333333333333329</v>
          </cell>
          <cell r="F30">
            <v>98</v>
          </cell>
          <cell r="G30">
            <v>65</v>
          </cell>
          <cell r="H30">
            <v>0</v>
          </cell>
          <cell r="I30" t="str">
            <v>SE</v>
          </cell>
          <cell r="J30">
            <v>3.9600000000000004</v>
          </cell>
          <cell r="K30">
            <v>0</v>
          </cell>
        </row>
        <row r="31">
          <cell r="B31">
            <v>23.4375</v>
          </cell>
          <cell r="C31">
            <v>27</v>
          </cell>
          <cell r="D31">
            <v>21.8</v>
          </cell>
          <cell r="E31">
            <v>85.458333333333329</v>
          </cell>
          <cell r="F31">
            <v>97</v>
          </cell>
          <cell r="G31">
            <v>65</v>
          </cell>
          <cell r="H31">
            <v>4.32</v>
          </cell>
          <cell r="I31" t="str">
            <v>S</v>
          </cell>
          <cell r="J31">
            <v>23.400000000000002</v>
          </cell>
          <cell r="K31">
            <v>0</v>
          </cell>
        </row>
        <row r="32">
          <cell r="B32">
            <v>21.079166666666666</v>
          </cell>
          <cell r="C32">
            <v>25.2</v>
          </cell>
          <cell r="D32">
            <v>18.899999999999999</v>
          </cell>
          <cell r="E32">
            <v>82.875</v>
          </cell>
          <cell r="F32">
            <v>96</v>
          </cell>
          <cell r="G32">
            <v>60</v>
          </cell>
          <cell r="H32">
            <v>10.44</v>
          </cell>
          <cell r="I32" t="str">
            <v>S</v>
          </cell>
          <cell r="J32">
            <v>22.68</v>
          </cell>
          <cell r="K32">
            <v>0.6</v>
          </cell>
        </row>
        <row r="33">
          <cell r="B33">
            <v>19.183333333333334</v>
          </cell>
          <cell r="C33">
            <v>26.6</v>
          </cell>
          <cell r="D33">
            <v>13.6</v>
          </cell>
          <cell r="E33">
            <v>78.916666666666671</v>
          </cell>
          <cell r="F33">
            <v>98</v>
          </cell>
          <cell r="G33">
            <v>52</v>
          </cell>
          <cell r="H33">
            <v>10.44</v>
          </cell>
          <cell r="I33" t="str">
            <v>SE</v>
          </cell>
          <cell r="J33">
            <v>22.32</v>
          </cell>
          <cell r="K33">
            <v>0</v>
          </cell>
        </row>
        <row r="34">
          <cell r="B34">
            <v>22.020833333333332</v>
          </cell>
          <cell r="C34">
            <v>27.7</v>
          </cell>
          <cell r="D34">
            <v>18.600000000000001</v>
          </cell>
          <cell r="E34">
            <v>83.541666666666671</v>
          </cell>
          <cell r="F34">
            <v>96</v>
          </cell>
          <cell r="G34">
            <v>64</v>
          </cell>
          <cell r="H34">
            <v>8.2799999999999994</v>
          </cell>
          <cell r="I34" t="str">
            <v>SE</v>
          </cell>
          <cell r="J34">
            <v>27</v>
          </cell>
          <cell r="K34">
            <v>3</v>
          </cell>
        </row>
        <row r="35">
          <cell r="B35">
            <v>22.259090909090908</v>
          </cell>
          <cell r="C35">
            <v>24.3</v>
          </cell>
          <cell r="D35">
            <v>20.6</v>
          </cell>
          <cell r="E35">
            <v>96.272727272727266</v>
          </cell>
          <cell r="F35">
            <v>98</v>
          </cell>
          <cell r="G35">
            <v>86</v>
          </cell>
          <cell r="H35">
            <v>1.4400000000000002</v>
          </cell>
          <cell r="I35" t="str">
            <v>O</v>
          </cell>
          <cell r="J35">
            <v>16.2</v>
          </cell>
          <cell r="K35">
            <v>34.200000000000003</v>
          </cell>
        </row>
        <row r="36">
          <cell r="I36" t="str">
            <v>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Setembro"/>
      <sheetName val="Agost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2.2000000000000002</v>
          </cell>
        </row>
      </sheetData>
      <sheetData sheetId="4">
        <row r="5">
          <cell r="B5">
            <v>21.445833333333329</v>
          </cell>
          <cell r="C5">
            <v>27.7</v>
          </cell>
          <cell r="D5">
            <v>16.100000000000001</v>
          </cell>
          <cell r="E5">
            <v>70.083333333333329</v>
          </cell>
          <cell r="F5">
            <v>92</v>
          </cell>
          <cell r="G5">
            <v>38</v>
          </cell>
          <cell r="H5">
            <v>18</v>
          </cell>
          <cell r="I5" t="str">
            <v>L</v>
          </cell>
          <cell r="J5">
            <v>27.36</v>
          </cell>
          <cell r="K5">
            <v>0</v>
          </cell>
        </row>
        <row r="6">
          <cell r="B6">
            <v>23.233333333333331</v>
          </cell>
          <cell r="C6">
            <v>31.4</v>
          </cell>
          <cell r="D6">
            <v>17.600000000000001</v>
          </cell>
          <cell r="E6">
            <v>66.625</v>
          </cell>
          <cell r="F6">
            <v>86</v>
          </cell>
          <cell r="G6">
            <v>33</v>
          </cell>
          <cell r="H6">
            <v>20.16</v>
          </cell>
          <cell r="I6" t="str">
            <v>L</v>
          </cell>
          <cell r="J6">
            <v>32.04</v>
          </cell>
          <cell r="K6">
            <v>0</v>
          </cell>
        </row>
        <row r="7">
          <cell r="B7">
            <v>24.845833333333335</v>
          </cell>
          <cell r="C7">
            <v>32</v>
          </cell>
          <cell r="D7">
            <v>19.600000000000001</v>
          </cell>
          <cell r="E7">
            <v>69.041666666666671</v>
          </cell>
          <cell r="F7">
            <v>96</v>
          </cell>
          <cell r="G7">
            <v>44</v>
          </cell>
          <cell r="H7">
            <v>22.32</v>
          </cell>
          <cell r="I7" t="str">
            <v>L</v>
          </cell>
          <cell r="J7">
            <v>72.360000000000014</v>
          </cell>
          <cell r="K7">
            <v>8.4</v>
          </cell>
        </row>
        <row r="8">
          <cell r="B8">
            <v>21.329166666666662</v>
          </cell>
          <cell r="C8">
            <v>25.3</v>
          </cell>
          <cell r="D8">
            <v>18.399999999999999</v>
          </cell>
          <cell r="E8">
            <v>86.75</v>
          </cell>
          <cell r="F8">
            <v>98</v>
          </cell>
          <cell r="G8">
            <v>64</v>
          </cell>
          <cell r="H8">
            <v>23.400000000000002</v>
          </cell>
          <cell r="I8" t="str">
            <v>SO</v>
          </cell>
          <cell r="J8">
            <v>39.6</v>
          </cell>
          <cell r="K8">
            <v>34.200000000000003</v>
          </cell>
        </row>
        <row r="9">
          <cell r="B9">
            <v>21.933333333333334</v>
          </cell>
          <cell r="C9">
            <v>28.3</v>
          </cell>
          <cell r="D9">
            <v>16.600000000000001</v>
          </cell>
          <cell r="E9">
            <v>79.666666666666671</v>
          </cell>
          <cell r="F9">
            <v>97</v>
          </cell>
          <cell r="G9">
            <v>55</v>
          </cell>
          <cell r="H9">
            <v>10.44</v>
          </cell>
          <cell r="I9" t="str">
            <v>SO</v>
          </cell>
          <cell r="J9">
            <v>19.8</v>
          </cell>
          <cell r="K9">
            <v>0.2</v>
          </cell>
        </row>
        <row r="10">
          <cell r="B10">
            <v>22.787499999999998</v>
          </cell>
          <cell r="C10">
            <v>27.9</v>
          </cell>
          <cell r="D10">
            <v>20</v>
          </cell>
          <cell r="E10">
            <v>79.291666666666671</v>
          </cell>
          <cell r="F10">
            <v>93</v>
          </cell>
          <cell r="G10">
            <v>56</v>
          </cell>
          <cell r="H10">
            <v>16.920000000000002</v>
          </cell>
          <cell r="I10" t="str">
            <v>SE</v>
          </cell>
          <cell r="J10">
            <v>26.64</v>
          </cell>
          <cell r="K10">
            <v>0</v>
          </cell>
        </row>
        <row r="11">
          <cell r="B11">
            <v>22.691666666666666</v>
          </cell>
          <cell r="C11">
            <v>28.2</v>
          </cell>
          <cell r="D11">
            <v>18.399999999999999</v>
          </cell>
          <cell r="E11">
            <v>76.625</v>
          </cell>
          <cell r="F11">
            <v>97</v>
          </cell>
          <cell r="G11">
            <v>43</v>
          </cell>
          <cell r="H11">
            <v>10.8</v>
          </cell>
          <cell r="I11" t="str">
            <v>SE</v>
          </cell>
          <cell r="J11">
            <v>21.6</v>
          </cell>
          <cell r="K11">
            <v>0</v>
          </cell>
        </row>
        <row r="12">
          <cell r="B12">
            <v>20.925000000000001</v>
          </cell>
          <cell r="C12">
            <v>25.8</v>
          </cell>
          <cell r="D12">
            <v>16.3</v>
          </cell>
          <cell r="E12">
            <v>70.25</v>
          </cell>
          <cell r="F12">
            <v>87</v>
          </cell>
          <cell r="G12">
            <v>48</v>
          </cell>
          <cell r="H12">
            <v>26.64</v>
          </cell>
          <cell r="I12" t="str">
            <v>L</v>
          </cell>
          <cell r="J12">
            <v>42.12</v>
          </cell>
          <cell r="K12">
            <v>0</v>
          </cell>
        </row>
        <row r="13">
          <cell r="B13">
            <v>21.675000000000001</v>
          </cell>
          <cell r="C13">
            <v>28.4</v>
          </cell>
          <cell r="D13">
            <v>16.399999999999999</v>
          </cell>
          <cell r="E13">
            <v>71.875</v>
          </cell>
          <cell r="F13">
            <v>91</v>
          </cell>
          <cell r="G13">
            <v>49</v>
          </cell>
          <cell r="H13">
            <v>19.440000000000001</v>
          </cell>
          <cell r="I13" t="str">
            <v>L</v>
          </cell>
          <cell r="J13">
            <v>29.52</v>
          </cell>
          <cell r="K13">
            <v>0</v>
          </cell>
        </row>
        <row r="14">
          <cell r="B14">
            <v>21.962500000000002</v>
          </cell>
          <cell r="C14">
            <v>28.6</v>
          </cell>
          <cell r="D14">
            <v>18.8</v>
          </cell>
          <cell r="E14">
            <v>85.916666666666671</v>
          </cell>
          <cell r="F14">
            <v>97</v>
          </cell>
          <cell r="G14">
            <v>62</v>
          </cell>
          <cell r="H14">
            <v>23.759999999999998</v>
          </cell>
          <cell r="I14" t="str">
            <v>SE</v>
          </cell>
          <cell r="J14">
            <v>52.56</v>
          </cell>
          <cell r="K14">
            <v>19.2</v>
          </cell>
        </row>
        <row r="15">
          <cell r="B15">
            <v>20.275000000000002</v>
          </cell>
          <cell r="C15">
            <v>25.5</v>
          </cell>
          <cell r="D15">
            <v>18.3</v>
          </cell>
          <cell r="E15">
            <v>85.791666666666671</v>
          </cell>
          <cell r="F15">
            <v>98</v>
          </cell>
          <cell r="G15">
            <v>56</v>
          </cell>
          <cell r="H15">
            <v>15.120000000000001</v>
          </cell>
          <cell r="I15" t="str">
            <v>SO</v>
          </cell>
          <cell r="J15">
            <v>31.680000000000003</v>
          </cell>
          <cell r="K15">
            <v>0.8</v>
          </cell>
        </row>
        <row r="16">
          <cell r="B16">
            <v>18.833333333333332</v>
          </cell>
          <cell r="C16">
            <v>25</v>
          </cell>
          <cell r="D16">
            <v>13.7</v>
          </cell>
          <cell r="E16">
            <v>74.708333333333329</v>
          </cell>
          <cell r="F16">
            <v>97</v>
          </cell>
          <cell r="G16">
            <v>41</v>
          </cell>
          <cell r="H16">
            <v>12.24</v>
          </cell>
          <cell r="I16" t="str">
            <v>SO</v>
          </cell>
          <cell r="J16">
            <v>21.240000000000002</v>
          </cell>
          <cell r="K16">
            <v>0</v>
          </cell>
        </row>
        <row r="17">
          <cell r="B17">
            <v>19.912499999999998</v>
          </cell>
          <cell r="C17">
            <v>26</v>
          </cell>
          <cell r="D17">
            <v>16.2</v>
          </cell>
          <cell r="E17">
            <v>74.833333333333329</v>
          </cell>
          <cell r="F17">
            <v>96</v>
          </cell>
          <cell r="G17">
            <v>48</v>
          </cell>
          <cell r="H17">
            <v>20.52</v>
          </cell>
          <cell r="I17" t="str">
            <v>L</v>
          </cell>
          <cell r="J17">
            <v>32.76</v>
          </cell>
          <cell r="K17">
            <v>0</v>
          </cell>
        </row>
        <row r="18">
          <cell r="B18">
            <v>20.491666666666671</v>
          </cell>
          <cell r="C18">
            <v>26.3</v>
          </cell>
          <cell r="D18">
            <v>15.9</v>
          </cell>
          <cell r="E18">
            <v>75.875</v>
          </cell>
          <cell r="F18">
            <v>95</v>
          </cell>
          <cell r="G18">
            <v>49</v>
          </cell>
          <cell r="H18">
            <v>16.559999999999999</v>
          </cell>
          <cell r="I18" t="str">
            <v>L</v>
          </cell>
          <cell r="J18">
            <v>27.36</v>
          </cell>
          <cell r="K18">
            <v>0</v>
          </cell>
        </row>
        <row r="19">
          <cell r="B19">
            <v>20.762499999999999</v>
          </cell>
          <cell r="C19">
            <v>25.2</v>
          </cell>
          <cell r="D19">
            <v>18</v>
          </cell>
          <cell r="E19">
            <v>84.208333333333329</v>
          </cell>
          <cell r="F19">
            <v>94</v>
          </cell>
          <cell r="G19">
            <v>64</v>
          </cell>
          <cell r="H19">
            <v>21.6</v>
          </cell>
          <cell r="I19" t="str">
            <v>L</v>
          </cell>
          <cell r="J19">
            <v>31.680000000000003</v>
          </cell>
          <cell r="K19">
            <v>0</v>
          </cell>
        </row>
        <row r="20">
          <cell r="B20">
            <v>22.074999999999999</v>
          </cell>
          <cell r="C20">
            <v>26.8</v>
          </cell>
          <cell r="D20">
            <v>19</v>
          </cell>
          <cell r="E20">
            <v>79</v>
          </cell>
          <cell r="F20">
            <v>92</v>
          </cell>
          <cell r="G20">
            <v>59</v>
          </cell>
          <cell r="H20">
            <v>23.040000000000003</v>
          </cell>
          <cell r="I20" t="str">
            <v>L</v>
          </cell>
          <cell r="J20">
            <v>35.64</v>
          </cell>
          <cell r="K20">
            <v>0</v>
          </cell>
        </row>
        <row r="21">
          <cell r="B21">
            <v>22.287499999999994</v>
          </cell>
          <cell r="C21">
            <v>28.1</v>
          </cell>
          <cell r="D21">
            <v>18</v>
          </cell>
          <cell r="E21">
            <v>70.833333333333329</v>
          </cell>
          <cell r="F21">
            <v>90</v>
          </cell>
          <cell r="G21">
            <v>46</v>
          </cell>
          <cell r="H21">
            <v>18.720000000000002</v>
          </cell>
          <cell r="I21" t="str">
            <v>L</v>
          </cell>
          <cell r="J21">
            <v>29.16</v>
          </cell>
          <cell r="K21">
            <v>0</v>
          </cell>
        </row>
        <row r="22">
          <cell r="B22">
            <v>21.441666666666666</v>
          </cell>
          <cell r="C22">
            <v>24.6</v>
          </cell>
          <cell r="D22">
            <v>20.100000000000001</v>
          </cell>
          <cell r="E22">
            <v>80.916666666666671</v>
          </cell>
          <cell r="F22">
            <v>90</v>
          </cell>
          <cell r="G22">
            <v>64</v>
          </cell>
          <cell r="H22">
            <v>19.079999999999998</v>
          </cell>
          <cell r="I22" t="str">
            <v>SE</v>
          </cell>
          <cell r="J22">
            <v>27</v>
          </cell>
          <cell r="K22">
            <v>0</v>
          </cell>
        </row>
        <row r="23">
          <cell r="B23">
            <v>21.287500000000005</v>
          </cell>
          <cell r="C23">
            <v>27</v>
          </cell>
          <cell r="D23">
            <v>18</v>
          </cell>
          <cell r="E23">
            <v>84.375</v>
          </cell>
          <cell r="F23">
            <v>97</v>
          </cell>
          <cell r="G23">
            <v>57</v>
          </cell>
          <cell r="H23">
            <v>14.4</v>
          </cell>
          <cell r="I23" t="str">
            <v>SE</v>
          </cell>
          <cell r="J23">
            <v>25.2</v>
          </cell>
          <cell r="K23">
            <v>0.2</v>
          </cell>
        </row>
        <row r="24">
          <cell r="B24">
            <v>22.137499999999999</v>
          </cell>
          <cell r="C24">
            <v>27.5</v>
          </cell>
          <cell r="D24">
            <v>18.600000000000001</v>
          </cell>
          <cell r="E24">
            <v>80.666666666666671</v>
          </cell>
          <cell r="F24">
            <v>97</v>
          </cell>
          <cell r="G24">
            <v>56</v>
          </cell>
          <cell r="H24">
            <v>23.400000000000002</v>
          </cell>
          <cell r="I24" t="str">
            <v>SE</v>
          </cell>
          <cell r="J24">
            <v>35.28</v>
          </cell>
          <cell r="K24">
            <v>0</v>
          </cell>
        </row>
        <row r="25">
          <cell r="B25">
            <v>22.820833333333329</v>
          </cell>
          <cell r="C25">
            <v>29.2</v>
          </cell>
          <cell r="D25">
            <v>18.899999999999999</v>
          </cell>
          <cell r="E25">
            <v>79.416666666666671</v>
          </cell>
          <cell r="F25">
            <v>97</v>
          </cell>
          <cell r="G25">
            <v>49</v>
          </cell>
          <cell r="H25">
            <v>20.52</v>
          </cell>
          <cell r="I25" t="str">
            <v>L</v>
          </cell>
          <cell r="J25">
            <v>35.64</v>
          </cell>
          <cell r="K25">
            <v>0</v>
          </cell>
        </row>
        <row r="26">
          <cell r="B26">
            <v>23.841666666666665</v>
          </cell>
          <cell r="C26">
            <v>30</v>
          </cell>
          <cell r="D26">
            <v>20</v>
          </cell>
          <cell r="E26">
            <v>75.708333333333329</v>
          </cell>
          <cell r="F26">
            <v>94</v>
          </cell>
          <cell r="G26">
            <v>46</v>
          </cell>
          <cell r="H26">
            <v>21.6</v>
          </cell>
          <cell r="I26" t="str">
            <v>L</v>
          </cell>
          <cell r="J26">
            <v>33.840000000000003</v>
          </cell>
          <cell r="K26">
            <v>0</v>
          </cell>
        </row>
        <row r="27">
          <cell r="B27">
            <v>24.758333333333329</v>
          </cell>
          <cell r="C27">
            <v>31.2</v>
          </cell>
          <cell r="D27">
            <v>20.2</v>
          </cell>
          <cell r="E27">
            <v>72.583333333333329</v>
          </cell>
          <cell r="F27">
            <v>93</v>
          </cell>
          <cell r="G27">
            <v>46</v>
          </cell>
          <cell r="H27">
            <v>17.64</v>
          </cell>
          <cell r="I27" t="str">
            <v>NE</v>
          </cell>
          <cell r="J27">
            <v>33.119999999999997</v>
          </cell>
          <cell r="K27">
            <v>0</v>
          </cell>
        </row>
        <row r="28">
          <cell r="B28">
            <v>25.300000000000008</v>
          </cell>
          <cell r="C28">
            <v>32.5</v>
          </cell>
          <cell r="D28">
            <v>20.3</v>
          </cell>
          <cell r="E28">
            <v>72.416666666666671</v>
          </cell>
          <cell r="F28">
            <v>92</v>
          </cell>
          <cell r="G28">
            <v>46</v>
          </cell>
          <cell r="H28">
            <v>14.04</v>
          </cell>
          <cell r="I28" t="str">
            <v>NE</v>
          </cell>
          <cell r="J28">
            <v>28.08</v>
          </cell>
          <cell r="K28">
            <v>0</v>
          </cell>
        </row>
        <row r="29">
          <cell r="B29">
            <v>27.30416666666666</v>
          </cell>
          <cell r="C29">
            <v>33.299999999999997</v>
          </cell>
          <cell r="D29">
            <v>22.7</v>
          </cell>
          <cell r="E29">
            <v>66.958333333333329</v>
          </cell>
          <cell r="F29">
            <v>84</v>
          </cell>
          <cell r="G29">
            <v>42</v>
          </cell>
          <cell r="H29">
            <v>10.44</v>
          </cell>
          <cell r="I29" t="str">
            <v>NE</v>
          </cell>
          <cell r="J29">
            <v>25.56</v>
          </cell>
          <cell r="K29">
            <v>0</v>
          </cell>
        </row>
        <row r="30">
          <cell r="B30">
            <v>26.333333333333332</v>
          </cell>
          <cell r="C30">
            <v>33</v>
          </cell>
          <cell r="D30">
            <v>21.2</v>
          </cell>
          <cell r="E30">
            <v>71.708333333333329</v>
          </cell>
          <cell r="F30">
            <v>93</v>
          </cell>
          <cell r="G30">
            <v>45</v>
          </cell>
          <cell r="H30">
            <v>15.48</v>
          </cell>
          <cell r="I30" t="str">
            <v>NE</v>
          </cell>
          <cell r="J30">
            <v>32.04</v>
          </cell>
          <cell r="K30">
            <v>0</v>
          </cell>
        </row>
        <row r="31">
          <cell r="B31">
            <v>23.604166666666668</v>
          </cell>
          <cell r="C31">
            <v>30.2</v>
          </cell>
          <cell r="D31">
            <v>21</v>
          </cell>
          <cell r="E31">
            <v>80.166666666666671</v>
          </cell>
          <cell r="F31">
            <v>97</v>
          </cell>
          <cell r="G31">
            <v>55</v>
          </cell>
          <cell r="H31">
            <v>28.08</v>
          </cell>
          <cell r="I31" t="str">
            <v>SO</v>
          </cell>
          <cell r="J31">
            <v>51.12</v>
          </cell>
          <cell r="K31">
            <v>0.4</v>
          </cell>
        </row>
        <row r="32">
          <cell r="B32">
            <v>19.837500000000002</v>
          </cell>
          <cell r="C32">
            <v>22.7</v>
          </cell>
          <cell r="D32">
            <v>16.600000000000001</v>
          </cell>
          <cell r="E32">
            <v>87.458333333333329</v>
          </cell>
          <cell r="F32">
            <v>97</v>
          </cell>
          <cell r="G32">
            <v>72</v>
          </cell>
          <cell r="H32">
            <v>15.840000000000002</v>
          </cell>
          <cell r="I32" t="str">
            <v>SO</v>
          </cell>
          <cell r="J32">
            <v>30.6</v>
          </cell>
          <cell r="K32">
            <v>6.2</v>
          </cell>
        </row>
        <row r="33">
          <cell r="B33">
            <v>16.970833333333335</v>
          </cell>
          <cell r="C33">
            <v>23.8</v>
          </cell>
          <cell r="D33">
            <v>11.7</v>
          </cell>
          <cell r="E33">
            <v>80.666666666666671</v>
          </cell>
          <cell r="F33">
            <v>98</v>
          </cell>
          <cell r="G33">
            <v>45</v>
          </cell>
          <cell r="H33">
            <v>13.68</v>
          </cell>
          <cell r="I33" t="str">
            <v>SO</v>
          </cell>
          <cell r="J33">
            <v>23.040000000000003</v>
          </cell>
          <cell r="K33">
            <v>0.2</v>
          </cell>
        </row>
        <row r="34">
          <cell r="B34">
            <v>17.441666666666666</v>
          </cell>
          <cell r="C34">
            <v>20.399999999999999</v>
          </cell>
          <cell r="D34">
            <v>14.9</v>
          </cell>
          <cell r="E34">
            <v>85.166666666666671</v>
          </cell>
          <cell r="F34">
            <v>96</v>
          </cell>
          <cell r="G34">
            <v>74</v>
          </cell>
          <cell r="H34">
            <v>28.44</v>
          </cell>
          <cell r="I34" t="str">
            <v>SE</v>
          </cell>
          <cell r="J34">
            <v>42.84</v>
          </cell>
          <cell r="K34">
            <v>1.2000000000000002</v>
          </cell>
        </row>
        <row r="35">
          <cell r="B35">
            <v>17.145833333333332</v>
          </cell>
          <cell r="C35">
            <v>19.7</v>
          </cell>
          <cell r="D35">
            <v>15.1</v>
          </cell>
          <cell r="E35">
            <v>95.958333333333329</v>
          </cell>
          <cell r="F35">
            <v>98</v>
          </cell>
          <cell r="G35">
            <v>90</v>
          </cell>
          <cell r="H35">
            <v>24.12</v>
          </cell>
          <cell r="I35" t="str">
            <v>L</v>
          </cell>
          <cell r="J35">
            <v>40.680000000000007</v>
          </cell>
          <cell r="K35">
            <v>32.599999999999994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4.4000000000000004</v>
          </cell>
        </row>
      </sheetData>
      <sheetData sheetId="3">
        <row r="5">
          <cell r="K5">
            <v>0.2</v>
          </cell>
        </row>
      </sheetData>
      <sheetData sheetId="4">
        <row r="5">
          <cell r="B5">
            <v>23.241666666666671</v>
          </cell>
          <cell r="C5">
            <v>31.6</v>
          </cell>
          <cell r="D5">
            <v>16.2</v>
          </cell>
          <cell r="E5">
            <v>74</v>
          </cell>
          <cell r="F5">
            <v>100</v>
          </cell>
          <cell r="G5">
            <v>42</v>
          </cell>
          <cell r="H5">
            <v>8.64</v>
          </cell>
          <cell r="I5" t="str">
            <v>NE</v>
          </cell>
          <cell r="J5">
            <v>19.8</v>
          </cell>
          <cell r="K5">
            <v>0.2</v>
          </cell>
        </row>
        <row r="6">
          <cell r="B6">
            <v>23.541666666666661</v>
          </cell>
          <cell r="C6">
            <v>32.200000000000003</v>
          </cell>
          <cell r="D6">
            <v>15.5</v>
          </cell>
          <cell r="E6">
            <v>69.75</v>
          </cell>
          <cell r="F6">
            <v>100</v>
          </cell>
          <cell r="G6">
            <v>43</v>
          </cell>
          <cell r="H6">
            <v>19.079999999999998</v>
          </cell>
          <cell r="I6" t="str">
            <v>N</v>
          </cell>
          <cell r="J6">
            <v>40.32</v>
          </cell>
          <cell r="K6">
            <v>0</v>
          </cell>
        </row>
        <row r="7">
          <cell r="B7">
            <v>24.520833333333332</v>
          </cell>
          <cell r="C7">
            <v>30.7</v>
          </cell>
          <cell r="D7">
            <v>21.9</v>
          </cell>
          <cell r="E7">
            <v>78.5</v>
          </cell>
          <cell r="F7">
            <v>96</v>
          </cell>
          <cell r="G7">
            <v>61</v>
          </cell>
          <cell r="H7">
            <v>21.240000000000002</v>
          </cell>
          <cell r="I7" t="str">
            <v>NE</v>
          </cell>
          <cell r="J7">
            <v>43.56</v>
          </cell>
          <cell r="K7">
            <v>16.8</v>
          </cell>
        </row>
        <row r="8">
          <cell r="B8">
            <v>21.054166666666671</v>
          </cell>
          <cell r="C8">
            <v>24.8</v>
          </cell>
          <cell r="D8">
            <v>18.2</v>
          </cell>
          <cell r="E8">
            <v>70.400000000000006</v>
          </cell>
          <cell r="F8">
            <v>100</v>
          </cell>
          <cell r="G8">
            <v>62</v>
          </cell>
          <cell r="H8">
            <v>18.36</v>
          </cell>
          <cell r="I8" t="str">
            <v>S</v>
          </cell>
          <cell r="J8">
            <v>36.36</v>
          </cell>
          <cell r="K8">
            <v>3</v>
          </cell>
        </row>
        <row r="9">
          <cell r="B9">
            <v>20.908333333333335</v>
          </cell>
          <cell r="C9">
            <v>28.7</v>
          </cell>
          <cell r="D9">
            <v>13.7</v>
          </cell>
          <cell r="E9">
            <v>73.263157894736835</v>
          </cell>
          <cell r="F9">
            <v>100</v>
          </cell>
          <cell r="G9">
            <v>47</v>
          </cell>
          <cell r="H9">
            <v>7.2</v>
          </cell>
          <cell r="I9" t="str">
            <v>SO</v>
          </cell>
          <cell r="J9">
            <v>14.4</v>
          </cell>
          <cell r="K9">
            <v>0</v>
          </cell>
        </row>
        <row r="10">
          <cell r="B10">
            <v>21.212500000000002</v>
          </cell>
          <cell r="C10">
            <v>26.4</v>
          </cell>
          <cell r="D10">
            <v>16.899999999999999</v>
          </cell>
          <cell r="E10">
            <v>80.0625</v>
          </cell>
          <cell r="F10">
            <v>100</v>
          </cell>
          <cell r="G10">
            <v>62</v>
          </cell>
          <cell r="H10">
            <v>7.9200000000000008</v>
          </cell>
          <cell r="I10" t="str">
            <v>SO</v>
          </cell>
          <cell r="J10">
            <v>14.76</v>
          </cell>
          <cell r="K10">
            <v>0</v>
          </cell>
        </row>
        <row r="11">
          <cell r="B11">
            <v>20.666666666666664</v>
          </cell>
          <cell r="C11">
            <v>28.9</v>
          </cell>
          <cell r="D11">
            <v>14.1</v>
          </cell>
          <cell r="E11">
            <v>75.900000000000006</v>
          </cell>
          <cell r="F11">
            <v>100</v>
          </cell>
          <cell r="G11">
            <v>48</v>
          </cell>
          <cell r="H11">
            <v>9.7200000000000006</v>
          </cell>
          <cell r="I11" t="str">
            <v>SO</v>
          </cell>
          <cell r="J11">
            <v>21.240000000000002</v>
          </cell>
          <cell r="K11">
            <v>0</v>
          </cell>
        </row>
        <row r="12">
          <cell r="B12">
            <v>20.608333333333331</v>
          </cell>
          <cell r="C12">
            <v>26.3</v>
          </cell>
          <cell r="D12">
            <v>16.399999999999999</v>
          </cell>
          <cell r="E12">
            <v>71.7</v>
          </cell>
          <cell r="F12">
            <v>100</v>
          </cell>
          <cell r="G12">
            <v>58</v>
          </cell>
          <cell r="H12">
            <v>12.24</v>
          </cell>
          <cell r="I12" t="str">
            <v>L</v>
          </cell>
          <cell r="J12">
            <v>27.720000000000002</v>
          </cell>
          <cell r="K12">
            <v>0.2</v>
          </cell>
        </row>
        <row r="13">
          <cell r="B13">
            <v>23.208333333333329</v>
          </cell>
          <cell r="C13">
            <v>28.9</v>
          </cell>
          <cell r="D13">
            <v>19.7</v>
          </cell>
          <cell r="E13">
            <v>71.208333333333329</v>
          </cell>
          <cell r="F13">
            <v>83</v>
          </cell>
          <cell r="G13">
            <v>51</v>
          </cell>
          <cell r="H13">
            <v>12.24</v>
          </cell>
          <cell r="I13" t="str">
            <v>NE</v>
          </cell>
          <cell r="J13">
            <v>25.2</v>
          </cell>
          <cell r="K13">
            <v>0</v>
          </cell>
        </row>
        <row r="14">
          <cell r="B14">
            <v>21.258333333333336</v>
          </cell>
          <cell r="C14">
            <v>23.8</v>
          </cell>
          <cell r="D14">
            <v>19.899999999999999</v>
          </cell>
          <cell r="E14">
            <v>86.92307692307692</v>
          </cell>
          <cell r="F14">
            <v>100</v>
          </cell>
          <cell r="G14">
            <v>77</v>
          </cell>
          <cell r="H14">
            <v>18.36</v>
          </cell>
          <cell r="I14" t="str">
            <v>NE</v>
          </cell>
          <cell r="J14">
            <v>34.200000000000003</v>
          </cell>
          <cell r="K14">
            <v>72.599999999999994</v>
          </cell>
        </row>
        <row r="15">
          <cell r="B15">
            <v>19.841666666666665</v>
          </cell>
          <cell r="C15">
            <v>22.2</v>
          </cell>
          <cell r="D15">
            <v>17</v>
          </cell>
          <cell r="E15">
            <v>81.125</v>
          </cell>
          <cell r="F15">
            <v>99</v>
          </cell>
          <cell r="G15">
            <v>70</v>
          </cell>
          <cell r="H15">
            <v>12.24</v>
          </cell>
          <cell r="I15" t="str">
            <v>S</v>
          </cell>
          <cell r="J15">
            <v>25.2</v>
          </cell>
          <cell r="K15">
            <v>2.1999999999999997</v>
          </cell>
        </row>
        <row r="16">
          <cell r="B16">
            <v>16.687500000000004</v>
          </cell>
          <cell r="C16">
            <v>25.3</v>
          </cell>
          <cell r="D16">
            <v>11.3</v>
          </cell>
          <cell r="E16">
            <v>68.777777777777771</v>
          </cell>
          <cell r="F16">
            <v>100</v>
          </cell>
          <cell r="G16">
            <v>48</v>
          </cell>
          <cell r="H16">
            <v>5.7600000000000007</v>
          </cell>
          <cell r="I16" t="str">
            <v>S</v>
          </cell>
          <cell r="J16">
            <v>13.68</v>
          </cell>
          <cell r="K16">
            <v>0.2</v>
          </cell>
        </row>
        <row r="17">
          <cell r="B17">
            <v>17.708333333333339</v>
          </cell>
          <cell r="C17">
            <v>27.7</v>
          </cell>
          <cell r="D17">
            <v>9.9</v>
          </cell>
          <cell r="E17">
            <v>60.8</v>
          </cell>
          <cell r="F17">
            <v>100</v>
          </cell>
          <cell r="G17">
            <v>45</v>
          </cell>
          <cell r="H17">
            <v>10.08</v>
          </cell>
          <cell r="I17" t="str">
            <v>NE</v>
          </cell>
          <cell r="J17">
            <v>24.48</v>
          </cell>
          <cell r="K17">
            <v>0.2</v>
          </cell>
        </row>
        <row r="18">
          <cell r="B18">
            <v>20.191666666666663</v>
          </cell>
          <cell r="C18">
            <v>26.6</v>
          </cell>
          <cell r="D18">
            <v>16</v>
          </cell>
          <cell r="E18">
            <v>79.5</v>
          </cell>
          <cell r="F18">
            <v>100</v>
          </cell>
          <cell r="G18">
            <v>52</v>
          </cell>
          <cell r="H18">
            <v>10.08</v>
          </cell>
          <cell r="I18" t="str">
            <v>NE</v>
          </cell>
          <cell r="J18">
            <v>20.52</v>
          </cell>
          <cell r="K18">
            <v>0.2</v>
          </cell>
        </row>
        <row r="19">
          <cell r="B19">
            <v>20.999999999999996</v>
          </cell>
          <cell r="C19">
            <v>30.6</v>
          </cell>
          <cell r="D19">
            <v>14.3</v>
          </cell>
          <cell r="E19">
            <v>71.13333333333334</v>
          </cell>
          <cell r="F19">
            <v>100</v>
          </cell>
          <cell r="G19">
            <v>48</v>
          </cell>
          <cell r="H19">
            <v>11.16</v>
          </cell>
          <cell r="I19" t="str">
            <v>NE</v>
          </cell>
          <cell r="J19">
            <v>28.08</v>
          </cell>
          <cell r="K19">
            <v>0</v>
          </cell>
        </row>
        <row r="20">
          <cell r="B20">
            <v>22.691666666666666</v>
          </cell>
          <cell r="C20">
            <v>28.7</v>
          </cell>
          <cell r="D20">
            <v>19.399999999999999</v>
          </cell>
          <cell r="E20">
            <v>86.25</v>
          </cell>
          <cell r="F20">
            <v>100</v>
          </cell>
          <cell r="G20">
            <v>66</v>
          </cell>
          <cell r="H20">
            <v>12.24</v>
          </cell>
          <cell r="I20" t="str">
            <v>NE</v>
          </cell>
          <cell r="J20">
            <v>25.56</v>
          </cell>
          <cell r="K20">
            <v>0</v>
          </cell>
        </row>
        <row r="21">
          <cell r="B21">
            <v>21.833333333333332</v>
          </cell>
          <cell r="C21">
            <v>25.2</v>
          </cell>
          <cell r="D21">
            <v>19.600000000000001</v>
          </cell>
          <cell r="E21">
            <v>91.5</v>
          </cell>
          <cell r="F21">
            <v>100</v>
          </cell>
          <cell r="G21">
            <v>74</v>
          </cell>
          <cell r="H21">
            <v>10.08</v>
          </cell>
          <cell r="I21" t="str">
            <v>NE</v>
          </cell>
          <cell r="J21">
            <v>21.96</v>
          </cell>
          <cell r="K21">
            <v>5.8000000000000007</v>
          </cell>
        </row>
        <row r="22">
          <cell r="B22">
            <v>21.066666666666666</v>
          </cell>
          <cell r="C22">
            <v>24.1</v>
          </cell>
          <cell r="D22">
            <v>19.399999999999999</v>
          </cell>
          <cell r="E22">
            <v>84.75</v>
          </cell>
          <cell r="F22">
            <v>100</v>
          </cell>
          <cell r="G22">
            <v>74</v>
          </cell>
          <cell r="H22">
            <v>7.2</v>
          </cell>
          <cell r="I22" t="str">
            <v>L</v>
          </cell>
          <cell r="J22">
            <v>19.079999999999998</v>
          </cell>
          <cell r="K22">
            <v>11.2</v>
          </cell>
        </row>
        <row r="23">
          <cell r="B23">
            <v>21.166666666666668</v>
          </cell>
          <cell r="C23">
            <v>27.3</v>
          </cell>
          <cell r="D23">
            <v>18</v>
          </cell>
          <cell r="E23">
            <v>73.400000000000006</v>
          </cell>
          <cell r="F23">
            <v>97</v>
          </cell>
          <cell r="G23">
            <v>56</v>
          </cell>
          <cell r="H23">
            <v>9.7200000000000006</v>
          </cell>
          <cell r="I23" t="str">
            <v>L</v>
          </cell>
          <cell r="J23">
            <v>16.920000000000002</v>
          </cell>
          <cell r="K23">
            <v>0</v>
          </cell>
        </row>
        <row r="24">
          <cell r="B24">
            <v>20.379166666666666</v>
          </cell>
          <cell r="C24">
            <v>29.6</v>
          </cell>
          <cell r="D24">
            <v>13.8</v>
          </cell>
          <cell r="E24">
            <v>69.7</v>
          </cell>
          <cell r="F24">
            <v>100</v>
          </cell>
          <cell r="G24">
            <v>51</v>
          </cell>
          <cell r="H24">
            <v>7.9200000000000008</v>
          </cell>
          <cell r="I24" t="str">
            <v>NE</v>
          </cell>
          <cell r="J24">
            <v>18.720000000000002</v>
          </cell>
          <cell r="K24">
            <v>0.2</v>
          </cell>
        </row>
        <row r="25">
          <cell r="B25">
            <v>22.470833333333335</v>
          </cell>
          <cell r="C25">
            <v>30.7</v>
          </cell>
          <cell r="D25">
            <v>16.5</v>
          </cell>
          <cell r="E25">
            <v>70.84615384615384</v>
          </cell>
          <cell r="F25">
            <v>100</v>
          </cell>
          <cell r="G25">
            <v>50</v>
          </cell>
          <cell r="H25">
            <v>12.96</v>
          </cell>
          <cell r="I25" t="str">
            <v>NE</v>
          </cell>
          <cell r="J25">
            <v>24.840000000000003</v>
          </cell>
          <cell r="K25">
            <v>0</v>
          </cell>
        </row>
        <row r="26">
          <cell r="B26">
            <v>24.554166666666664</v>
          </cell>
          <cell r="C26">
            <v>30.7</v>
          </cell>
          <cell r="D26">
            <v>20.100000000000001</v>
          </cell>
          <cell r="E26">
            <v>76.208333333333329</v>
          </cell>
          <cell r="F26">
            <v>95</v>
          </cell>
          <cell r="G26">
            <v>52</v>
          </cell>
          <cell r="H26">
            <v>15.120000000000001</v>
          </cell>
          <cell r="I26" t="str">
            <v>NE</v>
          </cell>
          <cell r="J26">
            <v>38.880000000000003</v>
          </cell>
          <cell r="K26">
            <v>0</v>
          </cell>
        </row>
        <row r="27">
          <cell r="B27">
            <v>25.591666666666669</v>
          </cell>
          <cell r="C27">
            <v>32</v>
          </cell>
          <cell r="D27">
            <v>21</v>
          </cell>
          <cell r="E27">
            <v>75.708333333333329</v>
          </cell>
          <cell r="F27">
            <v>97</v>
          </cell>
          <cell r="G27">
            <v>52</v>
          </cell>
          <cell r="H27">
            <v>21.6</v>
          </cell>
          <cell r="I27" t="str">
            <v>NE</v>
          </cell>
          <cell r="J27">
            <v>44.28</v>
          </cell>
          <cell r="K27">
            <v>0</v>
          </cell>
        </row>
        <row r="28">
          <cell r="B28">
            <v>26.091666666666669</v>
          </cell>
          <cell r="C28">
            <v>31.9</v>
          </cell>
          <cell r="D28">
            <v>23</v>
          </cell>
          <cell r="E28">
            <v>80</v>
          </cell>
          <cell r="F28">
            <v>99</v>
          </cell>
          <cell r="G28">
            <v>53</v>
          </cell>
          <cell r="H28">
            <v>21.240000000000002</v>
          </cell>
          <cell r="I28" t="str">
            <v>NE</v>
          </cell>
          <cell r="J28">
            <v>40.32</v>
          </cell>
          <cell r="K28">
            <v>0</v>
          </cell>
        </row>
        <row r="29">
          <cell r="B29">
            <v>23.387500000000003</v>
          </cell>
          <cell r="C29">
            <v>26.6</v>
          </cell>
          <cell r="D29">
            <v>21.2</v>
          </cell>
          <cell r="E29">
            <v>98</v>
          </cell>
          <cell r="F29">
            <v>100</v>
          </cell>
          <cell r="G29">
            <v>82</v>
          </cell>
          <cell r="H29">
            <v>11.16</v>
          </cell>
          <cell r="I29" t="str">
            <v>NE</v>
          </cell>
          <cell r="J29">
            <v>25.56</v>
          </cell>
          <cell r="K29">
            <v>14.199999999999996</v>
          </cell>
        </row>
        <row r="30">
          <cell r="B30">
            <v>24.4375</v>
          </cell>
          <cell r="C30">
            <v>31.2</v>
          </cell>
          <cell r="D30">
            <v>20.3</v>
          </cell>
          <cell r="E30">
            <v>80.111111111111114</v>
          </cell>
          <cell r="F30">
            <v>100</v>
          </cell>
          <cell r="G30">
            <v>63</v>
          </cell>
          <cell r="H30">
            <v>13.32</v>
          </cell>
          <cell r="I30" t="str">
            <v>NE</v>
          </cell>
          <cell r="J30">
            <v>43.2</v>
          </cell>
          <cell r="K30">
            <v>14.599999999999998</v>
          </cell>
        </row>
        <row r="31">
          <cell r="B31">
            <v>20.783333333333331</v>
          </cell>
          <cell r="C31">
            <v>23.5</v>
          </cell>
          <cell r="D31">
            <v>18.600000000000001</v>
          </cell>
          <cell r="E31">
            <v>94.5</v>
          </cell>
          <cell r="F31">
            <v>100</v>
          </cell>
          <cell r="G31">
            <v>82</v>
          </cell>
          <cell r="H31">
            <v>19.440000000000001</v>
          </cell>
          <cell r="I31" t="str">
            <v>SO</v>
          </cell>
          <cell r="J31">
            <v>42.480000000000004</v>
          </cell>
          <cell r="K31">
            <v>44.2</v>
          </cell>
        </row>
        <row r="32">
          <cell r="B32">
            <v>18.283333333333335</v>
          </cell>
          <cell r="C32">
            <v>19.600000000000001</v>
          </cell>
          <cell r="D32">
            <v>16.7</v>
          </cell>
          <cell r="E32">
            <v>81.5</v>
          </cell>
          <cell r="F32">
            <v>92</v>
          </cell>
          <cell r="G32">
            <v>72</v>
          </cell>
          <cell r="H32">
            <v>11.520000000000001</v>
          </cell>
          <cell r="I32" t="str">
            <v>S</v>
          </cell>
          <cell r="J32">
            <v>34.92</v>
          </cell>
          <cell r="K32">
            <v>0</v>
          </cell>
        </row>
        <row r="33">
          <cell r="B33">
            <v>16.524999999999999</v>
          </cell>
          <cell r="C33">
            <v>24.4</v>
          </cell>
          <cell r="D33">
            <v>9.6999999999999993</v>
          </cell>
          <cell r="E33">
            <v>82.10526315789474</v>
          </cell>
          <cell r="F33">
            <v>100</v>
          </cell>
          <cell r="G33">
            <v>59</v>
          </cell>
          <cell r="H33">
            <v>7.2</v>
          </cell>
          <cell r="I33" t="str">
            <v>NE</v>
          </cell>
          <cell r="J33">
            <v>16.559999999999999</v>
          </cell>
          <cell r="K33">
            <v>0.2</v>
          </cell>
        </row>
        <row r="34">
          <cell r="B34">
            <v>18.854166666666668</v>
          </cell>
          <cell r="C34">
            <v>20.7</v>
          </cell>
          <cell r="D34">
            <v>17.2</v>
          </cell>
          <cell r="E34">
            <v>94</v>
          </cell>
          <cell r="F34">
            <v>100</v>
          </cell>
          <cell r="G34">
            <v>84</v>
          </cell>
          <cell r="H34">
            <v>8.64</v>
          </cell>
          <cell r="I34" t="str">
            <v>NE</v>
          </cell>
          <cell r="J34">
            <v>18</v>
          </cell>
          <cell r="K34">
            <v>5</v>
          </cell>
        </row>
        <row r="35">
          <cell r="B35">
            <v>19.416666666666668</v>
          </cell>
          <cell r="C35">
            <v>21.5</v>
          </cell>
          <cell r="D35">
            <v>18.100000000000001</v>
          </cell>
          <cell r="E35" t="str">
            <v>*</v>
          </cell>
          <cell r="F35" t="str">
            <v>*</v>
          </cell>
          <cell r="G35" t="str">
            <v>*</v>
          </cell>
          <cell r="H35">
            <v>11.16</v>
          </cell>
          <cell r="I35" t="str">
            <v>SO</v>
          </cell>
          <cell r="J35">
            <v>21.240000000000002</v>
          </cell>
          <cell r="K35">
            <v>3.6000000000000005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23.645833333333332</v>
          </cell>
          <cell r="C5">
            <v>31.2</v>
          </cell>
          <cell r="D5">
            <v>18.3</v>
          </cell>
          <cell r="E5">
            <v>59</v>
          </cell>
          <cell r="F5">
            <v>77</v>
          </cell>
          <cell r="G5">
            <v>31</v>
          </cell>
          <cell r="H5">
            <v>21.96</v>
          </cell>
          <cell r="I5" t="str">
            <v>L</v>
          </cell>
          <cell r="J5">
            <v>37.800000000000004</v>
          </cell>
          <cell r="K5">
            <v>0</v>
          </cell>
        </row>
        <row r="6">
          <cell r="B6">
            <v>24.150000000000002</v>
          </cell>
          <cell r="C6">
            <v>31.1</v>
          </cell>
          <cell r="D6">
            <v>19.5</v>
          </cell>
          <cell r="E6">
            <v>57.666666666666664</v>
          </cell>
          <cell r="F6">
            <v>71</v>
          </cell>
          <cell r="G6">
            <v>36</v>
          </cell>
          <cell r="H6">
            <v>22.32</v>
          </cell>
          <cell r="I6" t="str">
            <v>L</v>
          </cell>
          <cell r="J6">
            <v>43.92</v>
          </cell>
          <cell r="K6">
            <v>0</v>
          </cell>
        </row>
        <row r="7">
          <cell r="B7">
            <v>23.400000000000002</v>
          </cell>
          <cell r="C7">
            <v>28.5</v>
          </cell>
          <cell r="D7">
            <v>19.899999999999999</v>
          </cell>
          <cell r="E7">
            <v>73.5</v>
          </cell>
          <cell r="F7">
            <v>88</v>
          </cell>
          <cell r="G7">
            <v>59</v>
          </cell>
          <cell r="H7">
            <v>22.68</v>
          </cell>
          <cell r="I7" t="str">
            <v>NE</v>
          </cell>
          <cell r="J7">
            <v>48.6</v>
          </cell>
          <cell r="K7">
            <v>3.2</v>
          </cell>
        </row>
        <row r="8">
          <cell r="B8">
            <v>20.553846153846152</v>
          </cell>
          <cell r="C8">
            <v>23.4</v>
          </cell>
          <cell r="D8">
            <v>18.399999999999999</v>
          </cell>
          <cell r="E8">
            <v>92.384615384615387</v>
          </cell>
          <cell r="F8">
            <v>96</v>
          </cell>
          <cell r="G8">
            <v>84</v>
          </cell>
          <cell r="H8">
            <v>25.92</v>
          </cell>
          <cell r="I8" t="str">
            <v>N</v>
          </cell>
          <cell r="J8">
            <v>41.4</v>
          </cell>
          <cell r="K8">
            <v>40.4</v>
          </cell>
        </row>
        <row r="9">
          <cell r="B9">
            <v>20.833333333333332</v>
          </cell>
          <cell r="C9">
            <v>28.3</v>
          </cell>
          <cell r="D9">
            <v>15.5</v>
          </cell>
          <cell r="E9">
            <v>74.666666666666671</v>
          </cell>
          <cell r="F9">
            <v>93</v>
          </cell>
          <cell r="G9">
            <v>46</v>
          </cell>
          <cell r="H9">
            <v>15.120000000000001</v>
          </cell>
          <cell r="I9" t="str">
            <v>SE</v>
          </cell>
          <cell r="J9">
            <v>23.040000000000003</v>
          </cell>
          <cell r="K9">
            <v>0</v>
          </cell>
        </row>
        <row r="10">
          <cell r="B10">
            <v>21.979166666666671</v>
          </cell>
          <cell r="C10">
            <v>27.1</v>
          </cell>
          <cell r="D10">
            <v>17.5</v>
          </cell>
          <cell r="E10">
            <v>77.25</v>
          </cell>
          <cell r="F10">
            <v>92</v>
          </cell>
          <cell r="G10">
            <v>58</v>
          </cell>
          <cell r="H10">
            <v>12.6</v>
          </cell>
          <cell r="I10" t="str">
            <v>N</v>
          </cell>
          <cell r="J10">
            <v>19.8</v>
          </cell>
          <cell r="K10">
            <v>0</v>
          </cell>
        </row>
        <row r="11">
          <cell r="B11">
            <v>22.929166666666664</v>
          </cell>
          <cell r="C11">
            <v>28.8</v>
          </cell>
          <cell r="D11">
            <v>18.5</v>
          </cell>
          <cell r="E11">
            <v>71.041666666666671</v>
          </cell>
          <cell r="F11">
            <v>90</v>
          </cell>
          <cell r="G11">
            <v>43</v>
          </cell>
          <cell r="H11">
            <v>17.64</v>
          </cell>
          <cell r="I11" t="str">
            <v>SE</v>
          </cell>
          <cell r="J11">
            <v>26.28</v>
          </cell>
          <cell r="K11">
            <v>0</v>
          </cell>
        </row>
        <row r="12">
          <cell r="B12">
            <v>22.166666666666668</v>
          </cell>
          <cell r="C12">
            <v>27.2</v>
          </cell>
          <cell r="D12">
            <v>18.8</v>
          </cell>
          <cell r="E12">
            <v>65.291666666666671</v>
          </cell>
          <cell r="F12">
            <v>78</v>
          </cell>
          <cell r="G12">
            <v>46</v>
          </cell>
          <cell r="H12">
            <v>29.880000000000003</v>
          </cell>
          <cell r="I12" t="str">
            <v>L</v>
          </cell>
          <cell r="J12">
            <v>55.080000000000005</v>
          </cell>
          <cell r="K12">
            <v>0</v>
          </cell>
        </row>
        <row r="13">
          <cell r="B13">
            <v>22.766666666666666</v>
          </cell>
          <cell r="C13">
            <v>29.4</v>
          </cell>
          <cell r="D13">
            <v>19.100000000000001</v>
          </cell>
          <cell r="E13">
            <v>63.875</v>
          </cell>
          <cell r="F13">
            <v>77</v>
          </cell>
          <cell r="G13">
            <v>43</v>
          </cell>
          <cell r="H13">
            <v>22.32</v>
          </cell>
          <cell r="I13" t="str">
            <v>L</v>
          </cell>
          <cell r="J13">
            <v>38.519999999999996</v>
          </cell>
          <cell r="K13">
            <v>0</v>
          </cell>
        </row>
        <row r="14">
          <cell r="B14">
            <v>21.441666666666666</v>
          </cell>
          <cell r="C14">
            <v>28.1</v>
          </cell>
          <cell r="D14">
            <v>17.3</v>
          </cell>
          <cell r="E14">
            <v>79.125</v>
          </cell>
          <cell r="F14">
            <v>95</v>
          </cell>
          <cell r="G14">
            <v>59</v>
          </cell>
          <cell r="H14">
            <v>33.840000000000003</v>
          </cell>
          <cell r="I14" t="str">
            <v>N</v>
          </cell>
          <cell r="J14">
            <v>51.480000000000004</v>
          </cell>
          <cell r="K14">
            <v>24.4</v>
          </cell>
        </row>
        <row r="15">
          <cell r="B15">
            <v>19.287499999999998</v>
          </cell>
          <cell r="C15">
            <v>24</v>
          </cell>
          <cell r="D15">
            <v>16.7</v>
          </cell>
          <cell r="E15">
            <v>86.75</v>
          </cell>
          <cell r="F15">
            <v>96</v>
          </cell>
          <cell r="G15">
            <v>57</v>
          </cell>
          <cell r="H15">
            <v>16.920000000000002</v>
          </cell>
          <cell r="I15" t="str">
            <v>N</v>
          </cell>
          <cell r="J15">
            <v>30.240000000000002</v>
          </cell>
          <cell r="K15">
            <v>0.2</v>
          </cell>
        </row>
        <row r="16">
          <cell r="B16">
            <v>17.474999999999998</v>
          </cell>
          <cell r="C16">
            <v>24.2</v>
          </cell>
          <cell r="D16">
            <v>13</v>
          </cell>
          <cell r="E16">
            <v>72.958333333333329</v>
          </cell>
          <cell r="F16">
            <v>93</v>
          </cell>
          <cell r="G16">
            <v>40</v>
          </cell>
          <cell r="H16">
            <v>11.520000000000001</v>
          </cell>
          <cell r="I16" t="str">
            <v>SE</v>
          </cell>
          <cell r="J16">
            <v>20.16</v>
          </cell>
          <cell r="K16">
            <v>0</v>
          </cell>
        </row>
        <row r="17">
          <cell r="B17">
            <v>18.475000000000001</v>
          </cell>
          <cell r="C17">
            <v>25.8</v>
          </cell>
          <cell r="D17">
            <v>12.6</v>
          </cell>
          <cell r="E17">
            <v>65.875</v>
          </cell>
          <cell r="F17">
            <v>87</v>
          </cell>
          <cell r="G17">
            <v>38</v>
          </cell>
          <cell r="H17">
            <v>24.12</v>
          </cell>
          <cell r="I17" t="str">
            <v>L</v>
          </cell>
          <cell r="J17">
            <v>40.32</v>
          </cell>
          <cell r="K17">
            <v>0</v>
          </cell>
        </row>
        <row r="18">
          <cell r="B18">
            <v>19.850000000000001</v>
          </cell>
          <cell r="C18">
            <v>25.8</v>
          </cell>
          <cell r="D18">
            <v>14.6</v>
          </cell>
          <cell r="E18">
            <v>66.708333333333329</v>
          </cell>
          <cell r="F18">
            <v>84</v>
          </cell>
          <cell r="G18">
            <v>44</v>
          </cell>
          <cell r="H18">
            <v>21.96</v>
          </cell>
          <cell r="I18" t="str">
            <v>L</v>
          </cell>
          <cell r="J18">
            <v>38.159999999999997</v>
          </cell>
          <cell r="K18">
            <v>0</v>
          </cell>
        </row>
        <row r="19">
          <cell r="B19">
            <v>22.516666666666666</v>
          </cell>
          <cell r="C19">
            <v>30.1</v>
          </cell>
          <cell r="D19">
            <v>19</v>
          </cell>
          <cell r="E19">
            <v>62.958333333333336</v>
          </cell>
          <cell r="F19">
            <v>82</v>
          </cell>
          <cell r="G19">
            <v>45</v>
          </cell>
          <cell r="H19">
            <v>20.16</v>
          </cell>
          <cell r="I19" t="str">
            <v>L</v>
          </cell>
          <cell r="J19">
            <v>36.72</v>
          </cell>
          <cell r="K19">
            <v>0</v>
          </cell>
        </row>
        <row r="20">
          <cell r="B20">
            <v>22.191666666666663</v>
          </cell>
          <cell r="C20">
            <v>29.5</v>
          </cell>
          <cell r="D20">
            <v>18.399999999999999</v>
          </cell>
          <cell r="E20">
            <v>82.25</v>
          </cell>
          <cell r="F20">
            <v>93</v>
          </cell>
          <cell r="G20">
            <v>54</v>
          </cell>
          <cell r="H20">
            <v>20.16</v>
          </cell>
          <cell r="I20" t="str">
            <v>L</v>
          </cell>
          <cell r="J20">
            <v>39.96</v>
          </cell>
          <cell r="K20">
            <v>8.8000000000000007</v>
          </cell>
        </row>
        <row r="21">
          <cell r="B21">
            <v>21.833333333333339</v>
          </cell>
          <cell r="C21">
            <v>25.1</v>
          </cell>
          <cell r="D21">
            <v>19.3</v>
          </cell>
          <cell r="E21">
            <v>79.333333333333329</v>
          </cell>
          <cell r="F21">
            <v>93</v>
          </cell>
          <cell r="G21">
            <v>68</v>
          </cell>
          <cell r="H21">
            <v>19.079999999999998</v>
          </cell>
          <cell r="I21" t="str">
            <v>L</v>
          </cell>
          <cell r="J21">
            <v>32.04</v>
          </cell>
          <cell r="K21">
            <v>0.2</v>
          </cell>
        </row>
        <row r="22">
          <cell r="B22">
            <v>20.920833333333331</v>
          </cell>
          <cell r="C22">
            <v>23.1</v>
          </cell>
          <cell r="D22">
            <v>19.399999999999999</v>
          </cell>
          <cell r="E22">
            <v>77.166666666666671</v>
          </cell>
          <cell r="F22">
            <v>85</v>
          </cell>
          <cell r="G22">
            <v>69</v>
          </cell>
          <cell r="H22">
            <v>18.36</v>
          </cell>
          <cell r="I22" t="str">
            <v>SE</v>
          </cell>
          <cell r="J22">
            <v>32.76</v>
          </cell>
          <cell r="K22">
            <v>0.2</v>
          </cell>
        </row>
        <row r="23">
          <cell r="B23">
            <v>21.220833333333335</v>
          </cell>
          <cell r="C23">
            <v>26.8</v>
          </cell>
          <cell r="D23">
            <v>18.7</v>
          </cell>
          <cell r="E23">
            <v>76</v>
          </cell>
          <cell r="F23">
            <v>89</v>
          </cell>
          <cell r="G23">
            <v>53</v>
          </cell>
          <cell r="H23">
            <v>16.2</v>
          </cell>
          <cell r="I23" t="str">
            <v>SE</v>
          </cell>
          <cell r="J23">
            <v>26.28</v>
          </cell>
          <cell r="K23">
            <v>0.2</v>
          </cell>
        </row>
        <row r="24">
          <cell r="B24">
            <v>21.791666666666668</v>
          </cell>
          <cell r="C24">
            <v>28.7</v>
          </cell>
          <cell r="D24">
            <v>17.899999999999999</v>
          </cell>
          <cell r="E24">
            <v>73.333333333333329</v>
          </cell>
          <cell r="F24">
            <v>90</v>
          </cell>
          <cell r="G24">
            <v>41</v>
          </cell>
          <cell r="H24">
            <v>15.120000000000001</v>
          </cell>
          <cell r="I24" t="str">
            <v>SE</v>
          </cell>
          <cell r="J24">
            <v>24.48</v>
          </cell>
          <cell r="K24">
            <v>0</v>
          </cell>
        </row>
        <row r="25">
          <cell r="B25">
            <v>23.1875</v>
          </cell>
          <cell r="C25">
            <v>29.4</v>
          </cell>
          <cell r="D25">
            <v>18.8</v>
          </cell>
          <cell r="E25">
            <v>69</v>
          </cell>
          <cell r="F25">
            <v>86</v>
          </cell>
          <cell r="G25">
            <v>43</v>
          </cell>
          <cell r="H25">
            <v>22.68</v>
          </cell>
          <cell r="I25" t="str">
            <v>L</v>
          </cell>
          <cell r="J25">
            <v>39.6</v>
          </cell>
          <cell r="K25">
            <v>0</v>
          </cell>
        </row>
        <row r="26">
          <cell r="B26">
            <v>23.891666666666669</v>
          </cell>
          <cell r="C26">
            <v>30.3</v>
          </cell>
          <cell r="D26">
            <v>20.100000000000001</v>
          </cell>
          <cell r="E26">
            <v>70.791666666666671</v>
          </cell>
          <cell r="F26">
            <v>86</v>
          </cell>
          <cell r="G26">
            <v>44</v>
          </cell>
          <cell r="H26">
            <v>19.440000000000001</v>
          </cell>
          <cell r="I26" t="str">
            <v>L</v>
          </cell>
          <cell r="J26">
            <v>35.28</v>
          </cell>
          <cell r="K26">
            <v>0</v>
          </cell>
        </row>
        <row r="27">
          <cell r="B27">
            <v>24.5625</v>
          </cell>
          <cell r="C27">
            <v>30.6</v>
          </cell>
          <cell r="D27">
            <v>20.6</v>
          </cell>
          <cell r="E27">
            <v>68.833333333333329</v>
          </cell>
          <cell r="F27">
            <v>87</v>
          </cell>
          <cell r="G27">
            <v>46</v>
          </cell>
          <cell r="H27">
            <v>19.440000000000001</v>
          </cell>
          <cell r="I27" t="str">
            <v>NE</v>
          </cell>
          <cell r="J27">
            <v>38.880000000000003</v>
          </cell>
          <cell r="K27">
            <v>0</v>
          </cell>
        </row>
        <row r="28">
          <cell r="B28">
            <v>24.308333333333337</v>
          </cell>
          <cell r="C28">
            <v>29.6</v>
          </cell>
          <cell r="D28">
            <v>20</v>
          </cell>
          <cell r="E28">
            <v>75</v>
          </cell>
          <cell r="F28">
            <v>90</v>
          </cell>
          <cell r="G28">
            <v>57</v>
          </cell>
          <cell r="H28">
            <v>18.36</v>
          </cell>
          <cell r="I28" t="str">
            <v>N</v>
          </cell>
          <cell r="J28">
            <v>42.12</v>
          </cell>
          <cell r="K28">
            <v>0</v>
          </cell>
        </row>
        <row r="29">
          <cell r="B29">
            <v>25.087500000000002</v>
          </cell>
          <cell r="C29">
            <v>30.3</v>
          </cell>
          <cell r="D29">
            <v>19.899999999999999</v>
          </cell>
          <cell r="E29">
            <v>73.125</v>
          </cell>
          <cell r="F29">
            <v>92</v>
          </cell>
          <cell r="G29">
            <v>52</v>
          </cell>
          <cell r="H29">
            <v>15.840000000000002</v>
          </cell>
          <cell r="I29" t="str">
            <v>N</v>
          </cell>
          <cell r="J29">
            <v>34.92</v>
          </cell>
          <cell r="K29">
            <v>0</v>
          </cell>
        </row>
        <row r="30">
          <cell r="B30">
            <v>25.020833333333332</v>
          </cell>
          <cell r="C30">
            <v>32</v>
          </cell>
          <cell r="D30">
            <v>20.399999999999999</v>
          </cell>
          <cell r="E30">
            <v>72.166666666666671</v>
          </cell>
          <cell r="F30">
            <v>92</v>
          </cell>
          <cell r="G30">
            <v>43</v>
          </cell>
          <cell r="H30">
            <v>12.24</v>
          </cell>
          <cell r="I30" t="str">
            <v>L</v>
          </cell>
          <cell r="J30">
            <v>26.28</v>
          </cell>
          <cell r="K30">
            <v>0</v>
          </cell>
        </row>
        <row r="31">
          <cell r="B31">
            <v>22.991666666666664</v>
          </cell>
          <cell r="C31">
            <v>27.1</v>
          </cell>
          <cell r="D31">
            <v>20.6</v>
          </cell>
          <cell r="E31">
            <v>78.041666666666671</v>
          </cell>
          <cell r="F31">
            <v>88</v>
          </cell>
          <cell r="G31">
            <v>65</v>
          </cell>
          <cell r="H31">
            <v>12.24</v>
          </cell>
          <cell r="I31" t="str">
            <v>N</v>
          </cell>
          <cell r="J31">
            <v>22.32</v>
          </cell>
          <cell r="K31">
            <v>0</v>
          </cell>
        </row>
        <row r="32">
          <cell r="B32">
            <v>19.008333333333329</v>
          </cell>
          <cell r="C32">
            <v>21.9</v>
          </cell>
          <cell r="D32">
            <v>17.2</v>
          </cell>
          <cell r="E32">
            <v>86.583333333333329</v>
          </cell>
          <cell r="F32">
            <v>95</v>
          </cell>
          <cell r="G32">
            <v>69</v>
          </cell>
          <cell r="H32">
            <v>15.48</v>
          </cell>
          <cell r="I32" t="str">
            <v>N</v>
          </cell>
          <cell r="J32">
            <v>30.240000000000002</v>
          </cell>
          <cell r="K32">
            <v>1.7999999999999998</v>
          </cell>
        </row>
        <row r="33">
          <cell r="B33">
            <v>17.062499999999996</v>
          </cell>
          <cell r="C33">
            <v>24.9</v>
          </cell>
          <cell r="D33">
            <v>11.8</v>
          </cell>
          <cell r="E33">
            <v>79.583333333333329</v>
          </cell>
          <cell r="F33">
            <v>93</v>
          </cell>
          <cell r="G33">
            <v>50</v>
          </cell>
          <cell r="H33">
            <v>14.04</v>
          </cell>
          <cell r="I33" t="str">
            <v>SE</v>
          </cell>
          <cell r="J33">
            <v>21.240000000000002</v>
          </cell>
          <cell r="K33">
            <v>0.2</v>
          </cell>
        </row>
        <row r="34">
          <cell r="B34">
            <v>20.175000000000001</v>
          </cell>
          <cell r="C34">
            <v>23.7</v>
          </cell>
          <cell r="D34">
            <v>16.7</v>
          </cell>
          <cell r="E34">
            <v>78.375</v>
          </cell>
          <cell r="F34">
            <v>90</v>
          </cell>
          <cell r="G34">
            <v>67</v>
          </cell>
          <cell r="H34">
            <v>19.440000000000001</v>
          </cell>
          <cell r="I34" t="str">
            <v>N</v>
          </cell>
          <cell r="J34">
            <v>37.440000000000005</v>
          </cell>
          <cell r="K34">
            <v>1.6</v>
          </cell>
        </row>
        <row r="35">
          <cell r="B35">
            <v>21.083333333333332</v>
          </cell>
          <cell r="C35">
            <v>25.2</v>
          </cell>
          <cell r="D35">
            <v>19</v>
          </cell>
          <cell r="E35">
            <v>92.125</v>
          </cell>
          <cell r="F35">
            <v>96</v>
          </cell>
          <cell r="G35">
            <v>72</v>
          </cell>
          <cell r="H35">
            <v>14.76</v>
          </cell>
          <cell r="I35" t="str">
            <v>N</v>
          </cell>
          <cell r="J35">
            <v>53.64</v>
          </cell>
          <cell r="K35">
            <v>54.4</v>
          </cell>
        </row>
        <row r="36">
          <cell r="I36" t="str">
            <v>L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0.8</v>
          </cell>
        </row>
      </sheetData>
      <sheetData sheetId="1">
        <row r="5">
          <cell r="K5">
            <v>1.5999999999999999</v>
          </cell>
        </row>
      </sheetData>
      <sheetData sheetId="2">
        <row r="5">
          <cell r="K5">
            <v>7.0000000000000018</v>
          </cell>
        </row>
      </sheetData>
      <sheetData sheetId="3">
        <row r="5">
          <cell r="K5">
            <v>0</v>
          </cell>
        </row>
      </sheetData>
      <sheetData sheetId="4">
        <row r="5">
          <cell r="B5">
            <v>23.179166666666671</v>
          </cell>
          <cell r="C5">
            <v>30.8</v>
          </cell>
          <cell r="D5">
            <v>17.100000000000001</v>
          </cell>
          <cell r="E5">
            <v>65.875</v>
          </cell>
          <cell r="F5">
            <v>93</v>
          </cell>
          <cell r="G5">
            <v>33</v>
          </cell>
          <cell r="H5">
            <v>10.8</v>
          </cell>
          <cell r="I5" t="str">
            <v>L</v>
          </cell>
          <cell r="J5">
            <v>21.6</v>
          </cell>
          <cell r="K5">
            <v>0</v>
          </cell>
        </row>
        <row r="6">
          <cell r="B6">
            <v>23.195833333333329</v>
          </cell>
          <cell r="C6">
            <v>31.5</v>
          </cell>
          <cell r="D6">
            <v>15.9</v>
          </cell>
          <cell r="E6">
            <v>64.166666666666671</v>
          </cell>
          <cell r="F6">
            <v>91</v>
          </cell>
          <cell r="G6">
            <v>29</v>
          </cell>
          <cell r="H6">
            <v>8.2799999999999994</v>
          </cell>
          <cell r="I6" t="str">
            <v>N</v>
          </cell>
          <cell r="J6">
            <v>23.759999999999998</v>
          </cell>
          <cell r="K6">
            <v>0</v>
          </cell>
        </row>
        <row r="7">
          <cell r="B7">
            <v>23.804166666666671</v>
          </cell>
          <cell r="C7">
            <v>31.8</v>
          </cell>
          <cell r="D7">
            <v>16.399999999999999</v>
          </cell>
          <cell r="E7">
            <v>67.916666666666671</v>
          </cell>
          <cell r="F7">
            <v>91</v>
          </cell>
          <cell r="G7">
            <v>42</v>
          </cell>
          <cell r="H7">
            <v>16.559999999999999</v>
          </cell>
          <cell r="I7" t="str">
            <v>N</v>
          </cell>
          <cell r="J7">
            <v>34.200000000000003</v>
          </cell>
          <cell r="K7">
            <v>0</v>
          </cell>
        </row>
        <row r="8">
          <cell r="B8">
            <v>22.899999999999995</v>
          </cell>
          <cell r="C8">
            <v>26.5</v>
          </cell>
          <cell r="D8">
            <v>21.3</v>
          </cell>
          <cell r="E8">
            <v>83.75</v>
          </cell>
          <cell r="F8">
            <v>95</v>
          </cell>
          <cell r="G8">
            <v>62</v>
          </cell>
          <cell r="H8">
            <v>9.7200000000000006</v>
          </cell>
          <cell r="I8" t="str">
            <v>O</v>
          </cell>
          <cell r="J8">
            <v>25.56</v>
          </cell>
          <cell r="K8">
            <v>18</v>
          </cell>
        </row>
        <row r="9">
          <cell r="B9">
            <v>23.329166666666669</v>
          </cell>
          <cell r="C9">
            <v>27.6</v>
          </cell>
          <cell r="D9">
            <v>20.7</v>
          </cell>
          <cell r="E9">
            <v>80.041666666666671</v>
          </cell>
          <cell r="F9">
            <v>95</v>
          </cell>
          <cell r="G9">
            <v>57</v>
          </cell>
          <cell r="H9">
            <v>7.2</v>
          </cell>
          <cell r="I9" t="str">
            <v>SE</v>
          </cell>
          <cell r="J9">
            <v>14.4</v>
          </cell>
          <cell r="K9">
            <v>0</v>
          </cell>
        </row>
        <row r="10">
          <cell r="B10">
            <v>23.995833333333337</v>
          </cell>
          <cell r="C10">
            <v>29.8</v>
          </cell>
          <cell r="D10">
            <v>20.399999999999999</v>
          </cell>
          <cell r="E10">
            <v>77.75</v>
          </cell>
          <cell r="F10">
            <v>96</v>
          </cell>
          <cell r="G10">
            <v>47</v>
          </cell>
          <cell r="H10">
            <v>12.24</v>
          </cell>
          <cell r="I10" t="str">
            <v>NO</v>
          </cell>
          <cell r="J10">
            <v>22.32</v>
          </cell>
          <cell r="K10">
            <v>13</v>
          </cell>
        </row>
        <row r="11">
          <cell r="B11">
            <v>23.283333333333335</v>
          </cell>
          <cell r="C11">
            <v>29.5</v>
          </cell>
          <cell r="D11">
            <v>18.899999999999999</v>
          </cell>
          <cell r="E11">
            <v>73.666666666666671</v>
          </cell>
          <cell r="F11">
            <v>94</v>
          </cell>
          <cell r="G11">
            <v>44</v>
          </cell>
          <cell r="H11">
            <v>10.44</v>
          </cell>
          <cell r="I11" t="str">
            <v>SE</v>
          </cell>
          <cell r="J11">
            <v>19.079999999999998</v>
          </cell>
          <cell r="K11">
            <v>0</v>
          </cell>
        </row>
        <row r="12">
          <cell r="B12">
            <v>21.650000000000002</v>
          </cell>
          <cell r="C12">
            <v>28.2</v>
          </cell>
          <cell r="D12">
            <v>16.899999999999999</v>
          </cell>
          <cell r="E12">
            <v>66.833333333333329</v>
          </cell>
          <cell r="F12">
            <v>87</v>
          </cell>
          <cell r="G12">
            <v>38</v>
          </cell>
          <cell r="H12">
            <v>18.36</v>
          </cell>
          <cell r="I12" t="str">
            <v>L</v>
          </cell>
          <cell r="J12">
            <v>26.28</v>
          </cell>
          <cell r="K12">
            <v>0</v>
          </cell>
        </row>
        <row r="13">
          <cell r="B13">
            <v>22.150000000000002</v>
          </cell>
          <cell r="C13">
            <v>30.9</v>
          </cell>
          <cell r="D13">
            <v>15.1</v>
          </cell>
          <cell r="E13">
            <v>72.125</v>
          </cell>
          <cell r="F13">
            <v>93</v>
          </cell>
          <cell r="G13">
            <v>48</v>
          </cell>
          <cell r="H13">
            <v>14.76</v>
          </cell>
          <cell r="I13" t="str">
            <v>L</v>
          </cell>
          <cell r="J13">
            <v>37.440000000000005</v>
          </cell>
          <cell r="K13">
            <v>0</v>
          </cell>
        </row>
        <row r="14">
          <cell r="B14">
            <v>24.016666666666669</v>
          </cell>
          <cell r="C14">
            <v>31.7</v>
          </cell>
          <cell r="D14">
            <v>17.5</v>
          </cell>
          <cell r="E14">
            <v>77.833333333333329</v>
          </cell>
          <cell r="F14">
            <v>94</v>
          </cell>
          <cell r="G14">
            <v>48</v>
          </cell>
          <cell r="H14">
            <v>16.2</v>
          </cell>
          <cell r="I14" t="str">
            <v>NO</v>
          </cell>
          <cell r="J14">
            <v>59.4</v>
          </cell>
          <cell r="K14">
            <v>28.2</v>
          </cell>
        </row>
        <row r="15">
          <cell r="B15">
            <v>20.124999999999996</v>
          </cell>
          <cell r="C15">
            <v>25.2</v>
          </cell>
          <cell r="D15">
            <v>17.600000000000001</v>
          </cell>
          <cell r="E15">
            <v>86.208333333333329</v>
          </cell>
          <cell r="F15">
            <v>96</v>
          </cell>
          <cell r="G15">
            <v>62</v>
          </cell>
          <cell r="H15">
            <v>8.2799999999999994</v>
          </cell>
          <cell r="I15" t="str">
            <v>O</v>
          </cell>
          <cell r="J15">
            <v>31.319999999999997</v>
          </cell>
          <cell r="K15">
            <v>22.599999999999998</v>
          </cell>
        </row>
        <row r="16">
          <cell r="B16">
            <v>19.487500000000001</v>
          </cell>
          <cell r="C16">
            <v>24.9</v>
          </cell>
          <cell r="D16">
            <v>15.4</v>
          </cell>
          <cell r="E16">
            <v>77.583333333333329</v>
          </cell>
          <cell r="F16">
            <v>95</v>
          </cell>
          <cell r="G16">
            <v>45</v>
          </cell>
          <cell r="H16">
            <v>11.879999999999999</v>
          </cell>
          <cell r="I16" t="str">
            <v>NO</v>
          </cell>
          <cell r="J16">
            <v>20.52</v>
          </cell>
          <cell r="K16">
            <v>0</v>
          </cell>
        </row>
        <row r="17">
          <cell r="B17">
            <v>18.316666666666663</v>
          </cell>
          <cell r="C17">
            <v>23.6</v>
          </cell>
          <cell r="D17">
            <v>13.4</v>
          </cell>
          <cell r="E17">
            <v>77.625</v>
          </cell>
          <cell r="F17">
            <v>95</v>
          </cell>
          <cell r="G17">
            <v>44</v>
          </cell>
          <cell r="H17">
            <v>10.44</v>
          </cell>
          <cell r="I17" t="str">
            <v>SO</v>
          </cell>
          <cell r="J17">
            <v>19.079999999999998</v>
          </cell>
          <cell r="K17">
            <v>0</v>
          </cell>
        </row>
        <row r="18">
          <cell r="B18">
            <v>19.166666666666668</v>
          </cell>
          <cell r="C18">
            <v>27.7</v>
          </cell>
          <cell r="D18">
            <v>11.8</v>
          </cell>
          <cell r="E18">
            <v>77.75</v>
          </cell>
          <cell r="F18">
            <v>96</v>
          </cell>
          <cell r="G18">
            <v>50</v>
          </cell>
          <cell r="H18">
            <v>11.520000000000001</v>
          </cell>
          <cell r="I18" t="str">
            <v>L</v>
          </cell>
          <cell r="J18">
            <v>23.400000000000002</v>
          </cell>
          <cell r="K18">
            <v>0</v>
          </cell>
        </row>
        <row r="19">
          <cell r="B19">
            <v>22.183333333333334</v>
          </cell>
          <cell r="C19">
            <v>27.5</v>
          </cell>
          <cell r="D19">
            <v>17.600000000000001</v>
          </cell>
          <cell r="E19">
            <v>76.916666666666671</v>
          </cell>
          <cell r="F19">
            <v>91</v>
          </cell>
          <cell r="G19">
            <v>60</v>
          </cell>
          <cell r="H19">
            <v>12.24</v>
          </cell>
          <cell r="I19" t="str">
            <v>L</v>
          </cell>
          <cell r="J19">
            <v>22.32</v>
          </cell>
          <cell r="K19">
            <v>0</v>
          </cell>
        </row>
        <row r="20">
          <cell r="B20">
            <v>23.520833333333329</v>
          </cell>
          <cell r="C20">
            <v>29.3</v>
          </cell>
          <cell r="D20">
            <v>19.100000000000001</v>
          </cell>
          <cell r="E20">
            <v>75.666666666666671</v>
          </cell>
          <cell r="F20">
            <v>95</v>
          </cell>
          <cell r="G20">
            <v>47</v>
          </cell>
          <cell r="H20">
            <v>10.08</v>
          </cell>
          <cell r="I20" t="str">
            <v>L</v>
          </cell>
          <cell r="J20">
            <v>24.12</v>
          </cell>
          <cell r="K20">
            <v>0</v>
          </cell>
        </row>
        <row r="21">
          <cell r="B21">
            <v>22.674999999999994</v>
          </cell>
          <cell r="C21">
            <v>28</v>
          </cell>
          <cell r="D21">
            <v>18.2</v>
          </cell>
          <cell r="E21">
            <v>70.791666666666671</v>
          </cell>
          <cell r="F21">
            <v>88</v>
          </cell>
          <cell r="G21">
            <v>50</v>
          </cell>
          <cell r="H21">
            <v>10.08</v>
          </cell>
          <cell r="I21" t="str">
            <v>L</v>
          </cell>
          <cell r="J21">
            <v>21.6</v>
          </cell>
          <cell r="K21">
            <v>0</v>
          </cell>
        </row>
        <row r="22">
          <cell r="B22">
            <v>22.645833333333332</v>
          </cell>
          <cell r="C22">
            <v>28.8</v>
          </cell>
          <cell r="D22">
            <v>18.5</v>
          </cell>
          <cell r="E22">
            <v>75.25</v>
          </cell>
          <cell r="F22">
            <v>93</v>
          </cell>
          <cell r="G22">
            <v>44</v>
          </cell>
          <cell r="H22">
            <v>10.44</v>
          </cell>
          <cell r="I22" t="str">
            <v>L</v>
          </cell>
          <cell r="J22">
            <v>20.88</v>
          </cell>
          <cell r="K22">
            <v>0</v>
          </cell>
        </row>
        <row r="23">
          <cell r="B23">
            <v>21.575000000000003</v>
          </cell>
          <cell r="C23">
            <v>26.9</v>
          </cell>
          <cell r="D23">
            <v>17.7</v>
          </cell>
          <cell r="E23">
            <v>82.416666666666671</v>
          </cell>
          <cell r="F23">
            <v>95</v>
          </cell>
          <cell r="G23">
            <v>59</v>
          </cell>
          <cell r="H23">
            <v>10.44</v>
          </cell>
          <cell r="I23" t="str">
            <v>L</v>
          </cell>
          <cell r="J23">
            <v>21.240000000000002</v>
          </cell>
          <cell r="K23">
            <v>0</v>
          </cell>
        </row>
        <row r="24">
          <cell r="B24">
            <v>22.133333333333336</v>
          </cell>
          <cell r="C24">
            <v>28.9</v>
          </cell>
          <cell r="D24">
            <v>18.3</v>
          </cell>
          <cell r="E24">
            <v>81</v>
          </cell>
          <cell r="F24">
            <v>95</v>
          </cell>
          <cell r="G24">
            <v>50</v>
          </cell>
          <cell r="H24">
            <v>18.720000000000002</v>
          </cell>
          <cell r="I24" t="str">
            <v>L</v>
          </cell>
          <cell r="J24">
            <v>30.240000000000002</v>
          </cell>
          <cell r="K24">
            <v>8.8000000000000007</v>
          </cell>
        </row>
        <row r="25">
          <cell r="B25">
            <v>21.933333333333337</v>
          </cell>
          <cell r="C25">
            <v>28.2</v>
          </cell>
          <cell r="D25">
            <v>18.2</v>
          </cell>
          <cell r="E25">
            <v>80.166666666666671</v>
          </cell>
          <cell r="F25">
            <v>95</v>
          </cell>
          <cell r="G25">
            <v>52</v>
          </cell>
          <cell r="H25">
            <v>14.04</v>
          </cell>
          <cell r="I25" t="str">
            <v>L</v>
          </cell>
          <cell r="J25">
            <v>28.44</v>
          </cell>
          <cell r="K25">
            <v>11.2</v>
          </cell>
        </row>
        <row r="26">
          <cell r="B26">
            <v>22.545833333333334</v>
          </cell>
          <cell r="C26">
            <v>29.2</v>
          </cell>
          <cell r="D26">
            <v>17.8</v>
          </cell>
          <cell r="E26">
            <v>78.625</v>
          </cell>
          <cell r="F26">
            <v>96</v>
          </cell>
          <cell r="G26">
            <v>51</v>
          </cell>
          <cell r="H26">
            <v>12.96</v>
          </cell>
          <cell r="I26" t="str">
            <v>L</v>
          </cell>
          <cell r="J26">
            <v>25.2</v>
          </cell>
          <cell r="K26">
            <v>0</v>
          </cell>
        </row>
        <row r="27">
          <cell r="B27">
            <v>23.004166666666666</v>
          </cell>
          <cell r="C27">
            <v>28.4</v>
          </cell>
          <cell r="D27">
            <v>19.100000000000001</v>
          </cell>
          <cell r="E27">
            <v>77.416666666666671</v>
          </cell>
          <cell r="F27">
            <v>94</v>
          </cell>
          <cell r="G27">
            <v>55</v>
          </cell>
          <cell r="H27">
            <v>8.2799999999999994</v>
          </cell>
          <cell r="I27" t="str">
            <v>L</v>
          </cell>
          <cell r="J27">
            <v>16.559999999999999</v>
          </cell>
          <cell r="K27">
            <v>0</v>
          </cell>
        </row>
        <row r="28">
          <cell r="B28">
            <v>24.012499999999999</v>
          </cell>
          <cell r="C28">
            <v>31.8</v>
          </cell>
          <cell r="D28">
            <v>18</v>
          </cell>
          <cell r="E28">
            <v>73.625</v>
          </cell>
          <cell r="F28">
            <v>95</v>
          </cell>
          <cell r="G28">
            <v>41</v>
          </cell>
          <cell r="H28">
            <v>9</v>
          </cell>
          <cell r="I28" t="str">
            <v>SO</v>
          </cell>
          <cell r="J28">
            <v>20.88</v>
          </cell>
          <cell r="K28">
            <v>0</v>
          </cell>
        </row>
        <row r="29">
          <cell r="B29">
            <v>24.362500000000001</v>
          </cell>
          <cell r="C29">
            <v>31.6</v>
          </cell>
          <cell r="D29">
            <v>18.100000000000001</v>
          </cell>
          <cell r="E29">
            <v>73.25</v>
          </cell>
          <cell r="F29">
            <v>94</v>
          </cell>
          <cell r="G29">
            <v>43</v>
          </cell>
          <cell r="H29">
            <v>7.9200000000000008</v>
          </cell>
          <cell r="I29" t="str">
            <v>SO</v>
          </cell>
          <cell r="J29">
            <v>20.16</v>
          </cell>
          <cell r="K29">
            <v>0</v>
          </cell>
        </row>
        <row r="30">
          <cell r="B30">
            <v>23.949999999999992</v>
          </cell>
          <cell r="C30">
            <v>31.3</v>
          </cell>
          <cell r="D30">
            <v>17.3</v>
          </cell>
          <cell r="E30">
            <v>70.791666666666671</v>
          </cell>
          <cell r="F30">
            <v>93</v>
          </cell>
          <cell r="G30">
            <v>39</v>
          </cell>
          <cell r="H30">
            <v>11.879999999999999</v>
          </cell>
          <cell r="I30" t="str">
            <v>O</v>
          </cell>
          <cell r="J30">
            <v>20.52</v>
          </cell>
          <cell r="K30">
            <v>0</v>
          </cell>
        </row>
        <row r="31">
          <cell r="B31">
            <v>23.299999999999997</v>
          </cell>
          <cell r="C31">
            <v>32</v>
          </cell>
          <cell r="D31">
            <v>16.3</v>
          </cell>
          <cell r="E31">
            <v>69.208333333333329</v>
          </cell>
          <cell r="F31">
            <v>94</v>
          </cell>
          <cell r="G31">
            <v>31</v>
          </cell>
          <cell r="H31">
            <v>10.8</v>
          </cell>
          <cell r="I31" t="str">
            <v>O</v>
          </cell>
          <cell r="J31">
            <v>22.32</v>
          </cell>
          <cell r="K31">
            <v>0</v>
          </cell>
        </row>
        <row r="32">
          <cell r="B32">
            <v>20.662499999999994</v>
          </cell>
          <cell r="C32">
            <v>24.9</v>
          </cell>
          <cell r="D32">
            <v>18.7</v>
          </cell>
          <cell r="E32">
            <v>84.333333333333329</v>
          </cell>
          <cell r="F32">
            <v>93</v>
          </cell>
          <cell r="G32">
            <v>60</v>
          </cell>
          <cell r="H32">
            <v>9</v>
          </cell>
          <cell r="I32" t="str">
            <v>S</v>
          </cell>
          <cell r="J32">
            <v>19.8</v>
          </cell>
          <cell r="K32">
            <v>4.4000000000000004</v>
          </cell>
        </row>
        <row r="33">
          <cell r="B33">
            <v>20.133333333333333</v>
          </cell>
          <cell r="C33">
            <v>25.4</v>
          </cell>
          <cell r="D33">
            <v>17.7</v>
          </cell>
          <cell r="E33">
            <v>83.916666666666671</v>
          </cell>
          <cell r="F33">
            <v>96</v>
          </cell>
          <cell r="G33">
            <v>56</v>
          </cell>
          <cell r="H33">
            <v>4.32</v>
          </cell>
          <cell r="I33" t="str">
            <v>SE</v>
          </cell>
          <cell r="J33">
            <v>12.24</v>
          </cell>
          <cell r="K33">
            <v>0.60000000000000009</v>
          </cell>
        </row>
        <row r="34">
          <cell r="B34">
            <v>20.758333333333336</v>
          </cell>
          <cell r="C34">
            <v>28.4</v>
          </cell>
          <cell r="D34">
            <v>17</v>
          </cell>
          <cell r="E34">
            <v>80.791666666666671</v>
          </cell>
          <cell r="F34">
            <v>94</v>
          </cell>
          <cell r="G34">
            <v>53</v>
          </cell>
          <cell r="H34">
            <v>16.920000000000002</v>
          </cell>
          <cell r="I34" t="str">
            <v>SE</v>
          </cell>
          <cell r="J34">
            <v>46.800000000000004</v>
          </cell>
          <cell r="K34">
            <v>5.2</v>
          </cell>
        </row>
        <row r="35">
          <cell r="B35">
            <v>22.620833333333334</v>
          </cell>
          <cell r="C35">
            <v>30.1</v>
          </cell>
          <cell r="D35">
            <v>17.8</v>
          </cell>
          <cell r="E35">
            <v>80.75</v>
          </cell>
          <cell r="F35">
            <v>96</v>
          </cell>
          <cell r="G35">
            <v>48</v>
          </cell>
          <cell r="H35">
            <v>5.04</v>
          </cell>
          <cell r="I35" t="str">
            <v>O</v>
          </cell>
          <cell r="J35">
            <v>18.36</v>
          </cell>
          <cell r="K35">
            <v>6.6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3.4</v>
          </cell>
        </row>
      </sheetData>
      <sheetData sheetId="1">
        <row r="5">
          <cell r="K5">
            <v>2.4000000000000004</v>
          </cell>
        </row>
      </sheetData>
      <sheetData sheetId="2">
        <row r="5">
          <cell r="K5">
            <v>19.8</v>
          </cell>
        </row>
      </sheetData>
      <sheetData sheetId="3">
        <row r="5">
          <cell r="K5">
            <v>31.2</v>
          </cell>
        </row>
      </sheetData>
      <sheetData sheetId="4">
        <row r="5">
          <cell r="B5">
            <v>21.387499999999999</v>
          </cell>
          <cell r="C5">
            <v>28.3</v>
          </cell>
          <cell r="D5">
            <v>17.3</v>
          </cell>
          <cell r="E5">
            <v>71.083333333333329</v>
          </cell>
          <cell r="F5">
            <v>88</v>
          </cell>
          <cell r="G5">
            <v>44</v>
          </cell>
          <cell r="H5">
            <v>18.36</v>
          </cell>
          <cell r="I5" t="str">
            <v>N</v>
          </cell>
          <cell r="J5">
            <v>25.56</v>
          </cell>
          <cell r="K5">
            <v>0</v>
          </cell>
        </row>
        <row r="6">
          <cell r="B6">
            <v>21.891666666666666</v>
          </cell>
          <cell r="C6">
            <v>28.4</v>
          </cell>
          <cell r="D6">
            <v>16.5</v>
          </cell>
          <cell r="E6">
            <v>65.375</v>
          </cell>
          <cell r="F6">
            <v>85</v>
          </cell>
          <cell r="G6">
            <v>39</v>
          </cell>
          <cell r="H6">
            <v>15.120000000000001</v>
          </cell>
          <cell r="I6" t="str">
            <v>O</v>
          </cell>
          <cell r="J6">
            <v>27.36</v>
          </cell>
          <cell r="K6">
            <v>0</v>
          </cell>
        </row>
        <row r="7">
          <cell r="B7">
            <v>22.504166666666663</v>
          </cell>
          <cell r="C7">
            <v>28.6</v>
          </cell>
          <cell r="D7">
            <v>17.5</v>
          </cell>
          <cell r="E7">
            <v>70.666666666666671</v>
          </cell>
          <cell r="F7">
            <v>88</v>
          </cell>
          <cell r="G7">
            <v>49</v>
          </cell>
          <cell r="H7">
            <v>18</v>
          </cell>
          <cell r="I7" t="str">
            <v>SO</v>
          </cell>
          <cell r="J7">
            <v>36.72</v>
          </cell>
          <cell r="K7">
            <v>0</v>
          </cell>
        </row>
        <row r="8">
          <cell r="B8">
            <v>19.908333333333335</v>
          </cell>
          <cell r="C8">
            <v>23.8</v>
          </cell>
          <cell r="D8">
            <v>18.100000000000001</v>
          </cell>
          <cell r="E8">
            <v>90.333333333333329</v>
          </cell>
          <cell r="F8">
            <v>95</v>
          </cell>
          <cell r="G8">
            <v>71</v>
          </cell>
          <cell r="H8">
            <v>19.440000000000001</v>
          </cell>
          <cell r="I8" t="str">
            <v>S</v>
          </cell>
          <cell r="J8">
            <v>52.2</v>
          </cell>
          <cell r="K8">
            <v>29.200000000000003</v>
          </cell>
        </row>
        <row r="9">
          <cell r="B9">
            <v>20.45</v>
          </cell>
          <cell r="C9">
            <v>24.6</v>
          </cell>
          <cell r="D9">
            <v>18.2</v>
          </cell>
          <cell r="E9">
            <v>88.166666666666671</v>
          </cell>
          <cell r="F9">
            <v>96</v>
          </cell>
          <cell r="G9">
            <v>72</v>
          </cell>
          <cell r="H9">
            <v>9.3600000000000012</v>
          </cell>
          <cell r="I9" t="str">
            <v>NO</v>
          </cell>
          <cell r="J9">
            <v>18</v>
          </cell>
          <cell r="K9">
            <v>1.2</v>
          </cell>
        </row>
        <row r="10">
          <cell r="B10">
            <v>21.612500000000001</v>
          </cell>
          <cell r="C10">
            <v>26.7</v>
          </cell>
          <cell r="D10">
            <v>18.399999999999999</v>
          </cell>
          <cell r="E10">
            <v>80.916666666666671</v>
          </cell>
          <cell r="F10">
            <v>95</v>
          </cell>
          <cell r="G10">
            <v>55</v>
          </cell>
          <cell r="H10">
            <v>8.64</v>
          </cell>
          <cell r="I10" t="str">
            <v>N</v>
          </cell>
          <cell r="J10">
            <v>26.28</v>
          </cell>
          <cell r="K10">
            <v>0</v>
          </cell>
        </row>
        <row r="11">
          <cell r="B11">
            <v>21.095833333333335</v>
          </cell>
          <cell r="C11">
            <v>25.9</v>
          </cell>
          <cell r="D11">
            <v>17.8</v>
          </cell>
          <cell r="E11">
            <v>79.583333333333329</v>
          </cell>
          <cell r="F11">
            <v>94</v>
          </cell>
          <cell r="G11">
            <v>52</v>
          </cell>
          <cell r="H11">
            <v>12.24</v>
          </cell>
          <cell r="I11" t="str">
            <v>N</v>
          </cell>
          <cell r="J11">
            <v>23.040000000000003</v>
          </cell>
          <cell r="K11">
            <v>0</v>
          </cell>
        </row>
        <row r="12">
          <cell r="B12">
            <v>19.925000000000001</v>
          </cell>
          <cell r="C12">
            <v>25.3</v>
          </cell>
          <cell r="D12">
            <v>14.9</v>
          </cell>
          <cell r="E12">
            <v>72.125</v>
          </cell>
          <cell r="F12">
            <v>88</v>
          </cell>
          <cell r="G12">
            <v>45</v>
          </cell>
          <cell r="H12">
            <v>17.28</v>
          </cell>
          <cell r="I12" t="str">
            <v>NO</v>
          </cell>
          <cell r="J12">
            <v>32.04</v>
          </cell>
          <cell r="K12">
            <v>0</v>
          </cell>
        </row>
        <row r="13">
          <cell r="B13">
            <v>21.674999999999997</v>
          </cell>
          <cell r="C13">
            <v>28.8</v>
          </cell>
          <cell r="D13">
            <v>16</v>
          </cell>
          <cell r="E13">
            <v>68.583333333333329</v>
          </cell>
          <cell r="F13">
            <v>84</v>
          </cell>
          <cell r="G13">
            <v>46</v>
          </cell>
          <cell r="H13">
            <v>12.24</v>
          </cell>
          <cell r="I13" t="str">
            <v>NO</v>
          </cell>
          <cell r="J13">
            <v>28.8</v>
          </cell>
          <cell r="K13">
            <v>0</v>
          </cell>
        </row>
        <row r="14">
          <cell r="B14">
            <v>22.204166666666666</v>
          </cell>
          <cell r="C14">
            <v>28.8</v>
          </cell>
          <cell r="D14">
            <v>16.8</v>
          </cell>
          <cell r="E14">
            <v>80.583333333333329</v>
          </cell>
          <cell r="F14">
            <v>96</v>
          </cell>
          <cell r="G14">
            <v>51</v>
          </cell>
          <cell r="H14">
            <v>29.16</v>
          </cell>
          <cell r="I14" t="str">
            <v>S</v>
          </cell>
          <cell r="J14">
            <v>66.600000000000009</v>
          </cell>
          <cell r="K14">
            <v>9.7999999999999989</v>
          </cell>
        </row>
        <row r="15">
          <cell r="B15">
            <v>18.129166666666666</v>
          </cell>
          <cell r="C15">
            <v>21.9</v>
          </cell>
          <cell r="D15">
            <v>16.399999999999999</v>
          </cell>
          <cell r="E15">
            <v>90.875</v>
          </cell>
          <cell r="F15">
            <v>96</v>
          </cell>
          <cell r="G15">
            <v>72</v>
          </cell>
          <cell r="H15">
            <v>13.32</v>
          </cell>
          <cell r="I15" t="str">
            <v>NE</v>
          </cell>
          <cell r="J15">
            <v>32.4</v>
          </cell>
          <cell r="K15">
            <v>43.800000000000018</v>
          </cell>
        </row>
        <row r="16">
          <cell r="B16">
            <v>17.295833333333331</v>
          </cell>
          <cell r="C16">
            <v>22.6</v>
          </cell>
          <cell r="D16">
            <v>13.6</v>
          </cell>
          <cell r="E16">
            <v>81.708333333333329</v>
          </cell>
          <cell r="F16">
            <v>96</v>
          </cell>
          <cell r="G16">
            <v>54</v>
          </cell>
          <cell r="H16">
            <v>12.6</v>
          </cell>
          <cell r="I16" t="str">
            <v>NO</v>
          </cell>
          <cell r="J16">
            <v>23.400000000000002</v>
          </cell>
          <cell r="K16">
            <v>0</v>
          </cell>
        </row>
        <row r="17">
          <cell r="B17">
            <v>17.433333333333337</v>
          </cell>
          <cell r="C17">
            <v>21.7</v>
          </cell>
          <cell r="D17">
            <v>13.6</v>
          </cell>
          <cell r="E17">
            <v>72.958333333333329</v>
          </cell>
          <cell r="F17">
            <v>87</v>
          </cell>
          <cell r="G17">
            <v>55</v>
          </cell>
          <cell r="H17">
            <v>14.04</v>
          </cell>
          <cell r="I17" t="str">
            <v>NO</v>
          </cell>
          <cell r="J17">
            <v>28.8</v>
          </cell>
          <cell r="K17">
            <v>0</v>
          </cell>
        </row>
        <row r="18">
          <cell r="B18">
            <v>18.341666666666665</v>
          </cell>
          <cell r="C18">
            <v>25.4</v>
          </cell>
          <cell r="D18">
            <v>12.6</v>
          </cell>
          <cell r="E18">
            <v>76.5</v>
          </cell>
          <cell r="F18">
            <v>95</v>
          </cell>
          <cell r="G18">
            <v>52</v>
          </cell>
          <cell r="H18">
            <v>19.440000000000001</v>
          </cell>
          <cell r="I18" t="str">
            <v>NO</v>
          </cell>
          <cell r="J18">
            <v>28.08</v>
          </cell>
          <cell r="K18">
            <v>0</v>
          </cell>
        </row>
        <row r="19">
          <cell r="B19">
            <v>20.500000000000004</v>
          </cell>
          <cell r="C19">
            <v>24.8</v>
          </cell>
          <cell r="D19">
            <v>16.5</v>
          </cell>
          <cell r="E19">
            <v>83.125</v>
          </cell>
          <cell r="F19">
            <v>92</v>
          </cell>
          <cell r="G19">
            <v>70</v>
          </cell>
          <cell r="H19">
            <v>12.24</v>
          </cell>
          <cell r="I19" t="str">
            <v>NO</v>
          </cell>
          <cell r="J19">
            <v>22.68</v>
          </cell>
          <cell r="K19">
            <v>0</v>
          </cell>
        </row>
        <row r="20">
          <cell r="B20">
            <v>21.904166666666669</v>
          </cell>
          <cell r="C20">
            <v>27.4</v>
          </cell>
          <cell r="D20">
            <v>17.5</v>
          </cell>
          <cell r="E20">
            <v>79.416666666666671</v>
          </cell>
          <cell r="F20">
            <v>96</v>
          </cell>
          <cell r="G20">
            <v>49</v>
          </cell>
          <cell r="H20">
            <v>17.64</v>
          </cell>
          <cell r="I20" t="str">
            <v>O</v>
          </cell>
          <cell r="J20">
            <v>29.880000000000003</v>
          </cell>
          <cell r="K20">
            <v>0</v>
          </cell>
        </row>
        <row r="21">
          <cell r="B21">
            <v>20.924999999999997</v>
          </cell>
          <cell r="C21">
            <v>25</v>
          </cell>
          <cell r="D21">
            <v>17.2</v>
          </cell>
          <cell r="E21">
            <v>76.916666666666671</v>
          </cell>
          <cell r="F21">
            <v>88</v>
          </cell>
          <cell r="G21">
            <v>60</v>
          </cell>
          <cell r="H21">
            <v>16.559999999999999</v>
          </cell>
          <cell r="I21" t="str">
            <v>NO</v>
          </cell>
          <cell r="J21">
            <v>29.52</v>
          </cell>
          <cell r="K21">
            <v>0</v>
          </cell>
        </row>
        <row r="22">
          <cell r="B22">
            <v>21.145833333333332</v>
          </cell>
          <cell r="C22">
            <v>25.5</v>
          </cell>
          <cell r="D22">
            <v>17.899999999999999</v>
          </cell>
          <cell r="E22">
            <v>75.708333333333329</v>
          </cell>
          <cell r="F22">
            <v>89</v>
          </cell>
          <cell r="G22">
            <v>54</v>
          </cell>
          <cell r="H22">
            <v>14.04</v>
          </cell>
          <cell r="I22" t="str">
            <v>N</v>
          </cell>
          <cell r="J22">
            <v>25.2</v>
          </cell>
          <cell r="K22">
            <v>0</v>
          </cell>
        </row>
        <row r="23">
          <cell r="B23">
            <v>19.558333333333334</v>
          </cell>
          <cell r="C23">
            <v>22.7</v>
          </cell>
          <cell r="D23">
            <v>16.5</v>
          </cell>
          <cell r="E23">
            <v>88.75</v>
          </cell>
          <cell r="F23">
            <v>96</v>
          </cell>
          <cell r="G23">
            <v>70</v>
          </cell>
          <cell r="H23">
            <v>13.32</v>
          </cell>
          <cell r="I23" t="str">
            <v>N</v>
          </cell>
          <cell r="J23">
            <v>23.400000000000002</v>
          </cell>
          <cell r="K23">
            <v>0.2</v>
          </cell>
        </row>
        <row r="24">
          <cell r="B24">
            <v>20.370833333333337</v>
          </cell>
          <cell r="C24">
            <v>26.5</v>
          </cell>
          <cell r="D24">
            <v>17.399999999999999</v>
          </cell>
          <cell r="E24">
            <v>83.916666666666671</v>
          </cell>
          <cell r="F24">
            <v>96</v>
          </cell>
          <cell r="G24">
            <v>52</v>
          </cell>
          <cell r="H24">
            <v>16.2</v>
          </cell>
          <cell r="I24" t="str">
            <v>O</v>
          </cell>
          <cell r="J24">
            <v>38.159999999999997</v>
          </cell>
          <cell r="K24">
            <v>0.6</v>
          </cell>
        </row>
        <row r="25">
          <cell r="B25">
            <v>20.562500000000004</v>
          </cell>
          <cell r="C25">
            <v>27</v>
          </cell>
          <cell r="D25">
            <v>17</v>
          </cell>
          <cell r="E25">
            <v>81.5</v>
          </cell>
          <cell r="F25">
            <v>95</v>
          </cell>
          <cell r="G25">
            <v>54</v>
          </cell>
          <cell r="H25">
            <v>17.28</v>
          </cell>
          <cell r="I25" t="str">
            <v>O</v>
          </cell>
          <cell r="J25">
            <v>31.680000000000003</v>
          </cell>
          <cell r="K25">
            <v>0.2</v>
          </cell>
        </row>
        <row r="26">
          <cell r="B26">
            <v>21.45</v>
          </cell>
          <cell r="C26">
            <v>27.3</v>
          </cell>
          <cell r="D26">
            <v>17.7</v>
          </cell>
          <cell r="E26">
            <v>78.875</v>
          </cell>
          <cell r="F26">
            <v>96</v>
          </cell>
          <cell r="G26">
            <v>52</v>
          </cell>
          <cell r="H26">
            <v>18.36</v>
          </cell>
          <cell r="I26" t="str">
            <v>O</v>
          </cell>
          <cell r="J26">
            <v>30.6</v>
          </cell>
          <cell r="K26">
            <v>0</v>
          </cell>
        </row>
        <row r="27">
          <cell r="B27">
            <v>21.724999999999998</v>
          </cell>
          <cell r="C27">
            <v>27</v>
          </cell>
          <cell r="D27">
            <v>18.899999999999999</v>
          </cell>
          <cell r="E27">
            <v>77.791666666666671</v>
          </cell>
          <cell r="F27">
            <v>91</v>
          </cell>
          <cell r="G27">
            <v>57</v>
          </cell>
          <cell r="H27">
            <v>13.32</v>
          </cell>
          <cell r="I27" t="str">
            <v>O</v>
          </cell>
          <cell r="J27">
            <v>24.840000000000003</v>
          </cell>
          <cell r="K27">
            <v>0</v>
          </cell>
        </row>
        <row r="28">
          <cell r="B28">
            <v>22.254166666666663</v>
          </cell>
          <cell r="C28">
            <v>29</v>
          </cell>
          <cell r="D28">
            <v>17.3</v>
          </cell>
          <cell r="E28">
            <v>75.166666666666671</v>
          </cell>
          <cell r="F28">
            <v>93</v>
          </cell>
          <cell r="G28">
            <v>49</v>
          </cell>
          <cell r="H28">
            <v>13.68</v>
          </cell>
          <cell r="I28" t="str">
            <v>SO</v>
          </cell>
          <cell r="J28">
            <v>23.040000000000003</v>
          </cell>
          <cell r="K28">
            <v>0</v>
          </cell>
        </row>
        <row r="29">
          <cell r="B29">
            <v>22.966666666666669</v>
          </cell>
          <cell r="C29">
            <v>29.6</v>
          </cell>
          <cell r="D29">
            <v>17.7</v>
          </cell>
          <cell r="E29">
            <v>72.5</v>
          </cell>
          <cell r="F29">
            <v>92</v>
          </cell>
          <cell r="G29">
            <v>44</v>
          </cell>
          <cell r="H29">
            <v>6.12</v>
          </cell>
          <cell r="I29" t="str">
            <v>SO</v>
          </cell>
          <cell r="J29">
            <v>14.04</v>
          </cell>
          <cell r="K29">
            <v>0</v>
          </cell>
        </row>
        <row r="30">
          <cell r="B30">
            <v>23.474999999999998</v>
          </cell>
          <cell r="C30">
            <v>28.6</v>
          </cell>
          <cell r="D30">
            <v>18.2</v>
          </cell>
          <cell r="E30">
            <v>66.291666666666671</v>
          </cell>
          <cell r="F30">
            <v>90</v>
          </cell>
          <cell r="G30">
            <v>40</v>
          </cell>
          <cell r="H30">
            <v>14.76</v>
          </cell>
          <cell r="I30" t="str">
            <v>O</v>
          </cell>
          <cell r="J30">
            <v>26.28</v>
          </cell>
          <cell r="K30">
            <v>0</v>
          </cell>
        </row>
        <row r="31">
          <cell r="B31">
            <v>22.412500000000009</v>
          </cell>
          <cell r="C31">
            <v>28.5</v>
          </cell>
          <cell r="D31">
            <v>17.3</v>
          </cell>
          <cell r="E31">
            <v>65</v>
          </cell>
          <cell r="F31">
            <v>84</v>
          </cell>
          <cell r="G31">
            <v>36</v>
          </cell>
          <cell r="H31">
            <v>13.68</v>
          </cell>
          <cell r="I31" t="str">
            <v>O</v>
          </cell>
          <cell r="J31">
            <v>31.319999999999997</v>
          </cell>
          <cell r="K31">
            <v>0</v>
          </cell>
        </row>
        <row r="32">
          <cell r="B32">
            <v>18.3</v>
          </cell>
          <cell r="C32">
            <v>21.8</v>
          </cell>
          <cell r="D32">
            <v>16.600000000000001</v>
          </cell>
          <cell r="E32">
            <v>91.333333333333329</v>
          </cell>
          <cell r="F32">
            <v>96</v>
          </cell>
          <cell r="G32">
            <v>70</v>
          </cell>
          <cell r="H32">
            <v>11.879999999999999</v>
          </cell>
          <cell r="I32" t="str">
            <v>NE</v>
          </cell>
          <cell r="J32">
            <v>23.040000000000003</v>
          </cell>
          <cell r="K32">
            <v>8.3999999999999986</v>
          </cell>
        </row>
        <row r="33">
          <cell r="B33">
            <v>18.154166666666665</v>
          </cell>
          <cell r="C33">
            <v>24.5</v>
          </cell>
          <cell r="D33">
            <v>14.7</v>
          </cell>
          <cell r="E33">
            <v>86.166666666666671</v>
          </cell>
          <cell r="F33">
            <v>97</v>
          </cell>
          <cell r="G33">
            <v>58</v>
          </cell>
          <cell r="H33">
            <v>11.520000000000001</v>
          </cell>
          <cell r="I33" t="str">
            <v>NE</v>
          </cell>
          <cell r="J33">
            <v>18.720000000000002</v>
          </cell>
          <cell r="K33">
            <v>0.4</v>
          </cell>
        </row>
        <row r="34">
          <cell r="B34">
            <v>20.141666666666669</v>
          </cell>
          <cell r="C34">
            <v>26.3</v>
          </cell>
          <cell r="D34">
            <v>15.7</v>
          </cell>
          <cell r="E34">
            <v>81.666666666666671</v>
          </cell>
          <cell r="F34">
            <v>95</v>
          </cell>
          <cell r="G34">
            <v>56</v>
          </cell>
          <cell r="H34">
            <v>16.2</v>
          </cell>
          <cell r="I34" t="str">
            <v>O</v>
          </cell>
          <cell r="J34">
            <v>26.28</v>
          </cell>
          <cell r="K34">
            <v>0</v>
          </cell>
        </row>
        <row r="35">
          <cell r="B35">
            <v>21.595833333333331</v>
          </cell>
          <cell r="C35">
            <v>27.9</v>
          </cell>
          <cell r="D35">
            <v>17.2</v>
          </cell>
          <cell r="E35">
            <v>78.291666666666671</v>
          </cell>
          <cell r="F35">
            <v>93</v>
          </cell>
          <cell r="G35">
            <v>50</v>
          </cell>
          <cell r="H35">
            <v>14.4</v>
          </cell>
          <cell r="I35" t="str">
            <v>O</v>
          </cell>
          <cell r="J35">
            <v>28.8</v>
          </cell>
          <cell r="K35">
            <v>0</v>
          </cell>
        </row>
        <row r="36">
          <cell r="I36" t="str">
            <v>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18.399999999999999</v>
          </cell>
        </row>
      </sheetData>
      <sheetData sheetId="4">
        <row r="5">
          <cell r="B5">
            <v>27.862500000000001</v>
          </cell>
          <cell r="C5">
            <v>34.9</v>
          </cell>
          <cell r="D5">
            <v>22.6</v>
          </cell>
          <cell r="E5">
            <v>62.333333333333336</v>
          </cell>
          <cell r="F5">
            <v>91</v>
          </cell>
          <cell r="G5">
            <v>35</v>
          </cell>
          <cell r="H5">
            <v>13.68</v>
          </cell>
          <cell r="I5" t="str">
            <v>SE</v>
          </cell>
          <cell r="J5">
            <v>29.52</v>
          </cell>
          <cell r="K5">
            <v>0</v>
          </cell>
        </row>
        <row r="6">
          <cell r="B6">
            <v>28.295833333333334</v>
          </cell>
          <cell r="C6">
            <v>34.6</v>
          </cell>
          <cell r="D6">
            <v>24</v>
          </cell>
          <cell r="E6">
            <v>65.875</v>
          </cell>
          <cell r="F6">
            <v>81</v>
          </cell>
          <cell r="G6">
            <v>44</v>
          </cell>
          <cell r="H6">
            <v>13.68</v>
          </cell>
          <cell r="I6" t="str">
            <v>L</v>
          </cell>
          <cell r="J6">
            <v>32.4</v>
          </cell>
          <cell r="K6">
            <v>0</v>
          </cell>
        </row>
        <row r="7">
          <cell r="B7">
            <v>27.137499999999999</v>
          </cell>
          <cell r="C7">
            <v>32.1</v>
          </cell>
          <cell r="D7">
            <v>24.7</v>
          </cell>
          <cell r="E7">
            <v>73.458333333333329</v>
          </cell>
          <cell r="F7">
            <v>88</v>
          </cell>
          <cell r="G7">
            <v>55</v>
          </cell>
          <cell r="H7">
            <v>15.120000000000001</v>
          </cell>
          <cell r="I7" t="str">
            <v>N</v>
          </cell>
          <cell r="J7">
            <v>36.36</v>
          </cell>
          <cell r="K7">
            <v>0</v>
          </cell>
        </row>
        <row r="8">
          <cell r="B8">
            <v>21.691666666666666</v>
          </cell>
          <cell r="C8">
            <v>26.9</v>
          </cell>
          <cell r="D8">
            <v>17.899999999999999</v>
          </cell>
          <cell r="E8">
            <v>86.75</v>
          </cell>
          <cell r="F8">
            <v>93</v>
          </cell>
          <cell r="G8">
            <v>75</v>
          </cell>
          <cell r="H8">
            <v>18.720000000000002</v>
          </cell>
          <cell r="I8" t="str">
            <v>SO</v>
          </cell>
          <cell r="J8">
            <v>43.2</v>
          </cell>
          <cell r="K8">
            <v>54.8</v>
          </cell>
        </row>
        <row r="9">
          <cell r="B9">
            <v>22.041666666666668</v>
          </cell>
          <cell r="C9">
            <v>27.2</v>
          </cell>
          <cell r="D9">
            <v>19.100000000000001</v>
          </cell>
          <cell r="E9">
            <v>81.916666666666671</v>
          </cell>
          <cell r="F9">
            <v>91</v>
          </cell>
          <cell r="G9">
            <v>63</v>
          </cell>
          <cell r="H9">
            <v>15.840000000000002</v>
          </cell>
          <cell r="I9" t="str">
            <v>SO</v>
          </cell>
          <cell r="J9">
            <v>33.840000000000003</v>
          </cell>
          <cell r="K9">
            <v>0</v>
          </cell>
        </row>
        <row r="10">
          <cell r="B10">
            <v>24.224999999999998</v>
          </cell>
          <cell r="C10">
            <v>27.2</v>
          </cell>
          <cell r="D10">
            <v>22.9</v>
          </cell>
          <cell r="E10">
            <v>82.583333333333329</v>
          </cell>
          <cell r="F10">
            <v>91</v>
          </cell>
          <cell r="G10">
            <v>70</v>
          </cell>
          <cell r="H10">
            <v>10.08</v>
          </cell>
          <cell r="I10" t="str">
            <v>S</v>
          </cell>
          <cell r="J10">
            <v>24.48</v>
          </cell>
          <cell r="K10">
            <v>1.8</v>
          </cell>
        </row>
        <row r="11">
          <cell r="B11">
            <v>24.941666666666663</v>
          </cell>
          <cell r="C11">
            <v>29.7</v>
          </cell>
          <cell r="D11">
            <v>21.7</v>
          </cell>
          <cell r="E11">
            <v>69.25</v>
          </cell>
          <cell r="F11">
            <v>83</v>
          </cell>
          <cell r="G11">
            <v>52</v>
          </cell>
          <cell r="H11">
            <v>12.24</v>
          </cell>
          <cell r="I11" t="str">
            <v>SO</v>
          </cell>
          <cell r="J11">
            <v>22.68</v>
          </cell>
          <cell r="K11">
            <v>0</v>
          </cell>
        </row>
        <row r="12">
          <cell r="B12">
            <v>26.219047619047622</v>
          </cell>
          <cell r="C12">
            <v>32.5</v>
          </cell>
          <cell r="D12">
            <v>21.6</v>
          </cell>
          <cell r="E12">
            <v>68.476190476190482</v>
          </cell>
          <cell r="F12">
            <v>87</v>
          </cell>
          <cell r="G12">
            <v>48</v>
          </cell>
          <cell r="H12">
            <v>10.44</v>
          </cell>
          <cell r="I12" t="str">
            <v>NE</v>
          </cell>
          <cell r="J12">
            <v>20.52</v>
          </cell>
          <cell r="K12">
            <v>0</v>
          </cell>
        </row>
        <row r="13">
          <cell r="B13">
            <v>26.925000000000001</v>
          </cell>
          <cell r="C13">
            <v>32.4</v>
          </cell>
          <cell r="D13">
            <v>23.8</v>
          </cell>
          <cell r="E13">
            <v>66.5</v>
          </cell>
          <cell r="F13">
            <v>74</v>
          </cell>
          <cell r="G13">
            <v>50</v>
          </cell>
          <cell r="H13">
            <v>15.120000000000001</v>
          </cell>
          <cell r="I13" t="str">
            <v>L</v>
          </cell>
          <cell r="J13">
            <v>28.44</v>
          </cell>
          <cell r="K13">
            <v>0</v>
          </cell>
        </row>
        <row r="14">
          <cell r="B14">
            <v>26.741666666666664</v>
          </cell>
          <cell r="C14">
            <v>30.5</v>
          </cell>
          <cell r="D14">
            <v>24.8</v>
          </cell>
          <cell r="E14">
            <v>76.833333333333329</v>
          </cell>
          <cell r="F14">
            <v>89</v>
          </cell>
          <cell r="G14">
            <v>68</v>
          </cell>
          <cell r="H14">
            <v>18.36</v>
          </cell>
          <cell r="I14" t="str">
            <v>O</v>
          </cell>
          <cell r="J14">
            <v>37.080000000000005</v>
          </cell>
          <cell r="K14">
            <v>8.1999999999999993</v>
          </cell>
        </row>
        <row r="15">
          <cell r="B15">
            <v>24.039130434782606</v>
          </cell>
          <cell r="C15">
            <v>27.3</v>
          </cell>
          <cell r="D15">
            <v>21.7</v>
          </cell>
          <cell r="E15">
            <v>71.260869565217391</v>
          </cell>
          <cell r="F15">
            <v>83</v>
          </cell>
          <cell r="G15">
            <v>51</v>
          </cell>
          <cell r="H15">
            <v>14.4</v>
          </cell>
          <cell r="I15" t="str">
            <v>S</v>
          </cell>
          <cell r="J15">
            <v>33.840000000000003</v>
          </cell>
          <cell r="K15">
            <v>0</v>
          </cell>
        </row>
        <row r="16">
          <cell r="B16">
            <v>21.921739130434784</v>
          </cell>
          <cell r="C16">
            <v>25.8</v>
          </cell>
          <cell r="D16">
            <v>18.399999999999999</v>
          </cell>
          <cell r="E16">
            <v>64.782608695652172</v>
          </cell>
          <cell r="F16">
            <v>83</v>
          </cell>
          <cell r="G16">
            <v>49</v>
          </cell>
          <cell r="H16">
            <v>11.879999999999999</v>
          </cell>
          <cell r="I16" t="str">
            <v>S</v>
          </cell>
          <cell r="J16">
            <v>28.8</v>
          </cell>
          <cell r="K16">
            <v>0</v>
          </cell>
        </row>
        <row r="17">
          <cell r="B17">
            <v>22.0625</v>
          </cell>
          <cell r="C17">
            <v>26.7</v>
          </cell>
          <cell r="D17">
            <v>18.8</v>
          </cell>
          <cell r="E17">
            <v>67.458333333333329</v>
          </cell>
          <cell r="F17">
            <v>79</v>
          </cell>
          <cell r="G17">
            <v>53</v>
          </cell>
          <cell r="H17">
            <v>12.96</v>
          </cell>
          <cell r="I17" t="str">
            <v>L</v>
          </cell>
          <cell r="J17">
            <v>23.400000000000002</v>
          </cell>
          <cell r="K17">
            <v>0</v>
          </cell>
        </row>
        <row r="18">
          <cell r="B18">
            <v>23.195833333333329</v>
          </cell>
          <cell r="C18">
            <v>25.7</v>
          </cell>
          <cell r="D18">
            <v>21.1</v>
          </cell>
          <cell r="E18">
            <v>71.083333333333329</v>
          </cell>
          <cell r="F18">
            <v>81</v>
          </cell>
          <cell r="G18">
            <v>60</v>
          </cell>
          <cell r="H18">
            <v>15.120000000000001</v>
          </cell>
          <cell r="I18" t="str">
            <v>SE</v>
          </cell>
          <cell r="J18">
            <v>37.080000000000005</v>
          </cell>
          <cell r="K18">
            <v>0.2</v>
          </cell>
        </row>
        <row r="19">
          <cell r="B19">
            <v>24.166666666666668</v>
          </cell>
          <cell r="C19">
            <v>30.8</v>
          </cell>
          <cell r="D19">
            <v>20.5</v>
          </cell>
          <cell r="E19">
            <v>68.541666666666671</v>
          </cell>
          <cell r="F19">
            <v>87</v>
          </cell>
          <cell r="G19">
            <v>47</v>
          </cell>
          <cell r="H19">
            <v>11.879999999999999</v>
          </cell>
          <cell r="I19" t="str">
            <v>L</v>
          </cell>
          <cell r="J19">
            <v>25.92</v>
          </cell>
          <cell r="K19">
            <v>0</v>
          </cell>
        </row>
        <row r="20">
          <cell r="B20">
            <v>24.770833333333332</v>
          </cell>
          <cell r="C20">
            <v>26.8</v>
          </cell>
          <cell r="D20">
            <v>23.4</v>
          </cell>
          <cell r="E20">
            <v>80.125</v>
          </cell>
          <cell r="F20">
            <v>90</v>
          </cell>
          <cell r="G20">
            <v>72</v>
          </cell>
          <cell r="H20">
            <v>9.7200000000000006</v>
          </cell>
          <cell r="I20" t="str">
            <v>L</v>
          </cell>
          <cell r="J20">
            <v>18.720000000000002</v>
          </cell>
          <cell r="K20">
            <v>3.6</v>
          </cell>
        </row>
        <row r="21">
          <cell r="B21">
            <v>25.020000000000003</v>
          </cell>
          <cell r="C21">
            <v>28.2</v>
          </cell>
          <cell r="D21">
            <v>22.6</v>
          </cell>
          <cell r="E21">
            <v>81.95</v>
          </cell>
          <cell r="F21">
            <v>91</v>
          </cell>
          <cell r="G21">
            <v>70</v>
          </cell>
          <cell r="H21">
            <v>12.6</v>
          </cell>
          <cell r="I21" t="str">
            <v>L</v>
          </cell>
          <cell r="J21">
            <v>22.32</v>
          </cell>
          <cell r="K21">
            <v>0.2</v>
          </cell>
        </row>
        <row r="22">
          <cell r="B22">
            <v>25.791666666666668</v>
          </cell>
          <cell r="C22">
            <v>29.5</v>
          </cell>
          <cell r="D22">
            <v>23.7</v>
          </cell>
          <cell r="E22">
            <v>71.666666666666671</v>
          </cell>
          <cell r="F22">
            <v>85</v>
          </cell>
          <cell r="G22">
            <v>55</v>
          </cell>
          <cell r="H22">
            <v>19.440000000000001</v>
          </cell>
          <cell r="I22" t="str">
            <v>SE</v>
          </cell>
          <cell r="J22">
            <v>38.159999999999997</v>
          </cell>
          <cell r="K22">
            <v>0</v>
          </cell>
        </row>
        <row r="23">
          <cell r="B23">
            <v>24.499999999999996</v>
          </cell>
          <cell r="C23">
            <v>30.6</v>
          </cell>
          <cell r="D23">
            <v>21.9</v>
          </cell>
          <cell r="E23">
            <v>76.208333333333329</v>
          </cell>
          <cell r="F23">
            <v>93</v>
          </cell>
          <cell r="G23">
            <v>51</v>
          </cell>
          <cell r="H23">
            <v>19.440000000000001</v>
          </cell>
          <cell r="I23" t="str">
            <v>SE</v>
          </cell>
          <cell r="J23">
            <v>33.480000000000004</v>
          </cell>
          <cell r="K23">
            <v>5.2000000000000011</v>
          </cell>
        </row>
        <row r="24">
          <cell r="B24">
            <v>25.100000000000009</v>
          </cell>
          <cell r="C24">
            <v>30.7</v>
          </cell>
          <cell r="D24">
            <v>20.7</v>
          </cell>
          <cell r="E24">
            <v>71.041666666666671</v>
          </cell>
          <cell r="F24">
            <v>92</v>
          </cell>
          <cell r="G24">
            <v>41</v>
          </cell>
          <cell r="H24">
            <v>9.7200000000000006</v>
          </cell>
          <cell r="I24" t="str">
            <v>SE</v>
          </cell>
          <cell r="J24">
            <v>14.04</v>
          </cell>
          <cell r="K24">
            <v>0</v>
          </cell>
        </row>
        <row r="25">
          <cell r="B25">
            <v>25.462499999999995</v>
          </cell>
          <cell r="C25">
            <v>31.8</v>
          </cell>
          <cell r="D25">
            <v>22.6</v>
          </cell>
          <cell r="E25">
            <v>71.916666666666671</v>
          </cell>
          <cell r="F25">
            <v>90</v>
          </cell>
          <cell r="G25">
            <v>53</v>
          </cell>
          <cell r="H25">
            <v>16.920000000000002</v>
          </cell>
          <cell r="I25" t="str">
            <v>L</v>
          </cell>
          <cell r="J25">
            <v>35.64</v>
          </cell>
          <cell r="K25">
            <v>2.6</v>
          </cell>
        </row>
        <row r="26">
          <cell r="B26">
            <v>26.608333333333338</v>
          </cell>
          <cell r="C26">
            <v>31.7</v>
          </cell>
          <cell r="D26">
            <v>24</v>
          </cell>
          <cell r="E26">
            <v>76.083333333333329</v>
          </cell>
          <cell r="F26">
            <v>90</v>
          </cell>
          <cell r="G26">
            <v>57</v>
          </cell>
          <cell r="H26">
            <v>12.96</v>
          </cell>
          <cell r="I26" t="str">
            <v>L</v>
          </cell>
          <cell r="J26">
            <v>29.16</v>
          </cell>
          <cell r="K26">
            <v>1.8</v>
          </cell>
        </row>
        <row r="27">
          <cell r="B27">
            <v>27.570833333333336</v>
          </cell>
          <cell r="C27">
            <v>32.700000000000003</v>
          </cell>
          <cell r="D27">
            <v>24.3</v>
          </cell>
          <cell r="E27">
            <v>75.5</v>
          </cell>
          <cell r="F27">
            <v>87</v>
          </cell>
          <cell r="G27">
            <v>54</v>
          </cell>
          <cell r="H27">
            <v>14.4</v>
          </cell>
          <cell r="I27" t="str">
            <v>L</v>
          </cell>
          <cell r="J27">
            <v>41.4</v>
          </cell>
          <cell r="K27">
            <v>0.4</v>
          </cell>
        </row>
        <row r="28">
          <cell r="B28">
            <v>28.029166666666669</v>
          </cell>
          <cell r="C28">
            <v>33</v>
          </cell>
          <cell r="D28">
            <v>24.4</v>
          </cell>
          <cell r="E28">
            <v>73.833333333333329</v>
          </cell>
          <cell r="F28">
            <v>91</v>
          </cell>
          <cell r="G28">
            <v>51</v>
          </cell>
          <cell r="H28">
            <v>11.879999999999999</v>
          </cell>
          <cell r="I28" t="str">
            <v>L</v>
          </cell>
          <cell r="J28">
            <v>36.36</v>
          </cell>
          <cell r="K28">
            <v>0</v>
          </cell>
        </row>
        <row r="29">
          <cell r="B29">
            <v>28.137499999999999</v>
          </cell>
          <cell r="C29">
            <v>32.700000000000003</v>
          </cell>
          <cell r="D29">
            <v>25</v>
          </cell>
          <cell r="E29">
            <v>74.666666666666671</v>
          </cell>
          <cell r="F29">
            <v>87</v>
          </cell>
          <cell r="G29">
            <v>53</v>
          </cell>
          <cell r="H29">
            <v>8.64</v>
          </cell>
          <cell r="I29" t="str">
            <v>L</v>
          </cell>
          <cell r="J29">
            <v>17.28</v>
          </cell>
          <cell r="K29">
            <v>0</v>
          </cell>
        </row>
        <row r="30">
          <cell r="B30">
            <v>28.416666666666668</v>
          </cell>
          <cell r="C30">
            <v>34.1</v>
          </cell>
          <cell r="D30">
            <v>24.7</v>
          </cell>
          <cell r="E30">
            <v>73.125</v>
          </cell>
          <cell r="F30">
            <v>89</v>
          </cell>
          <cell r="G30">
            <v>49</v>
          </cell>
          <cell r="H30">
            <v>7.9200000000000008</v>
          </cell>
          <cell r="I30" t="str">
            <v>L</v>
          </cell>
          <cell r="J30">
            <v>18.36</v>
          </cell>
          <cell r="K30">
            <v>0</v>
          </cell>
        </row>
        <row r="31">
          <cell r="B31">
            <v>25.308333333333334</v>
          </cell>
          <cell r="C31">
            <v>28.5</v>
          </cell>
          <cell r="D31">
            <v>22.3</v>
          </cell>
          <cell r="E31">
            <v>75.166666666666671</v>
          </cell>
          <cell r="F31">
            <v>86</v>
          </cell>
          <cell r="G31">
            <v>59</v>
          </cell>
          <cell r="H31">
            <v>16.2</v>
          </cell>
          <cell r="I31" t="str">
            <v>SO</v>
          </cell>
          <cell r="J31">
            <v>41.04</v>
          </cell>
          <cell r="K31">
            <v>0</v>
          </cell>
        </row>
        <row r="32">
          <cell r="B32">
            <v>21.900000000000006</v>
          </cell>
          <cell r="C32">
            <v>24.4</v>
          </cell>
          <cell r="D32">
            <v>19.899999999999999</v>
          </cell>
          <cell r="E32">
            <v>77.958333333333329</v>
          </cell>
          <cell r="F32">
            <v>89</v>
          </cell>
          <cell r="G32">
            <v>60</v>
          </cell>
          <cell r="H32">
            <v>14.4</v>
          </cell>
          <cell r="I32" t="str">
            <v>SO</v>
          </cell>
          <cell r="J32">
            <v>30.240000000000002</v>
          </cell>
          <cell r="K32">
            <v>1.4</v>
          </cell>
        </row>
        <row r="33">
          <cell r="B33">
            <v>21.145833333333329</v>
          </cell>
          <cell r="C33">
            <v>26.5</v>
          </cell>
          <cell r="D33">
            <v>17.5</v>
          </cell>
          <cell r="E33">
            <v>73.208333333333329</v>
          </cell>
          <cell r="F33">
            <v>83</v>
          </cell>
          <cell r="G33">
            <v>58</v>
          </cell>
          <cell r="H33">
            <v>13.68</v>
          </cell>
          <cell r="I33" t="str">
            <v>S</v>
          </cell>
          <cell r="J33">
            <v>27.720000000000002</v>
          </cell>
          <cell r="K33">
            <v>0</v>
          </cell>
        </row>
        <row r="34">
          <cell r="B34">
            <v>23.904166666666665</v>
          </cell>
          <cell r="C34">
            <v>29.6</v>
          </cell>
          <cell r="D34">
            <v>21</v>
          </cell>
          <cell r="E34">
            <v>76.833333333333329</v>
          </cell>
          <cell r="F34">
            <v>86</v>
          </cell>
          <cell r="G34">
            <v>61</v>
          </cell>
          <cell r="H34">
            <v>12.24</v>
          </cell>
          <cell r="I34" t="str">
            <v>SE</v>
          </cell>
          <cell r="J34">
            <v>20.52</v>
          </cell>
          <cell r="K34">
            <v>0</v>
          </cell>
        </row>
        <row r="35">
          <cell r="B35">
            <v>21.965217391304343</v>
          </cell>
          <cell r="C35">
            <v>25.1</v>
          </cell>
          <cell r="D35">
            <v>20</v>
          </cell>
          <cell r="E35">
            <v>80.347826086956516</v>
          </cell>
          <cell r="F35">
            <v>89</v>
          </cell>
          <cell r="G35">
            <v>67</v>
          </cell>
          <cell r="H35">
            <v>12.24</v>
          </cell>
          <cell r="I35" t="str">
            <v>SO</v>
          </cell>
          <cell r="J35">
            <v>26.28</v>
          </cell>
          <cell r="K35">
            <v>0.60000000000000009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abSelected="1" zoomScale="90" zoomScaleNormal="90" workbookViewId="0">
      <selection activeCell="L42" sqref="L42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145" t="s">
        <v>22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</row>
    <row r="2" spans="1:34" s="4" customFormat="1" ht="20.100000000000001" customHeight="1" x14ac:dyDescent="0.2">
      <c r="A2" s="146" t="s">
        <v>21</v>
      </c>
      <c r="B2" s="144" t="s">
        <v>142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7"/>
    </row>
    <row r="3" spans="1:34" s="5" customFormat="1" ht="20.100000000000001" customHeight="1" x14ac:dyDescent="0.2">
      <c r="A3" s="146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43">
        <v>30</v>
      </c>
      <c r="AF3" s="143">
        <v>31</v>
      </c>
      <c r="AG3" s="37" t="s">
        <v>40</v>
      </c>
      <c r="AH3" s="8"/>
    </row>
    <row r="4" spans="1:34" s="5" customFormat="1" ht="20.100000000000001" customHeight="1" x14ac:dyDescent="0.2">
      <c r="A4" s="146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37" t="s">
        <v>39</v>
      </c>
      <c r="AH4" s="8"/>
    </row>
    <row r="5" spans="1:34" s="5" customFormat="1" ht="20.100000000000001" customHeight="1" x14ac:dyDescent="0.2">
      <c r="A5" s="15" t="s">
        <v>47</v>
      </c>
      <c r="B5" s="16">
        <f>[1]Maio!$B$5</f>
        <v>21.758333333333329</v>
      </c>
      <c r="C5" s="16">
        <f>[1]Maio!$B$6</f>
        <v>22.204166666666669</v>
      </c>
      <c r="D5" s="16">
        <f>[1]Maio!$B$7</f>
        <v>23.008333333333336</v>
      </c>
      <c r="E5" s="16">
        <f>[1]Maio!$B$8</f>
        <v>21.904166666666665</v>
      </c>
      <c r="F5" s="16">
        <f>[1]Maio!$B$9</f>
        <v>22.979166666666668</v>
      </c>
      <c r="G5" s="16">
        <f>[1]Maio!$B$10</f>
        <v>23.375</v>
      </c>
      <c r="H5" s="16">
        <f>[1]Maio!$B$11</f>
        <v>22.591666666666669</v>
      </c>
      <c r="I5" s="16">
        <f>[1]Maio!$B$12</f>
        <v>21.083333333333339</v>
      </c>
      <c r="J5" s="16">
        <f>[1]Maio!$B$13</f>
        <v>21.358333333333334</v>
      </c>
      <c r="K5" s="16">
        <f>[1]Maio!$B$14</f>
        <v>21.916666666666668</v>
      </c>
      <c r="L5" s="16">
        <f>[1]Maio!$B$15</f>
        <v>20.408333333333335</v>
      </c>
      <c r="M5" s="16">
        <f>[1]Maio!$B$16</f>
        <v>18.008333333333333</v>
      </c>
      <c r="N5" s="16">
        <f>[1]Maio!$B$17</f>
        <v>18.045833333333334</v>
      </c>
      <c r="O5" s="16">
        <f>[1]Maio!$B$18</f>
        <v>18.55</v>
      </c>
      <c r="P5" s="16">
        <f>[1]Maio!$B$19</f>
        <v>21.241666666666671</v>
      </c>
      <c r="Q5" s="16">
        <f>[1]Maio!$B$20</f>
        <v>22.666666666666671</v>
      </c>
      <c r="R5" s="16">
        <f>[1]Maio!$B$21</f>
        <v>22.825000000000003</v>
      </c>
      <c r="S5" s="16">
        <f>[1]Maio!$B$22</f>
        <v>21.724999999999998</v>
      </c>
      <c r="T5" s="16">
        <f>[1]Maio!$B$23</f>
        <v>20.291666666666668</v>
      </c>
      <c r="U5" s="16">
        <f>[1]Maio!$B$24</f>
        <v>21.483333333333334</v>
      </c>
      <c r="V5" s="16">
        <f>[1]Maio!$B$25</f>
        <v>22.445833333333336</v>
      </c>
      <c r="W5" s="16">
        <f>[1]Maio!$B$26</f>
        <v>24.69</v>
      </c>
      <c r="X5" s="16">
        <f>[1]Maio!$B$27</f>
        <v>24.433333333333326</v>
      </c>
      <c r="Y5" s="16">
        <f>[1]Maio!$B$28</f>
        <v>24.679166666666671</v>
      </c>
      <c r="Z5" s="16">
        <f>[1]Maio!$B$29</f>
        <v>26.100000000000005</v>
      </c>
      <c r="AA5" s="16">
        <f>[1]Maio!$B$30</f>
        <v>25.470833333333335</v>
      </c>
      <c r="AB5" s="16">
        <f>[1]Maio!$B$31</f>
        <v>22.741666666666671</v>
      </c>
      <c r="AC5" s="16">
        <f>[1]Maio!$B$32</f>
        <v>20.324999999999999</v>
      </c>
      <c r="AD5" s="16">
        <f>[1]Maio!$B$33</f>
        <v>18.333333333333336</v>
      </c>
      <c r="AE5" s="16">
        <f>[1]Maio!$B$34</f>
        <v>18.870833333333334</v>
      </c>
      <c r="AF5" s="16">
        <f>[1]Maio!$B$35</f>
        <v>20.645833333333332</v>
      </c>
      <c r="AG5" s="38">
        <f>AVERAGE(B5:AF5)</f>
        <v>21.811639784946241</v>
      </c>
      <c r="AH5" s="8"/>
    </row>
    <row r="6" spans="1:34" ht="17.100000000000001" customHeight="1" x14ac:dyDescent="0.2">
      <c r="A6" s="15" t="s">
        <v>0</v>
      </c>
      <c r="B6" s="17">
        <f>[2]Maio!$B$5</f>
        <v>19.887499999999999</v>
      </c>
      <c r="C6" s="17">
        <f>[2]Maio!$B$6</f>
        <v>20.541666666666664</v>
      </c>
      <c r="D6" s="17">
        <f>[2]Maio!$B$7</f>
        <v>20.645833333333332</v>
      </c>
      <c r="E6" s="17">
        <f>[2]Maio!$B$8</f>
        <v>18.995833333333334</v>
      </c>
      <c r="F6" s="17">
        <f>[2]Maio!$B$9</f>
        <v>17.316666666666666</v>
      </c>
      <c r="G6" s="17">
        <f>[2]Maio!$B$10</f>
        <v>19.316666666666659</v>
      </c>
      <c r="H6" s="17">
        <f>[2]Maio!$B$11</f>
        <v>19.154166666666665</v>
      </c>
      <c r="I6" s="17">
        <f>[2]Maio!$B$12</f>
        <v>17.912499999999998</v>
      </c>
      <c r="J6" s="17">
        <f>[2]Maio!$B$13</f>
        <v>18.712500000000002</v>
      </c>
      <c r="K6" s="17">
        <f>[2]Maio!$B$14</f>
        <v>18.312499999999996</v>
      </c>
      <c r="L6" s="17">
        <f>[2]Maio!$B$15</f>
        <v>18.333333333333336</v>
      </c>
      <c r="M6" s="17">
        <f>[2]Maio!$B$16</f>
        <v>15.737500000000002</v>
      </c>
      <c r="N6" s="17">
        <f>[2]Maio!$B$17</f>
        <v>16.054166666666667</v>
      </c>
      <c r="O6" s="17">
        <f>[2]Maio!$B$18</f>
        <v>15.549999999999997</v>
      </c>
      <c r="P6" s="17">
        <f>[2]Maio!$B$19</f>
        <v>19.408333333333335</v>
      </c>
      <c r="Q6" s="17">
        <f>[2]Maio!$B$20</f>
        <v>19.087500000000002</v>
      </c>
      <c r="R6" s="17">
        <f>[2]Maio!$B$21</f>
        <v>19.0625</v>
      </c>
      <c r="S6" s="17">
        <f>[2]Maio!$B$22</f>
        <v>19.375</v>
      </c>
      <c r="T6" s="17">
        <f>[2]Maio!$B$23</f>
        <v>19.208333333333336</v>
      </c>
      <c r="U6" s="17">
        <f>[2]Maio!$B$24</f>
        <v>18.729166666666668</v>
      </c>
      <c r="V6" s="17">
        <f>[2]Maio!$B$25</f>
        <v>19.866666666666664</v>
      </c>
      <c r="W6" s="17">
        <f>[2]Maio!$B$26</f>
        <v>21.216666666666669</v>
      </c>
      <c r="X6" s="17">
        <f>[2]Maio!$B$27</f>
        <v>22.975000000000005</v>
      </c>
      <c r="Y6" s="17">
        <f>[2]Maio!$B$28</f>
        <v>23.754166666666666</v>
      </c>
      <c r="Z6" s="17">
        <f>[2]Maio!$B$29</f>
        <v>23.224999999999998</v>
      </c>
      <c r="AA6" s="17">
        <f>[2]Maio!$B$30</f>
        <v>22.520833333333332</v>
      </c>
      <c r="AB6" s="17">
        <f>[2]Maio!$B$31</f>
        <v>19.233333333333331</v>
      </c>
      <c r="AC6" s="17">
        <f>[2]Maio!$B$32</f>
        <v>16.887499999999999</v>
      </c>
      <c r="AD6" s="17">
        <f>[2]Maio!$B$33</f>
        <v>13.791666666666666</v>
      </c>
      <c r="AE6" s="17">
        <f>[2]Maio!$B$34</f>
        <v>14.25</v>
      </c>
      <c r="AF6" s="17">
        <f>[2]Maio!$B$35</f>
        <v>15.916666666666664</v>
      </c>
      <c r="AG6" s="34">
        <f t="shared" ref="AG6:AG19" si="1">AVERAGE(B6:AF6)</f>
        <v>18.870295698924732</v>
      </c>
    </row>
    <row r="7" spans="1:34" ht="17.100000000000001" customHeight="1" x14ac:dyDescent="0.2">
      <c r="A7" s="15" t="s">
        <v>1</v>
      </c>
      <c r="B7" s="17">
        <f>[3]Maio!$B$5</f>
        <v>25.487500000000001</v>
      </c>
      <c r="C7" s="17">
        <f>[3]Maio!$B$6</f>
        <v>25.845833333333331</v>
      </c>
      <c r="D7" s="17">
        <f>[3]Maio!$B$7</f>
        <v>24.358333333333338</v>
      </c>
      <c r="E7" s="17">
        <f>[3]Maio!$B$8</f>
        <v>23.304166666666671</v>
      </c>
      <c r="F7" s="17">
        <f>[3]Maio!$B$9</f>
        <v>23.095833333333335</v>
      </c>
      <c r="G7" s="17">
        <f>[3]Maio!$B$10</f>
        <v>23.108333333333331</v>
      </c>
      <c r="H7" s="17">
        <f>[3]Maio!$B$11</f>
        <v>23.429166666666674</v>
      </c>
      <c r="I7" s="17">
        <f>[3]Maio!$B$12</f>
        <v>24.454166666666666</v>
      </c>
      <c r="J7" s="17">
        <f>[3]Maio!$B$13</f>
        <v>23.808333333333326</v>
      </c>
      <c r="K7" s="17">
        <f>[3]Maio!$B$14</f>
        <v>22.329166666666676</v>
      </c>
      <c r="L7" s="17">
        <f>[3]Maio!$B$15</f>
        <v>21.445833333333336</v>
      </c>
      <c r="M7" s="17">
        <f>[3]Maio!$B$16</f>
        <v>18.6875</v>
      </c>
      <c r="N7" s="17">
        <f>[3]Maio!$B$17</f>
        <v>19.612499999999997</v>
      </c>
      <c r="O7" s="17">
        <f>[3]Maio!$B$18</f>
        <v>20.795833333333334</v>
      </c>
      <c r="P7" s="17">
        <f>[3]Maio!$B$19</f>
        <v>23.445833333333336</v>
      </c>
      <c r="Q7" s="17">
        <f>[3]Maio!$B$20</f>
        <v>23.033333333333331</v>
      </c>
      <c r="R7" s="17">
        <f>[3]Maio!$B$21</f>
        <v>22.779166666666672</v>
      </c>
      <c r="S7" s="17">
        <f>[3]Maio!$B$22</f>
        <v>22.737500000000001</v>
      </c>
      <c r="T7" s="17">
        <f>[3]Maio!$B$23</f>
        <v>23.145833333333339</v>
      </c>
      <c r="U7" s="17">
        <f>[3]Maio!$B$24</f>
        <v>23.208333333333332</v>
      </c>
      <c r="V7" s="17">
        <f>[3]Maio!$B$25</f>
        <v>24.308333333333334</v>
      </c>
      <c r="W7" s="17">
        <f>[3]Maio!$B$26</f>
        <v>25.574999999999999</v>
      </c>
      <c r="X7" s="17">
        <f>[3]Maio!$B$27</f>
        <v>25.600000000000009</v>
      </c>
      <c r="Y7" s="17">
        <f>[3]Maio!$B$28</f>
        <v>25.416666666666668</v>
      </c>
      <c r="Z7" s="17">
        <f>[3]Maio!$B$29</f>
        <v>25.747826086956518</v>
      </c>
      <c r="AA7" s="17">
        <f>[3]Maio!$B$30</f>
        <v>24.366666666666664</v>
      </c>
      <c r="AB7" s="17">
        <f>[3]Maio!$B$31</f>
        <v>23.4375</v>
      </c>
      <c r="AC7" s="17">
        <f>[3]Maio!$B$32</f>
        <v>21.079166666666666</v>
      </c>
      <c r="AD7" s="17">
        <f>[3]Maio!$B$33</f>
        <v>19.183333333333334</v>
      </c>
      <c r="AE7" s="17">
        <f>[3]Maio!$B$34</f>
        <v>22.020833333333332</v>
      </c>
      <c r="AF7" s="17">
        <f>[3]Maio!$B$35</f>
        <v>22.259090909090908</v>
      </c>
      <c r="AG7" s="34">
        <f t="shared" si="1"/>
        <v>23.13248119342088</v>
      </c>
    </row>
    <row r="8" spans="1:34" ht="17.100000000000001" customHeight="1" x14ac:dyDescent="0.2">
      <c r="A8" s="15" t="s">
        <v>81</v>
      </c>
      <c r="B8" s="17">
        <f>[4]Maio!$B$5</f>
        <v>21.445833333333329</v>
      </c>
      <c r="C8" s="17">
        <f>[4]Maio!$B$6</f>
        <v>23.233333333333331</v>
      </c>
      <c r="D8" s="17">
        <f>[4]Maio!$B$7</f>
        <v>24.845833333333335</v>
      </c>
      <c r="E8" s="17">
        <f>[4]Maio!$B$8</f>
        <v>21.329166666666662</v>
      </c>
      <c r="F8" s="17">
        <f>[4]Maio!$B$9</f>
        <v>21.933333333333334</v>
      </c>
      <c r="G8" s="17">
        <f>[4]Maio!$B$10</f>
        <v>22.787499999999998</v>
      </c>
      <c r="H8" s="17">
        <f>[4]Maio!$B$11</f>
        <v>22.691666666666666</v>
      </c>
      <c r="I8" s="17">
        <f>[4]Maio!$B$12</f>
        <v>20.925000000000001</v>
      </c>
      <c r="J8" s="17">
        <f>[4]Maio!$B$13</f>
        <v>21.675000000000001</v>
      </c>
      <c r="K8" s="17">
        <f>[4]Maio!$B$14</f>
        <v>21.962500000000002</v>
      </c>
      <c r="L8" s="17">
        <f>[4]Maio!$B$15</f>
        <v>20.275000000000002</v>
      </c>
      <c r="M8" s="17">
        <f>[4]Maio!$B$16</f>
        <v>18.833333333333332</v>
      </c>
      <c r="N8" s="17">
        <f>[4]Maio!$B$17</f>
        <v>19.912499999999998</v>
      </c>
      <c r="O8" s="17">
        <f>[4]Maio!$B$18</f>
        <v>20.491666666666671</v>
      </c>
      <c r="P8" s="17">
        <f>[4]Maio!$B$19</f>
        <v>20.762499999999999</v>
      </c>
      <c r="Q8" s="17">
        <f>[4]Maio!$B$20</f>
        <v>22.074999999999999</v>
      </c>
      <c r="R8" s="17">
        <f>[4]Maio!$B$21</f>
        <v>22.287499999999994</v>
      </c>
      <c r="S8" s="17">
        <f>[4]Maio!$B$22</f>
        <v>21.441666666666666</v>
      </c>
      <c r="T8" s="17">
        <f>[4]Maio!$B$23</f>
        <v>21.287500000000005</v>
      </c>
      <c r="U8" s="17">
        <f>[4]Maio!$B$24</f>
        <v>22.137499999999999</v>
      </c>
      <c r="V8" s="17">
        <f>[4]Maio!$B$25</f>
        <v>22.820833333333329</v>
      </c>
      <c r="W8" s="17">
        <f>[4]Maio!$B$26</f>
        <v>23.841666666666665</v>
      </c>
      <c r="X8" s="17">
        <f>[4]Maio!$B$27</f>
        <v>24.758333333333329</v>
      </c>
      <c r="Y8" s="17">
        <f>[4]Maio!$B$28</f>
        <v>25.300000000000008</v>
      </c>
      <c r="Z8" s="17">
        <f>[4]Maio!$B$29</f>
        <v>27.30416666666666</v>
      </c>
      <c r="AA8" s="17">
        <f>[4]Maio!$B$30</f>
        <v>26.333333333333332</v>
      </c>
      <c r="AB8" s="17">
        <f>[4]Maio!$B$31</f>
        <v>23.604166666666668</v>
      </c>
      <c r="AC8" s="17">
        <f>[4]Maio!$B$32</f>
        <v>19.837500000000002</v>
      </c>
      <c r="AD8" s="17">
        <f>[4]Maio!$B$33</f>
        <v>16.970833333333335</v>
      </c>
      <c r="AE8" s="17">
        <f>[4]Maio!$B$34</f>
        <v>17.441666666666666</v>
      </c>
      <c r="AF8" s="17">
        <f>[4]Maio!$B$35</f>
        <v>17.145833333333332</v>
      </c>
      <c r="AG8" s="33">
        <f t="shared" si="1"/>
        <v>21.861021505376346</v>
      </c>
    </row>
    <row r="9" spans="1:34" ht="17.100000000000001" customHeight="1" x14ac:dyDescent="0.2">
      <c r="A9" s="15" t="s">
        <v>48</v>
      </c>
      <c r="B9" s="17">
        <f>[5]Maio!$B$5</f>
        <v>23.241666666666671</v>
      </c>
      <c r="C9" s="17">
        <f>[5]Maio!$B$6</f>
        <v>23.541666666666661</v>
      </c>
      <c r="D9" s="17">
        <f>[5]Maio!$B$7</f>
        <v>24.520833333333332</v>
      </c>
      <c r="E9" s="17">
        <f>[5]Maio!$B$8</f>
        <v>21.054166666666671</v>
      </c>
      <c r="F9" s="17">
        <f>[5]Maio!$B$9</f>
        <v>20.908333333333335</v>
      </c>
      <c r="G9" s="17">
        <f>[5]Maio!$B$10</f>
        <v>21.212500000000002</v>
      </c>
      <c r="H9" s="17">
        <f>[5]Maio!$B$11</f>
        <v>20.666666666666664</v>
      </c>
      <c r="I9" s="17">
        <f>[5]Maio!$B$12</f>
        <v>20.608333333333331</v>
      </c>
      <c r="J9" s="17">
        <f>[5]Maio!$B$13</f>
        <v>23.208333333333329</v>
      </c>
      <c r="K9" s="17">
        <f>[5]Maio!$B$14</f>
        <v>21.258333333333336</v>
      </c>
      <c r="L9" s="17">
        <f>[5]Maio!$B$15</f>
        <v>19.841666666666665</v>
      </c>
      <c r="M9" s="17">
        <f>[5]Maio!$B$16</f>
        <v>16.687500000000004</v>
      </c>
      <c r="N9" s="17">
        <f>[5]Maio!$B$17</f>
        <v>17.708333333333339</v>
      </c>
      <c r="O9" s="17">
        <f>[5]Maio!$B$18</f>
        <v>20.191666666666663</v>
      </c>
      <c r="P9" s="17">
        <f>[5]Maio!$B$19</f>
        <v>20.999999999999996</v>
      </c>
      <c r="Q9" s="17">
        <f>[5]Maio!$B$20</f>
        <v>22.691666666666666</v>
      </c>
      <c r="R9" s="17">
        <f>[5]Maio!$B$21</f>
        <v>21.833333333333332</v>
      </c>
      <c r="S9" s="17">
        <f>[5]Maio!$B$22</f>
        <v>21.066666666666666</v>
      </c>
      <c r="T9" s="17">
        <f>[5]Maio!$B$23</f>
        <v>21.166666666666668</v>
      </c>
      <c r="U9" s="17">
        <f>[5]Maio!$B$24</f>
        <v>20.379166666666666</v>
      </c>
      <c r="V9" s="17">
        <f>[5]Maio!$B$25</f>
        <v>22.470833333333335</v>
      </c>
      <c r="W9" s="17">
        <f>[5]Maio!$B$26</f>
        <v>24.554166666666664</v>
      </c>
      <c r="X9" s="17">
        <f>[5]Maio!$B$27</f>
        <v>25.591666666666669</v>
      </c>
      <c r="Y9" s="17">
        <f>[5]Maio!$B$28</f>
        <v>26.091666666666669</v>
      </c>
      <c r="Z9" s="17">
        <f>[5]Maio!$B$29</f>
        <v>23.387500000000003</v>
      </c>
      <c r="AA9" s="17">
        <f>[5]Maio!$B$30</f>
        <v>24.4375</v>
      </c>
      <c r="AB9" s="17">
        <f>[5]Maio!$B$31</f>
        <v>20.783333333333331</v>
      </c>
      <c r="AC9" s="17">
        <f>[5]Maio!$B$32</f>
        <v>18.283333333333335</v>
      </c>
      <c r="AD9" s="17">
        <f>[5]Maio!$B$33</f>
        <v>16.524999999999999</v>
      </c>
      <c r="AE9" s="17">
        <f>[5]Maio!$B$34</f>
        <v>18.854166666666668</v>
      </c>
      <c r="AF9" s="17">
        <f>[5]Maio!$B$35</f>
        <v>19.416666666666668</v>
      </c>
      <c r="AG9" s="34">
        <f t="shared" si="1"/>
        <v>21.39301075268817</v>
      </c>
    </row>
    <row r="10" spans="1:34" ht="17.100000000000001" customHeight="1" x14ac:dyDescent="0.2">
      <c r="A10" s="15" t="s">
        <v>2</v>
      </c>
      <c r="B10" s="17">
        <f>[6]Maio!$B$5</f>
        <v>23.645833333333332</v>
      </c>
      <c r="C10" s="17">
        <f>[6]Maio!$B$6</f>
        <v>24.150000000000002</v>
      </c>
      <c r="D10" s="17">
        <f>[6]Maio!$B$7</f>
        <v>23.400000000000002</v>
      </c>
      <c r="E10" s="17">
        <f>[6]Maio!$B$8</f>
        <v>20.553846153846152</v>
      </c>
      <c r="F10" s="17">
        <f>[6]Maio!$B$9</f>
        <v>20.833333333333332</v>
      </c>
      <c r="G10" s="17">
        <f>[6]Maio!$B$10</f>
        <v>21.979166666666671</v>
      </c>
      <c r="H10" s="17">
        <f>[6]Maio!$B$11</f>
        <v>22.929166666666664</v>
      </c>
      <c r="I10" s="17">
        <f>[6]Maio!$B$12</f>
        <v>22.166666666666668</v>
      </c>
      <c r="J10" s="17">
        <f>[6]Maio!$B$13</f>
        <v>22.766666666666666</v>
      </c>
      <c r="K10" s="17">
        <f>[6]Maio!$B$14</f>
        <v>21.441666666666666</v>
      </c>
      <c r="L10" s="17">
        <f>[6]Maio!$B$15</f>
        <v>19.287499999999998</v>
      </c>
      <c r="M10" s="17">
        <f>[6]Maio!$B$16</f>
        <v>17.474999999999998</v>
      </c>
      <c r="N10" s="17">
        <f>[6]Maio!$B$17</f>
        <v>18.475000000000001</v>
      </c>
      <c r="O10" s="17">
        <f>[6]Maio!$B$18</f>
        <v>19.850000000000001</v>
      </c>
      <c r="P10" s="17">
        <f>[6]Maio!$B$19</f>
        <v>22.516666666666666</v>
      </c>
      <c r="Q10" s="17">
        <f>[6]Maio!$B$20</f>
        <v>22.191666666666663</v>
      </c>
      <c r="R10" s="17">
        <f>[6]Maio!$B$21</f>
        <v>21.833333333333339</v>
      </c>
      <c r="S10" s="17">
        <f>[6]Maio!$B$22</f>
        <v>20.920833333333331</v>
      </c>
      <c r="T10" s="17">
        <f>[6]Maio!$B$23</f>
        <v>21.220833333333335</v>
      </c>
      <c r="U10" s="17">
        <f>[6]Maio!$B$24</f>
        <v>21.791666666666668</v>
      </c>
      <c r="V10" s="17">
        <f>[6]Maio!$B$25</f>
        <v>23.1875</v>
      </c>
      <c r="W10" s="17">
        <f>[6]Maio!$B$26</f>
        <v>23.891666666666669</v>
      </c>
      <c r="X10" s="17">
        <f>[6]Maio!$B$27</f>
        <v>24.5625</v>
      </c>
      <c r="Y10" s="17">
        <f>[6]Maio!$B$28</f>
        <v>24.308333333333337</v>
      </c>
      <c r="Z10" s="17">
        <f>[6]Maio!$B$29</f>
        <v>25.087500000000002</v>
      </c>
      <c r="AA10" s="17">
        <f>[6]Maio!$B$30</f>
        <v>25.020833333333332</v>
      </c>
      <c r="AB10" s="17">
        <f>[6]Maio!$B$31</f>
        <v>22.991666666666664</v>
      </c>
      <c r="AC10" s="17">
        <f>[6]Maio!$B$32</f>
        <v>19.008333333333329</v>
      </c>
      <c r="AD10" s="17">
        <f>[6]Maio!$B$33</f>
        <v>17.062499999999996</v>
      </c>
      <c r="AE10" s="17">
        <f>[6]Maio!$B$34</f>
        <v>20.175000000000001</v>
      </c>
      <c r="AF10" s="17">
        <f>[6]Maio!$B$35</f>
        <v>21.083333333333332</v>
      </c>
      <c r="AG10" s="34">
        <f t="shared" si="1"/>
        <v>21.800258478081062</v>
      </c>
    </row>
    <row r="11" spans="1:34" ht="17.100000000000001" customHeight="1" x14ac:dyDescent="0.2">
      <c r="A11" s="15" t="s">
        <v>3</v>
      </c>
      <c r="B11" s="17">
        <f>[7]Maio!$B$5</f>
        <v>23.179166666666671</v>
      </c>
      <c r="C11" s="17">
        <f>[7]Maio!$B$6</f>
        <v>23.195833333333329</v>
      </c>
      <c r="D11" s="17">
        <f>[7]Maio!$B$7</f>
        <v>23.804166666666671</v>
      </c>
      <c r="E11" s="17">
        <f>[7]Maio!$B$8</f>
        <v>22.899999999999995</v>
      </c>
      <c r="F11" s="17">
        <f>[7]Maio!$B$9</f>
        <v>23.329166666666669</v>
      </c>
      <c r="G11" s="17">
        <f>[7]Maio!$B$10</f>
        <v>23.995833333333337</v>
      </c>
      <c r="H11" s="17">
        <f>[7]Maio!$B$11</f>
        <v>23.283333333333335</v>
      </c>
      <c r="I11" s="17">
        <f>[7]Maio!$B$12</f>
        <v>21.650000000000002</v>
      </c>
      <c r="J11" s="17">
        <f>[7]Maio!$B$13</f>
        <v>22.150000000000002</v>
      </c>
      <c r="K11" s="17">
        <f>[7]Maio!$B$14</f>
        <v>24.016666666666669</v>
      </c>
      <c r="L11" s="17">
        <f>[7]Maio!$B$15</f>
        <v>20.124999999999996</v>
      </c>
      <c r="M11" s="17">
        <f>[7]Maio!$B$16</f>
        <v>19.487500000000001</v>
      </c>
      <c r="N11" s="17">
        <f>[7]Maio!$B$17</f>
        <v>18.316666666666663</v>
      </c>
      <c r="O11" s="17">
        <f>[7]Maio!$B$18</f>
        <v>19.166666666666668</v>
      </c>
      <c r="P11" s="17">
        <f>[7]Maio!$B$19</f>
        <v>22.183333333333334</v>
      </c>
      <c r="Q11" s="17">
        <f>[7]Maio!$B$20</f>
        <v>23.520833333333329</v>
      </c>
      <c r="R11" s="17">
        <f>[7]Maio!$B$21</f>
        <v>22.674999999999994</v>
      </c>
      <c r="S11" s="17">
        <f>[7]Maio!$B$22</f>
        <v>22.645833333333332</v>
      </c>
      <c r="T11" s="17">
        <f>[7]Maio!$B$23</f>
        <v>21.575000000000003</v>
      </c>
      <c r="U11" s="17">
        <f>[7]Maio!$B$24</f>
        <v>22.133333333333336</v>
      </c>
      <c r="V11" s="17">
        <f>[7]Maio!$B$25</f>
        <v>21.933333333333337</v>
      </c>
      <c r="W11" s="17">
        <f>[7]Maio!$B$26</f>
        <v>22.545833333333334</v>
      </c>
      <c r="X11" s="17">
        <f>[7]Maio!$B$27</f>
        <v>23.004166666666666</v>
      </c>
      <c r="Y11" s="17">
        <f>[7]Maio!$B$28</f>
        <v>24.012499999999999</v>
      </c>
      <c r="Z11" s="17">
        <f>[7]Maio!$B$29</f>
        <v>24.362500000000001</v>
      </c>
      <c r="AA11" s="17">
        <f>[7]Maio!$B$30</f>
        <v>23.949999999999992</v>
      </c>
      <c r="AB11" s="17">
        <f>[7]Maio!$B$31</f>
        <v>23.299999999999997</v>
      </c>
      <c r="AC11" s="17">
        <f>[7]Maio!$B$32</f>
        <v>20.662499999999994</v>
      </c>
      <c r="AD11" s="17">
        <f>[7]Maio!$B$33</f>
        <v>20.133333333333333</v>
      </c>
      <c r="AE11" s="17">
        <f>[7]Maio!$B$34</f>
        <v>20.758333333333336</v>
      </c>
      <c r="AF11" s="17">
        <f>[7]Maio!$B$35</f>
        <v>22.620833333333334</v>
      </c>
      <c r="AG11" s="34">
        <f t="shared" si="1"/>
        <v>22.277956989247308</v>
      </c>
    </row>
    <row r="12" spans="1:34" ht="17.100000000000001" customHeight="1" x14ac:dyDescent="0.2">
      <c r="A12" s="15" t="s">
        <v>4</v>
      </c>
      <c r="B12" s="17">
        <f>[8]Maio!$B$5</f>
        <v>21.387499999999999</v>
      </c>
      <c r="C12" s="17">
        <f>[8]Maio!$B$6</f>
        <v>21.891666666666666</v>
      </c>
      <c r="D12" s="17">
        <f>[8]Maio!$B$7</f>
        <v>22.504166666666663</v>
      </c>
      <c r="E12" s="17">
        <f>[8]Maio!$B$8</f>
        <v>19.908333333333335</v>
      </c>
      <c r="F12" s="17">
        <f>[8]Maio!$B$9</f>
        <v>20.45</v>
      </c>
      <c r="G12" s="17">
        <f>[8]Maio!$B$10</f>
        <v>21.612500000000001</v>
      </c>
      <c r="H12" s="17">
        <f>[8]Maio!$B$11</f>
        <v>21.095833333333335</v>
      </c>
      <c r="I12" s="17">
        <f>[8]Maio!$B$12</f>
        <v>19.925000000000001</v>
      </c>
      <c r="J12" s="17">
        <f>[8]Maio!$B$13</f>
        <v>21.674999999999997</v>
      </c>
      <c r="K12" s="17">
        <f>[8]Maio!$B$14</f>
        <v>22.204166666666666</v>
      </c>
      <c r="L12" s="17">
        <f>[8]Maio!$B$15</f>
        <v>18.129166666666666</v>
      </c>
      <c r="M12" s="17">
        <f>[8]Maio!$B$16</f>
        <v>17.295833333333331</v>
      </c>
      <c r="N12" s="17">
        <f>[8]Maio!$B$17</f>
        <v>17.433333333333337</v>
      </c>
      <c r="O12" s="17">
        <f>[8]Maio!$B$18</f>
        <v>18.341666666666665</v>
      </c>
      <c r="P12" s="17">
        <f>[8]Maio!$B$19</f>
        <v>20.500000000000004</v>
      </c>
      <c r="Q12" s="17">
        <f>[8]Maio!$B$20</f>
        <v>21.904166666666669</v>
      </c>
      <c r="R12" s="17">
        <f>[8]Maio!$B$21</f>
        <v>20.924999999999997</v>
      </c>
      <c r="S12" s="17">
        <f>[8]Maio!$B$22</f>
        <v>21.145833333333332</v>
      </c>
      <c r="T12" s="17">
        <f>[8]Maio!$B$23</f>
        <v>19.558333333333334</v>
      </c>
      <c r="U12" s="17">
        <f>[8]Maio!$B$24</f>
        <v>20.370833333333337</v>
      </c>
      <c r="V12" s="17">
        <f>[8]Maio!$B$25</f>
        <v>20.562500000000004</v>
      </c>
      <c r="W12" s="17">
        <f>[8]Maio!$B$26</f>
        <v>21.45</v>
      </c>
      <c r="X12" s="17">
        <f>[8]Maio!$B$27</f>
        <v>21.724999999999998</v>
      </c>
      <c r="Y12" s="17">
        <f>[8]Maio!$B$28</f>
        <v>22.254166666666663</v>
      </c>
      <c r="Z12" s="17">
        <f>[8]Maio!$B$29</f>
        <v>22.966666666666669</v>
      </c>
      <c r="AA12" s="17">
        <f>[8]Maio!$B$30</f>
        <v>23.474999999999998</v>
      </c>
      <c r="AB12" s="17">
        <f>[8]Maio!$B$31</f>
        <v>22.412500000000009</v>
      </c>
      <c r="AC12" s="17">
        <f>[8]Maio!$B$32</f>
        <v>18.3</v>
      </c>
      <c r="AD12" s="17">
        <f>[8]Maio!$B$33</f>
        <v>18.154166666666665</v>
      </c>
      <c r="AE12" s="17">
        <f>[8]Maio!$B$34</f>
        <v>20.141666666666669</v>
      </c>
      <c r="AF12" s="17">
        <f>[8]Maio!$B$35</f>
        <v>21.595833333333331</v>
      </c>
      <c r="AG12" s="34">
        <f t="shared" si="1"/>
        <v>20.686962365591395</v>
      </c>
    </row>
    <row r="13" spans="1:34" ht="17.100000000000001" customHeight="1" x14ac:dyDescent="0.2">
      <c r="A13" s="15" t="s">
        <v>5</v>
      </c>
      <c r="B13" s="17">
        <f>[9]Maio!$B$5</f>
        <v>27.862500000000001</v>
      </c>
      <c r="C13" s="17">
        <f>[9]Maio!$B$6</f>
        <v>28.295833333333334</v>
      </c>
      <c r="D13" s="17">
        <f>[9]Maio!$B$7</f>
        <v>27.137499999999999</v>
      </c>
      <c r="E13" s="17">
        <f>[9]Maio!$B$8</f>
        <v>21.691666666666666</v>
      </c>
      <c r="F13" s="17">
        <f>[9]Maio!$B$9</f>
        <v>22.041666666666668</v>
      </c>
      <c r="G13" s="17">
        <f>[9]Maio!$B$10</f>
        <v>24.224999999999998</v>
      </c>
      <c r="H13" s="17">
        <f>[9]Maio!$B$11</f>
        <v>24.941666666666663</v>
      </c>
      <c r="I13" s="17">
        <f>[9]Maio!$B$12</f>
        <v>26.219047619047622</v>
      </c>
      <c r="J13" s="17">
        <f>[9]Maio!$B$13</f>
        <v>26.925000000000001</v>
      </c>
      <c r="K13" s="17">
        <f>[9]Maio!$B$14</f>
        <v>26.741666666666664</v>
      </c>
      <c r="L13" s="17">
        <f>[9]Maio!$B$15</f>
        <v>24.039130434782606</v>
      </c>
      <c r="M13" s="17">
        <f>[9]Maio!$B$16</f>
        <v>21.921739130434784</v>
      </c>
      <c r="N13" s="17">
        <f>[9]Maio!$B$17</f>
        <v>22.0625</v>
      </c>
      <c r="O13" s="17">
        <f>[9]Maio!$B$18</f>
        <v>23.195833333333329</v>
      </c>
      <c r="P13" s="17">
        <f>[9]Maio!$B$19</f>
        <v>24.166666666666668</v>
      </c>
      <c r="Q13" s="17">
        <f>[9]Maio!$B$20</f>
        <v>24.770833333333332</v>
      </c>
      <c r="R13" s="17">
        <f>[9]Maio!$B$21</f>
        <v>25.020000000000003</v>
      </c>
      <c r="S13" s="17">
        <f>[9]Maio!$B$22</f>
        <v>25.791666666666668</v>
      </c>
      <c r="T13" s="17">
        <f>[9]Maio!$B$23</f>
        <v>24.499999999999996</v>
      </c>
      <c r="U13" s="17">
        <f>[9]Maio!$B$24</f>
        <v>25.100000000000009</v>
      </c>
      <c r="V13" s="17">
        <f>[9]Maio!$B$25</f>
        <v>25.462499999999995</v>
      </c>
      <c r="W13" s="17">
        <f>[9]Maio!$B$26</f>
        <v>26.608333333333338</v>
      </c>
      <c r="X13" s="17">
        <f>[9]Maio!$B$27</f>
        <v>27.570833333333336</v>
      </c>
      <c r="Y13" s="17">
        <f>[9]Maio!$B$28</f>
        <v>28.029166666666669</v>
      </c>
      <c r="Z13" s="17">
        <f>[9]Maio!$B$29</f>
        <v>28.137499999999999</v>
      </c>
      <c r="AA13" s="17">
        <f>[9]Maio!$B$30</f>
        <v>28.416666666666668</v>
      </c>
      <c r="AB13" s="17">
        <f>[9]Maio!$B$31</f>
        <v>25.308333333333334</v>
      </c>
      <c r="AC13" s="17">
        <f>[9]Maio!$B$32</f>
        <v>21.900000000000006</v>
      </c>
      <c r="AD13" s="17">
        <f>[9]Maio!$B$33</f>
        <v>21.145833333333329</v>
      </c>
      <c r="AE13" s="17">
        <f>[9]Maio!$B$34</f>
        <v>23.904166666666665</v>
      </c>
      <c r="AF13" s="17">
        <f>[9]Maio!$B$35</f>
        <v>21.965217391304343</v>
      </c>
      <c r="AG13" s="34">
        <f t="shared" si="1"/>
        <v>25.003176384158152</v>
      </c>
    </row>
    <row r="14" spans="1:34" ht="17.100000000000001" customHeight="1" x14ac:dyDescent="0.2">
      <c r="A14" s="15" t="s">
        <v>50</v>
      </c>
      <c r="B14" s="17">
        <f>[10]Maio!$B$5</f>
        <v>22.679166666666664</v>
      </c>
      <c r="C14" s="17">
        <f>[10]Maio!$B$6</f>
        <v>22.212500000000006</v>
      </c>
      <c r="D14" s="17">
        <f>[10]Maio!$B$7</f>
        <v>22.462500000000002</v>
      </c>
      <c r="E14" s="17">
        <f>[10]Maio!$B$8</f>
        <v>19.779166666666669</v>
      </c>
      <c r="F14" s="17">
        <f>[10]Maio!$B$9</f>
        <v>20.825000000000006</v>
      </c>
      <c r="G14" s="17">
        <f>[10]Maio!$B$10</f>
        <v>21.979166666666668</v>
      </c>
      <c r="H14" s="17">
        <f>[10]Maio!$B$11</f>
        <v>22.220833333333342</v>
      </c>
      <c r="I14" s="17">
        <f>[10]Maio!$B$12</f>
        <v>21.370833333333334</v>
      </c>
      <c r="J14" s="17">
        <f>[10]Maio!$B$13</f>
        <v>21.704166666666666</v>
      </c>
      <c r="K14" s="17">
        <f>[10]Maio!$B$14</f>
        <v>22.841666666666665</v>
      </c>
      <c r="L14" s="17">
        <f>[10]Maio!$B$15</f>
        <v>19.404166666666672</v>
      </c>
      <c r="M14" s="17">
        <f>[10]Maio!$B$16</f>
        <v>17.937499999999996</v>
      </c>
      <c r="N14" s="17">
        <f>[10]Maio!$B$17</f>
        <v>18.175000000000001</v>
      </c>
      <c r="O14" s="17">
        <f>[10]Maio!$B$18</f>
        <v>18.729166666666668</v>
      </c>
      <c r="P14" s="17">
        <f>[10]Maio!$B$19</f>
        <v>21.3125</v>
      </c>
      <c r="Q14" s="17">
        <f>[10]Maio!$B$20</f>
        <v>22.891666666666669</v>
      </c>
      <c r="R14" s="17">
        <f>[10]Maio!$B$21</f>
        <v>22.029166666666669</v>
      </c>
      <c r="S14" s="17">
        <f>[10]Maio!$B$22</f>
        <v>22.083333333333332</v>
      </c>
      <c r="T14" s="17">
        <f>[10]Maio!$B$23</f>
        <v>20.820833333333333</v>
      </c>
      <c r="U14" s="17">
        <f>[10]Maio!$B$24</f>
        <v>20.645833333333332</v>
      </c>
      <c r="V14" s="17">
        <f>[10]Maio!$B$25</f>
        <v>20.629166666666666</v>
      </c>
      <c r="W14" s="17">
        <f>[10]Maio!$B$26</f>
        <v>22.466666666666669</v>
      </c>
      <c r="X14" s="17">
        <f>[10]Maio!$B$27</f>
        <v>22.958333333333332</v>
      </c>
      <c r="Y14" s="17">
        <f>[10]Maio!$B$28</f>
        <v>23.137499999999999</v>
      </c>
      <c r="Z14" s="17">
        <f>[10]Maio!$B$29</f>
        <v>23.825000000000003</v>
      </c>
      <c r="AA14" s="17">
        <f>[10]Maio!$B$30</f>
        <v>23.504166666666666</v>
      </c>
      <c r="AB14" s="17">
        <f>[10]Maio!$B$31</f>
        <v>22.479166666666668</v>
      </c>
      <c r="AC14" s="17">
        <f>[10]Maio!$B$32</f>
        <v>18.983333333333334</v>
      </c>
      <c r="AD14" s="17">
        <f>[10]Maio!$B$33</f>
        <v>19.683333333333334</v>
      </c>
      <c r="AE14" s="17">
        <f>[10]Maio!$B$34</f>
        <v>21.504166666666666</v>
      </c>
      <c r="AF14" s="17">
        <f>[10]Maio!$B$35</f>
        <v>22.05</v>
      </c>
      <c r="AG14" s="34">
        <f>AVERAGE(B14:AF14)</f>
        <v>21.397580645161288</v>
      </c>
    </row>
    <row r="15" spans="1:34" ht="17.100000000000001" customHeight="1" x14ac:dyDescent="0.2">
      <c r="A15" s="15" t="s">
        <v>6</v>
      </c>
      <c r="B15" s="17">
        <f>[11]Maio!$B$5</f>
        <v>23.816666666666674</v>
      </c>
      <c r="C15" s="17">
        <f>[11]Maio!$B$6</f>
        <v>23.462500000000006</v>
      </c>
      <c r="D15" s="17">
        <f>[11]Maio!$B$7</f>
        <v>23.754166666666666</v>
      </c>
      <c r="E15" s="17">
        <f>[11]Maio!$B$8</f>
        <v>22.068749999999998</v>
      </c>
      <c r="F15" s="17">
        <f>[11]Maio!$B$9</f>
        <v>24.963636363636361</v>
      </c>
      <c r="G15" s="17">
        <f>[11]Maio!$B$10</f>
        <v>25.493749999999999</v>
      </c>
      <c r="H15" s="17">
        <f>[11]Maio!$B$11</f>
        <v>26.100000000000005</v>
      </c>
      <c r="I15" s="17">
        <f>[11]Maio!$B$12</f>
        <v>24.055</v>
      </c>
      <c r="J15" s="17">
        <f>[11]Maio!$B$13</f>
        <v>24.457894736842107</v>
      </c>
      <c r="K15" s="17">
        <f>[11]Maio!$B$14</f>
        <v>25.868750000000006</v>
      </c>
      <c r="L15" s="17">
        <f>[11]Maio!$B$15</f>
        <v>24.185714285714287</v>
      </c>
      <c r="M15" s="17">
        <f>[11]Maio!$B$16</f>
        <v>21.992857142857144</v>
      </c>
      <c r="N15" s="17">
        <f>[11]Maio!$B$17</f>
        <v>22.043749999999996</v>
      </c>
      <c r="O15" s="17">
        <f>[11]Maio!$B$18</f>
        <v>22.792857142857144</v>
      </c>
      <c r="P15" s="17">
        <f>[11]Maio!$B$19</f>
        <v>23.824999999999999</v>
      </c>
      <c r="Q15" s="17">
        <f>[11]Maio!$B$20</f>
        <v>27.400000000000002</v>
      </c>
      <c r="R15" s="17">
        <f>[11]Maio!$B$21</f>
        <v>25.855555555555554</v>
      </c>
      <c r="S15" s="17">
        <f>[11]Maio!$B$22</f>
        <v>26.77</v>
      </c>
      <c r="T15" s="17">
        <f>[11]Maio!$B$23</f>
        <v>24.744444444444444</v>
      </c>
      <c r="U15" s="17">
        <f>[11]Maio!$B$24</f>
        <v>26.527272727272727</v>
      </c>
      <c r="V15" s="17">
        <f>[11]Maio!$B$25</f>
        <v>24.728571428571431</v>
      </c>
      <c r="W15" s="17">
        <f>[11]Maio!$B$26</f>
        <v>26.136363636363637</v>
      </c>
      <c r="X15" s="17">
        <f>[11]Maio!$B$27</f>
        <v>28.65</v>
      </c>
      <c r="Y15" s="17" t="str">
        <f>[11]Maio!$B$28</f>
        <v>*</v>
      </c>
      <c r="Z15" s="17">
        <f>[11]Maio!$B$29</f>
        <v>31.419999999999998</v>
      </c>
      <c r="AA15" s="17">
        <f>[11]Maio!$B$30</f>
        <v>30</v>
      </c>
      <c r="AB15" s="17" t="str">
        <f>[11]Maio!$B$31</f>
        <v>*</v>
      </c>
      <c r="AC15" s="17" t="str">
        <f>[11]Maio!$B$32</f>
        <v>*</v>
      </c>
      <c r="AD15" s="17">
        <f>[11]Maio!$B$33</f>
        <v>24.6</v>
      </c>
      <c r="AE15" s="17">
        <f>[11]Maio!$B$34</f>
        <v>23.82</v>
      </c>
      <c r="AF15" s="17">
        <f>[11]Maio!$B$35</f>
        <v>23.224999999999998</v>
      </c>
      <c r="AG15" s="34">
        <f t="shared" si="1"/>
        <v>25.098517885623149</v>
      </c>
    </row>
    <row r="16" spans="1:34" ht="17.100000000000001" customHeight="1" x14ac:dyDescent="0.2">
      <c r="A16" s="15" t="s">
        <v>7</v>
      </c>
      <c r="B16" s="17">
        <f>[12]Maio!$B$5</f>
        <v>21.154166666666665</v>
      </c>
      <c r="C16" s="17">
        <f>[12]Maio!$B$6</f>
        <v>22.104166666666668</v>
      </c>
      <c r="D16" s="17">
        <f>[12]Maio!$B$7</f>
        <v>23.258333333333336</v>
      </c>
      <c r="E16" s="17">
        <f>[12]Maio!$B$8</f>
        <v>18.849999999999998</v>
      </c>
      <c r="F16" s="17">
        <f>[12]Maio!$B$9</f>
        <v>18.541666666666668</v>
      </c>
      <c r="G16" s="17">
        <f>[12]Maio!$B$10</f>
        <v>20.941666666666674</v>
      </c>
      <c r="H16" s="17">
        <f>[12]Maio!$B$11</f>
        <v>20.054166666666667</v>
      </c>
      <c r="I16" s="17">
        <f>[12]Maio!$B$12</f>
        <v>20.029166666666672</v>
      </c>
      <c r="J16" s="17">
        <f>[12]Maio!$B$13</f>
        <v>20.162499999999998</v>
      </c>
      <c r="K16" s="17">
        <f>[12]Maio!$B$14</f>
        <v>18.750000000000004</v>
      </c>
      <c r="L16" s="17">
        <f>[12]Maio!$B$15</f>
        <v>18.237500000000001</v>
      </c>
      <c r="M16" s="17">
        <f>[12]Maio!$B$16</f>
        <v>16.058333333333334</v>
      </c>
      <c r="N16" s="17">
        <f>[12]Maio!$B$17</f>
        <v>18.333333333333332</v>
      </c>
      <c r="O16" s="17">
        <f>[12]Maio!$B$18</f>
        <v>18.895833333333332</v>
      </c>
      <c r="P16" s="17">
        <f>[12]Maio!$B$19</f>
        <v>20.620833333333334</v>
      </c>
      <c r="Q16" s="17">
        <f>[12]Maio!$B$20</f>
        <v>20.541666666666664</v>
      </c>
      <c r="R16" s="17">
        <f>[12]Maio!$B$21</f>
        <v>20.212500000000002</v>
      </c>
      <c r="S16" s="17">
        <f>[12]Maio!$B$22</f>
        <v>19.629166666666663</v>
      </c>
      <c r="T16" s="17">
        <f>[12]Maio!$B$23</f>
        <v>19.145833333333332</v>
      </c>
      <c r="U16" s="17">
        <f>[12]Maio!$B$24</f>
        <v>20.549999999999997</v>
      </c>
      <c r="V16" s="17">
        <f>[12]Maio!$B$25</f>
        <v>20.987500000000001</v>
      </c>
      <c r="W16" s="17">
        <f>[12]Maio!$B$26</f>
        <v>22.55</v>
      </c>
      <c r="X16" s="17">
        <f>[12]Maio!$B$27</f>
        <v>23.683333333333334</v>
      </c>
      <c r="Y16" s="17">
        <f>[12]Maio!$B$28</f>
        <v>22.829166666666666</v>
      </c>
      <c r="Z16" s="17">
        <f>[12]Maio!$B$29</f>
        <v>23.570833333333329</v>
      </c>
      <c r="AA16" s="17">
        <f>[12]Maio!$B$30</f>
        <v>23.916666666666668</v>
      </c>
      <c r="AB16" s="17">
        <f>[12]Maio!$B$31</f>
        <v>19.537500000000005</v>
      </c>
      <c r="AC16" s="17">
        <f>[12]Maio!$B$32</f>
        <v>17.275000000000002</v>
      </c>
      <c r="AD16" s="17">
        <f>[12]Maio!$B$33</f>
        <v>15.024999999999999</v>
      </c>
      <c r="AE16" s="17">
        <f>[12]Maio!$B$34</f>
        <v>15.5625</v>
      </c>
      <c r="AF16" s="17">
        <f>[12]Maio!$B$35</f>
        <v>16.591666666666669</v>
      </c>
      <c r="AG16" s="34">
        <f t="shared" si="1"/>
        <v>19.92258064516129</v>
      </c>
    </row>
    <row r="17" spans="1:33" ht="17.100000000000001" customHeight="1" x14ac:dyDescent="0.2">
      <c r="A17" s="15" t="s">
        <v>8</v>
      </c>
      <c r="B17" s="17">
        <f>[13]Maio!$B$5</f>
        <v>20.75416666666667</v>
      </c>
      <c r="C17" s="17">
        <f>[13]Maio!$B$6</f>
        <v>21.416666666666668</v>
      </c>
      <c r="D17" s="17">
        <f>[13]Maio!$B$7</f>
        <v>20.541666666666664</v>
      </c>
      <c r="E17" s="17">
        <f>[13]Maio!$B$8</f>
        <v>19.616666666666664</v>
      </c>
      <c r="F17" s="17">
        <f>[13]Maio!$B$9</f>
        <v>18.666666666666668</v>
      </c>
      <c r="G17" s="17">
        <f>[13]Maio!$B$10</f>
        <v>20.795833333333324</v>
      </c>
      <c r="H17" s="17">
        <f>[13]Maio!$B$11</f>
        <v>20.5625</v>
      </c>
      <c r="I17" s="17">
        <f>[13]Maio!$B$12</f>
        <v>18.487500000000001</v>
      </c>
      <c r="J17" s="17">
        <f>[13]Maio!$B$13</f>
        <v>19.129166666666666</v>
      </c>
      <c r="K17" s="17">
        <f>[13]Maio!$B$14</f>
        <v>18.520833333333332</v>
      </c>
      <c r="L17" s="17">
        <f>[13]Maio!$B$15</f>
        <v>18.945833333333336</v>
      </c>
      <c r="M17" s="17">
        <f>[13]Maio!$B$16</f>
        <v>16.416666666666668</v>
      </c>
      <c r="N17" s="17">
        <f>[13]Maio!$B$17</f>
        <v>18.324999999999999</v>
      </c>
      <c r="O17" s="17">
        <f>[13]Maio!$B$18</f>
        <v>18.012499999999999</v>
      </c>
      <c r="P17" s="17">
        <f>[13]Maio!$B$19</f>
        <v>20.095833333333331</v>
      </c>
      <c r="Q17" s="17">
        <f>[13]Maio!$B$20</f>
        <v>18.204166666666662</v>
      </c>
      <c r="R17" s="17">
        <f>[13]Maio!$B$21</f>
        <v>19.037499999999998</v>
      </c>
      <c r="S17" s="17">
        <f>[13]Maio!$B$22</f>
        <v>20.054166666666667</v>
      </c>
      <c r="T17" s="17">
        <f>[13]Maio!$B$23</f>
        <v>20.237500000000001</v>
      </c>
      <c r="U17" s="17">
        <f>[13]Maio!$B$24</f>
        <v>20.5625</v>
      </c>
      <c r="V17" s="17">
        <f>[13]Maio!$B$25</f>
        <v>20.741666666666664</v>
      </c>
      <c r="W17" s="17">
        <f>[13]Maio!$B$26</f>
        <v>22.420833333333331</v>
      </c>
      <c r="X17" s="17">
        <f>[13]Maio!$B$27</f>
        <v>23.966666666666669</v>
      </c>
      <c r="Y17" s="17">
        <f>[13]Maio!$B$28</f>
        <v>23.8125</v>
      </c>
      <c r="Z17" s="17">
        <f>[13]Maio!$B$29</f>
        <v>23.112499999999997</v>
      </c>
      <c r="AA17" s="17">
        <f>[13]Maio!$B$30</f>
        <v>23.058333333333334</v>
      </c>
      <c r="AB17" s="17">
        <f>[13]Maio!$B$31</f>
        <v>19.579166666666666</v>
      </c>
      <c r="AC17" s="17">
        <f>[13]Maio!$B$32</f>
        <v>17.304166666666667</v>
      </c>
      <c r="AD17" s="17">
        <f>[13]Maio!$B$33</f>
        <v>15.320833333333338</v>
      </c>
      <c r="AE17" s="17">
        <f>[13]Maio!$B$34</f>
        <v>13.7875</v>
      </c>
      <c r="AF17" s="17">
        <f>[13]Maio!$B$35</f>
        <v>15.112500000000002</v>
      </c>
      <c r="AG17" s="34">
        <f t="shared" si="1"/>
        <v>19.567741935483873</v>
      </c>
    </row>
    <row r="18" spans="1:33" ht="17.100000000000001" customHeight="1" x14ac:dyDescent="0.2">
      <c r="A18" s="15" t="s">
        <v>9</v>
      </c>
      <c r="B18" s="17">
        <f>[14]Maio!$B$5</f>
        <v>21.549999999999997</v>
      </c>
      <c r="C18" s="17">
        <f>[14]Maio!$B$6</f>
        <v>22.841666666666669</v>
      </c>
      <c r="D18" s="17">
        <f>[14]Maio!$B$7</f>
        <v>24.012499999999999</v>
      </c>
      <c r="E18" s="17">
        <f>[14]Maio!$B$8</f>
        <v>19.920833333333331</v>
      </c>
      <c r="F18" s="17">
        <f>[14]Maio!$B$9</f>
        <v>20.074999999999999</v>
      </c>
      <c r="G18" s="17">
        <f>[14]Maio!$B$10</f>
        <v>21.850000000000005</v>
      </c>
      <c r="H18" s="17">
        <f>[14]Maio!$B$11</f>
        <v>22.125000000000004</v>
      </c>
      <c r="I18" s="17">
        <f>[14]Maio!$B$12</f>
        <v>20.429166666666664</v>
      </c>
      <c r="J18" s="17">
        <f>[14]Maio!$B$13</f>
        <v>20.624999999999996</v>
      </c>
      <c r="K18" s="17">
        <f>[14]Maio!$B$14</f>
        <v>19.624999999999996</v>
      </c>
      <c r="L18" s="17">
        <f>[14]Maio!$B$15</f>
        <v>19.283333333333335</v>
      </c>
      <c r="M18" s="17">
        <f>[14]Maio!$B$16</f>
        <v>18.016666666666666</v>
      </c>
      <c r="N18" s="17">
        <f>[14]Maio!$B$17</f>
        <v>18.983333333333338</v>
      </c>
      <c r="O18" s="17">
        <f>[14]Maio!$B$18</f>
        <v>19.724999999999998</v>
      </c>
      <c r="P18" s="17">
        <f>[14]Maio!$B$19</f>
        <v>21.033333333333335</v>
      </c>
      <c r="Q18" s="17">
        <f>[14]Maio!$B$20</f>
        <v>20.387499999999999</v>
      </c>
      <c r="R18" s="17">
        <f>[14]Maio!$B$21</f>
        <v>20.945833333333329</v>
      </c>
      <c r="S18" s="17">
        <f>[14]Maio!$B$22</f>
        <v>20.029166666666665</v>
      </c>
      <c r="T18" s="17">
        <f>[14]Maio!$B$23</f>
        <v>20.337499999999999</v>
      </c>
      <c r="U18" s="17">
        <f>[14]Maio!$B$24</f>
        <v>21.479166666666668</v>
      </c>
      <c r="V18" s="17">
        <f>[14]Maio!$B$25</f>
        <v>21.604166666666668</v>
      </c>
      <c r="W18" s="17">
        <f>[14]Maio!$B$26</f>
        <v>23.462499999999995</v>
      </c>
      <c r="X18" s="17">
        <f>[14]Maio!$B$27</f>
        <v>24.179166666666671</v>
      </c>
      <c r="Y18" s="17">
        <f>[14]Maio!$B$28</f>
        <v>24.499999999999996</v>
      </c>
      <c r="Z18" s="17">
        <f>[14]Maio!$B$29</f>
        <v>25.349999999999998</v>
      </c>
      <c r="AA18" s="17">
        <f>[14]Maio!$B$30</f>
        <v>25.074999999999999</v>
      </c>
      <c r="AB18" s="17">
        <f>[14]Maio!$B$31</f>
        <v>20.387499999999999</v>
      </c>
      <c r="AC18" s="17">
        <f>[14]Maio!$B$32</f>
        <v>18.233333333333331</v>
      </c>
      <c r="AD18" s="17">
        <f>[14]Maio!$B$33</f>
        <v>15.812499999999995</v>
      </c>
      <c r="AE18" s="17">
        <f>[14]Maio!$B$34</f>
        <v>15.066666666666665</v>
      </c>
      <c r="AF18" s="17">
        <f>[14]Maio!$B$35</f>
        <v>16.370833333333334</v>
      </c>
      <c r="AG18" s="34">
        <f t="shared" si="1"/>
        <v>20.752150537634414</v>
      </c>
    </row>
    <row r="19" spans="1:33" ht="17.100000000000001" customHeight="1" x14ac:dyDescent="0.2">
      <c r="A19" s="15" t="s">
        <v>49</v>
      </c>
      <c r="B19" s="17">
        <f>[15]Maio!$B$5</f>
        <v>24.137499999999999</v>
      </c>
      <c r="C19" s="17">
        <f>[15]Maio!$B$6</f>
        <v>24.525000000000002</v>
      </c>
      <c r="D19" s="17">
        <f>[15]Maio!$B$7</f>
        <v>24.841666666666665</v>
      </c>
      <c r="E19" s="17">
        <f>[15]Maio!$B$8</f>
        <v>22.279166666666665</v>
      </c>
      <c r="F19" s="17">
        <f>[15]Maio!$B$9</f>
        <v>22.420833333333334</v>
      </c>
      <c r="G19" s="17">
        <f>[15]Maio!$B$10</f>
        <v>22.216666666666665</v>
      </c>
      <c r="H19" s="17">
        <f>[15]Maio!$B$11</f>
        <v>22.554166666666664</v>
      </c>
      <c r="I19" s="17">
        <f>[15]Maio!$B$12</f>
        <v>22.275000000000002</v>
      </c>
      <c r="J19" s="17">
        <f>[15]Maio!$B$13</f>
        <v>22.833333333333332</v>
      </c>
      <c r="K19" s="17">
        <f>[15]Maio!$B$14</f>
        <v>20.991666666666667</v>
      </c>
      <c r="L19" s="17">
        <f>[15]Maio!$B$15</f>
        <v>20.37916666666667</v>
      </c>
      <c r="M19" s="17">
        <f>[15]Maio!$B$16</f>
        <v>18.054166666666667</v>
      </c>
      <c r="N19" s="17">
        <f>[15]Maio!$B$17</f>
        <v>18.6875</v>
      </c>
      <c r="O19" s="17">
        <f>[15]Maio!$B$18</f>
        <v>20.416666666666664</v>
      </c>
      <c r="P19" s="17">
        <f>[15]Maio!$B$19</f>
        <v>22.162499999999998</v>
      </c>
      <c r="Q19" s="17">
        <f>[15]Maio!$B$20</f>
        <v>22.945833333333336</v>
      </c>
      <c r="R19" s="17">
        <f>[15]Maio!$B$21</f>
        <v>21.704166666666666</v>
      </c>
      <c r="S19" s="17">
        <f>[15]Maio!$B$22</f>
        <v>21.641666666666666</v>
      </c>
      <c r="T19" s="17">
        <f>[15]Maio!$B$23</f>
        <v>22.037499999999998</v>
      </c>
      <c r="U19" s="17">
        <f>[15]Maio!$B$24</f>
        <v>21.31304347826087</v>
      </c>
      <c r="V19" s="17">
        <f>[15]Maio!$B$25</f>
        <v>23.241666666666671</v>
      </c>
      <c r="W19" s="17">
        <f>[15]Maio!$B$26</f>
        <v>24.812499999999989</v>
      </c>
      <c r="X19" s="17">
        <f>[15]Maio!$B$27</f>
        <v>25.870833333333334</v>
      </c>
      <c r="Y19" s="17">
        <f>[15]Maio!$B$28</f>
        <v>25.770833333333339</v>
      </c>
      <c r="Z19" s="17">
        <f>[15]Maio!$B$29</f>
        <v>24.170833333333331</v>
      </c>
      <c r="AA19" s="17">
        <f>[15]Maio!$B$30</f>
        <v>24.775000000000006</v>
      </c>
      <c r="AB19" s="17">
        <f>[15]Maio!$B$31</f>
        <v>22.254166666666663</v>
      </c>
      <c r="AC19" s="17">
        <f>[15]Maio!$B$32</f>
        <v>19.179166666666664</v>
      </c>
      <c r="AD19" s="17">
        <f>[15]Maio!$B$33</f>
        <v>16.8</v>
      </c>
      <c r="AE19" s="17">
        <f>[15]Maio!$B$34</f>
        <v>18.762500000000003</v>
      </c>
      <c r="AF19" s="17">
        <f>[15]Maio!$B$35</f>
        <v>20.2</v>
      </c>
      <c r="AG19" s="34">
        <f t="shared" si="1"/>
        <v>22.072732585320246</v>
      </c>
    </row>
    <row r="20" spans="1:33" ht="17.100000000000001" customHeight="1" x14ac:dyDescent="0.2">
      <c r="A20" s="15" t="s">
        <v>10</v>
      </c>
      <c r="B20" s="17">
        <f>[16]Maio!$B$5</f>
        <v>21.758333333333329</v>
      </c>
      <c r="C20" s="17">
        <f>[16]Maio!$B$6</f>
        <v>22.291666666666668</v>
      </c>
      <c r="D20" s="17">
        <f>[16]Maio!$B$7</f>
        <v>22.466666666666669</v>
      </c>
      <c r="E20" s="17">
        <f>[16]Maio!$B$8</f>
        <v>23.587499999999995</v>
      </c>
      <c r="F20" s="17">
        <f>[16]Maio!$B$9</f>
        <v>23.399999999999995</v>
      </c>
      <c r="G20" s="17">
        <f>[16]Maio!$B$10</f>
        <v>20.637500000000003</v>
      </c>
      <c r="H20" s="17">
        <f>[16]Maio!$B$11</f>
        <v>20.400000000000002</v>
      </c>
      <c r="I20" s="17">
        <f>[16]Maio!$B$12</f>
        <v>19.179166666666667</v>
      </c>
      <c r="J20" s="17">
        <f>[16]Maio!$B$13</f>
        <v>19.974999999999994</v>
      </c>
      <c r="K20" s="17">
        <f>[16]Maio!$B$14</f>
        <v>18.983333333333334</v>
      </c>
      <c r="L20" s="17">
        <f>[16]Maio!$B$15</f>
        <v>18.816666666666666</v>
      </c>
      <c r="M20" s="17">
        <f>[16]Maio!$B$16</f>
        <v>16.55833333333333</v>
      </c>
      <c r="N20" s="17">
        <f>[16]Maio!$B$17</f>
        <v>17.675000000000001</v>
      </c>
      <c r="O20" s="17">
        <f>[16]Maio!$B$18</f>
        <v>18.95</v>
      </c>
      <c r="P20" s="17">
        <f>[16]Maio!$B$19</f>
        <v>20.625000000000004</v>
      </c>
      <c r="Q20" s="17">
        <f>[16]Maio!$B$20</f>
        <v>19.5</v>
      </c>
      <c r="R20" s="17">
        <f>[16]Maio!$B$21</f>
        <v>20.179166666666667</v>
      </c>
      <c r="S20" s="17">
        <f>[16]Maio!$B$22</f>
        <v>19.379166666666666</v>
      </c>
      <c r="T20" s="17">
        <f>[16]Maio!$B$23</f>
        <v>20.120833333333337</v>
      </c>
      <c r="U20" s="17">
        <f>[16]Maio!$B$24</f>
        <v>20.058333333333334</v>
      </c>
      <c r="V20" s="17">
        <f>[16]Maio!$B$25</f>
        <v>21.416666666666668</v>
      </c>
      <c r="W20" s="17">
        <f>[16]Maio!$B$26</f>
        <v>23.041666666666668</v>
      </c>
      <c r="X20" s="17">
        <f>[16]Maio!$B$27</f>
        <v>24.891666666666666</v>
      </c>
      <c r="Y20" s="17">
        <f>[16]Maio!$B$28</f>
        <v>24.166666666666671</v>
      </c>
      <c r="Z20" s="17">
        <f>[16]Maio!$B$29</f>
        <v>24.074999999999999</v>
      </c>
      <c r="AA20" s="17">
        <f>[16]Maio!$B$30</f>
        <v>23.766666666666666</v>
      </c>
      <c r="AB20" s="17">
        <f>[16]Maio!$B$31</f>
        <v>19.970833333333335</v>
      </c>
      <c r="AC20" s="17">
        <f>[16]Maio!$B$32</f>
        <v>17.762499999999999</v>
      </c>
      <c r="AD20" s="17">
        <f>[16]Maio!$B$33</f>
        <v>15.541666666666666</v>
      </c>
      <c r="AE20" s="17">
        <f>[16]Maio!$B$34</f>
        <v>14.533333333333333</v>
      </c>
      <c r="AF20" s="17">
        <f>[16]Maio!$B$35</f>
        <v>15.720833333333333</v>
      </c>
      <c r="AG20" s="34">
        <f t="shared" ref="AG20:AG32" si="2">AVERAGE(B20:AF20)</f>
        <v>20.304166666666667</v>
      </c>
    </row>
    <row r="21" spans="1:33" ht="17.100000000000001" customHeight="1" x14ac:dyDescent="0.2">
      <c r="A21" s="15" t="s">
        <v>11</v>
      </c>
      <c r="B21" s="17">
        <f>[17]Maio!$B$5</f>
        <v>20.800000000000008</v>
      </c>
      <c r="C21" s="17">
        <f>[17]Maio!$B$6</f>
        <v>21.516666666666669</v>
      </c>
      <c r="D21" s="17">
        <f>[17]Maio!$B$7</f>
        <v>22.020833333333332</v>
      </c>
      <c r="E21" s="17">
        <f>[17]Maio!$B$8</f>
        <v>20.279166666666665</v>
      </c>
      <c r="F21" s="17">
        <f>[17]Maio!$B$9</f>
        <v>19.554166666666671</v>
      </c>
      <c r="G21" s="17">
        <f>[17]Maio!$B$10</f>
        <v>20.458333333333336</v>
      </c>
      <c r="H21" s="17">
        <f>[17]Maio!$B$11</f>
        <v>20.95</v>
      </c>
      <c r="I21" s="17">
        <f>[17]Maio!$B$12</f>
        <v>19.645833333333332</v>
      </c>
      <c r="J21" s="17">
        <f>[17]Maio!$B$13</f>
        <v>20.287500000000001</v>
      </c>
      <c r="K21" s="17">
        <f>[17]Maio!$B$14</f>
        <v>18.595833333333335</v>
      </c>
      <c r="L21" s="17">
        <f>[17]Maio!$B$15</f>
        <v>19.416666666666668</v>
      </c>
      <c r="M21" s="17">
        <f>[17]Maio!$B$16</f>
        <v>16.308333333333334</v>
      </c>
      <c r="N21" s="17">
        <f>[17]Maio!$B$17</f>
        <v>15.649999999999999</v>
      </c>
      <c r="O21" s="17">
        <f>[17]Maio!$B$18</f>
        <v>17.441666666666666</v>
      </c>
      <c r="P21" s="17">
        <f>[17]Maio!$B$19</f>
        <v>19.900000000000002</v>
      </c>
      <c r="Q21" s="17">
        <f>[17]Maio!$B$20</f>
        <v>21.241666666666671</v>
      </c>
      <c r="R21" s="17">
        <f>[17]Maio!$B$21</f>
        <v>20.162499999999998</v>
      </c>
      <c r="S21" s="17">
        <f>[17]Maio!$B$22</f>
        <v>20.666666666666668</v>
      </c>
      <c r="T21" s="17">
        <f>[17]Maio!$B$23</f>
        <v>19.829166666666669</v>
      </c>
      <c r="U21" s="17">
        <f>[17]Maio!$B$24</f>
        <v>19.270833333333332</v>
      </c>
      <c r="V21" s="17">
        <f>[17]Maio!$B$25</f>
        <v>20.55</v>
      </c>
      <c r="W21" s="17">
        <f>[17]Maio!$B$26</f>
        <v>22.624999999999996</v>
      </c>
      <c r="X21" s="17">
        <f>[17]Maio!$B$27</f>
        <v>23.504166666666666</v>
      </c>
      <c r="Y21" s="17">
        <f>[17]Maio!$B$28</f>
        <v>23.475000000000009</v>
      </c>
      <c r="Z21" s="17">
        <f>[17]Maio!$B$29</f>
        <v>23.662500000000005</v>
      </c>
      <c r="AA21" s="17">
        <f>[17]Maio!$B$30</f>
        <v>23.441666666666666</v>
      </c>
      <c r="AB21" s="17">
        <f>[17]Maio!$B$31</f>
        <v>21</v>
      </c>
      <c r="AC21" s="17">
        <f>[17]Maio!$B$32</f>
        <v>17.833333333333332</v>
      </c>
      <c r="AD21" s="17">
        <f>[17]Maio!$B$33</f>
        <v>14.970833333333331</v>
      </c>
      <c r="AE21" s="17">
        <f>[17]Maio!$B$34</f>
        <v>16.899999999999995</v>
      </c>
      <c r="AF21" s="17">
        <f>[17]Maio!$B$35</f>
        <v>17.570833333333336</v>
      </c>
      <c r="AG21" s="34">
        <f t="shared" si="2"/>
        <v>19.984811827956989</v>
      </c>
    </row>
    <row r="22" spans="1:33" ht="17.100000000000001" customHeight="1" x14ac:dyDescent="0.2">
      <c r="A22" s="15" t="s">
        <v>12</v>
      </c>
      <c r="B22" s="17" t="str">
        <f>[18]Maio!$B$5</f>
        <v>*</v>
      </c>
      <c r="C22" s="17" t="str">
        <f>[18]Maio!$B$6</f>
        <v>*</v>
      </c>
      <c r="D22" s="17" t="str">
        <f>[18]Maio!$B$7</f>
        <v>*</v>
      </c>
      <c r="E22" s="17" t="str">
        <f>[18]Maio!$B$8</f>
        <v>*</v>
      </c>
      <c r="F22" s="17" t="str">
        <f>[18]Maio!$B$9</f>
        <v>*</v>
      </c>
      <c r="G22" s="17" t="str">
        <f>[18]Maio!$B$10</f>
        <v>*</v>
      </c>
      <c r="H22" s="17" t="str">
        <f>[18]Maio!$B$11</f>
        <v>*</v>
      </c>
      <c r="I22" s="17" t="str">
        <f>[18]Maio!$B$12</f>
        <v>*</v>
      </c>
      <c r="J22" s="17" t="str">
        <f>[18]Maio!$B$13</f>
        <v>*</v>
      </c>
      <c r="K22" s="17" t="str">
        <f>[18]Maio!$B$14</f>
        <v>*</v>
      </c>
      <c r="L22" s="17" t="str">
        <f>[18]Maio!$B$15</f>
        <v>*</v>
      </c>
      <c r="M22" s="17" t="str">
        <f>[18]Maio!$B$16</f>
        <v>*</v>
      </c>
      <c r="N22" s="17" t="str">
        <f>[18]Maio!$B$17</f>
        <v>*</v>
      </c>
      <c r="O22" s="17" t="str">
        <f>[18]Maio!$B$18</f>
        <v>*</v>
      </c>
      <c r="P22" s="17" t="str">
        <f>[18]Maio!$B$19</f>
        <v>*</v>
      </c>
      <c r="Q22" s="17" t="str">
        <f>[18]Maio!$B$20</f>
        <v>*</v>
      </c>
      <c r="R22" s="17" t="str">
        <f>[18]Maio!$B$21</f>
        <v>*</v>
      </c>
      <c r="S22" s="17" t="str">
        <f>[18]Maio!$B$22</f>
        <v>*</v>
      </c>
      <c r="T22" s="17" t="str">
        <f>[18]Maio!$B$23</f>
        <v>*</v>
      </c>
      <c r="U22" s="17" t="str">
        <f>[18]Maio!$B$24</f>
        <v>*</v>
      </c>
      <c r="V22" s="17" t="str">
        <f>[18]Maio!$B$25</f>
        <v>*</v>
      </c>
      <c r="W22" s="17" t="str">
        <f>[18]Maio!$B$26</f>
        <v>*</v>
      </c>
      <c r="X22" s="17" t="str">
        <f>[18]Maio!$B$27</f>
        <v>*</v>
      </c>
      <c r="Y22" s="17" t="str">
        <f>[18]Maio!$B$28</f>
        <v>*</v>
      </c>
      <c r="Z22" s="17" t="str">
        <f>[18]Maio!$B$29</f>
        <v>*</v>
      </c>
      <c r="AA22" s="17" t="str">
        <f>[18]Maio!$B$30</f>
        <v>*</v>
      </c>
      <c r="AB22" s="17" t="str">
        <f>[18]Maio!$B$31</f>
        <v>*</v>
      </c>
      <c r="AC22" s="17" t="str">
        <f>[18]Maio!$B$32</f>
        <v>*</v>
      </c>
      <c r="AD22" s="17" t="str">
        <f>[18]Maio!$B$33</f>
        <v>*</v>
      </c>
      <c r="AE22" s="17" t="str">
        <f>[18]Maio!$B$34</f>
        <v>*</v>
      </c>
      <c r="AF22" s="17" t="str">
        <f>[18]Maio!$B$35</f>
        <v>*</v>
      </c>
      <c r="AG22" s="34" t="s">
        <v>141</v>
      </c>
    </row>
    <row r="23" spans="1:33" ht="17.100000000000001" customHeight="1" x14ac:dyDescent="0.2">
      <c r="A23" s="15" t="s">
        <v>13</v>
      </c>
      <c r="B23" s="17">
        <f>[19]Maio!$B$5</f>
        <v>24.858333333333338</v>
      </c>
      <c r="C23" s="17">
        <f>[19]Maio!$B$6</f>
        <v>25.325000000000003</v>
      </c>
      <c r="D23" s="17">
        <f>[19]Maio!$B$7</f>
        <v>26.179166666666664</v>
      </c>
      <c r="E23" s="17">
        <f>[19]Maio!$B$8</f>
        <v>23.837500000000002</v>
      </c>
      <c r="F23" s="17">
        <f>[19]Maio!$B$9</f>
        <v>23.05</v>
      </c>
      <c r="G23" s="17">
        <f>[19]Maio!$B$10</f>
        <v>24.420833333333338</v>
      </c>
      <c r="H23" s="17">
        <f>[19]Maio!$B$11</f>
        <v>24.866666666666664</v>
      </c>
      <c r="I23" s="17">
        <f>[19]Maio!$B$12</f>
        <v>24.283333333333335</v>
      </c>
      <c r="J23" s="17">
        <f>[19]Maio!$B$13</f>
        <v>24.887499999999999</v>
      </c>
      <c r="K23" s="17">
        <f>[19]Maio!$B$14</f>
        <v>25.216666666666665</v>
      </c>
      <c r="L23" s="17">
        <f>[19]Maio!$B$15</f>
        <v>23.816666666666666</v>
      </c>
      <c r="M23" s="17">
        <f>[19]Maio!$B$16</f>
        <v>19.983333333333331</v>
      </c>
      <c r="N23" s="17">
        <f>[19]Maio!$B$17</f>
        <v>20.062500000000004</v>
      </c>
      <c r="O23" s="17">
        <f>[19]Maio!$B$18</f>
        <v>21.954166666666666</v>
      </c>
      <c r="P23" s="17">
        <f>[19]Maio!$B$19</f>
        <v>22.583333333333332</v>
      </c>
      <c r="Q23" s="17">
        <f>[19]Maio!$B$20</f>
        <v>23.174999999999997</v>
      </c>
      <c r="R23" s="17">
        <f>[19]Maio!$B$21</f>
        <v>23.904166666666669</v>
      </c>
      <c r="S23" s="17">
        <f>[19]Maio!$B$22</f>
        <v>25.049999999999997</v>
      </c>
      <c r="T23" s="17">
        <f>[19]Maio!$B$23</f>
        <v>23.94583333333334</v>
      </c>
      <c r="U23" s="17">
        <f>[19]Maio!$B$24</f>
        <v>22.9375</v>
      </c>
      <c r="V23" s="17">
        <f>[19]Maio!$B$25</f>
        <v>24.020833333333332</v>
      </c>
      <c r="W23" s="17">
        <f>[19]Maio!$B$26</f>
        <v>26.454166666666669</v>
      </c>
      <c r="X23" s="17">
        <f>[19]Maio!$B$27</f>
        <v>26.587499999999995</v>
      </c>
      <c r="Y23" s="17">
        <f>[19]Maio!$B$28</f>
        <v>26.487500000000001</v>
      </c>
      <c r="Z23" s="17">
        <f>[19]Maio!$B$29</f>
        <v>26.891666666666666</v>
      </c>
      <c r="AA23" s="17">
        <f>[19]Maio!$B$30</f>
        <v>26.3125</v>
      </c>
      <c r="AB23" s="17">
        <f>[19]Maio!$B$31</f>
        <v>23.608333333333334</v>
      </c>
      <c r="AC23" s="17">
        <f>[19]Maio!$B$32</f>
        <v>21.675000000000001</v>
      </c>
      <c r="AD23" s="17">
        <f>[19]Maio!$B$33</f>
        <v>19.887499999999999</v>
      </c>
      <c r="AE23" s="17">
        <f>[19]Maio!$B$34</f>
        <v>23.058333333333337</v>
      </c>
      <c r="AF23" s="17">
        <f>[19]Maio!$B$35</f>
        <v>22.766666666666669</v>
      </c>
      <c r="AG23" s="34">
        <f t="shared" si="2"/>
        <v>23.938306451612899</v>
      </c>
    </row>
    <row r="24" spans="1:33" ht="17.100000000000001" customHeight="1" x14ac:dyDescent="0.2">
      <c r="A24" s="15" t="s">
        <v>14</v>
      </c>
      <c r="B24" s="17">
        <f>[20]Maio!$B$5</f>
        <v>22.766666666666662</v>
      </c>
      <c r="C24" s="17">
        <f>[20]Maio!$B$6</f>
        <v>22.962500000000002</v>
      </c>
      <c r="D24" s="17">
        <f>[20]Maio!$B$7</f>
        <v>24.891666666666666</v>
      </c>
      <c r="E24" s="17">
        <f>[20]Maio!$B$8</f>
        <v>23.587499999999995</v>
      </c>
      <c r="F24" s="17">
        <f>[20]Maio!$B$9</f>
        <v>23.399999999999995</v>
      </c>
      <c r="G24" s="17">
        <f>[20]Maio!$B$10</f>
        <v>24.616666666666664</v>
      </c>
      <c r="H24" s="17">
        <f>[20]Maio!$B$11</f>
        <v>23.258333333333336</v>
      </c>
      <c r="I24" s="17">
        <f>[20]Maio!$B$12</f>
        <v>21.241666666666667</v>
      </c>
      <c r="J24" s="17">
        <f>[20]Maio!$B$13</f>
        <v>21.891666666666662</v>
      </c>
      <c r="K24" s="17">
        <f>[20]Maio!$B$14</f>
        <v>22.808333333333337</v>
      </c>
      <c r="L24" s="17">
        <f>[20]Maio!$B$15</f>
        <v>20.05</v>
      </c>
      <c r="M24" s="17">
        <f>[20]Maio!$B$16</f>
        <v>19.554166666666664</v>
      </c>
      <c r="N24" s="17">
        <f>[20]Maio!$B$17</f>
        <v>18.983333333333334</v>
      </c>
      <c r="O24" s="17">
        <f>[20]Maio!$B$18</f>
        <v>20.337500000000002</v>
      </c>
      <c r="P24" s="17">
        <f>[20]Maio!$B$19</f>
        <v>22.095833333333335</v>
      </c>
      <c r="Q24" s="17">
        <f>[20]Maio!$B$20</f>
        <v>23.170833333333331</v>
      </c>
      <c r="R24" s="17">
        <f>[20]Maio!$B$21</f>
        <v>23.012500000000003</v>
      </c>
      <c r="S24" s="17">
        <f>[20]Maio!$B$22</f>
        <v>22.787499999999998</v>
      </c>
      <c r="T24" s="17">
        <f>[20]Maio!$B$23</f>
        <v>21.483333333333334</v>
      </c>
      <c r="U24" s="17">
        <f>[20]Maio!$B$24</f>
        <v>21.945833333333336</v>
      </c>
      <c r="V24" s="17">
        <f>[20]Maio!$B$25</f>
        <v>22.016666666666666</v>
      </c>
      <c r="W24" s="17">
        <f>[20]Maio!$B$26</f>
        <v>23.104166666666661</v>
      </c>
      <c r="X24" s="17">
        <f>[20]Maio!$B$27</f>
        <v>23.291666666666668</v>
      </c>
      <c r="Y24" s="17">
        <f>[20]Maio!$B$28</f>
        <v>23.716666666666665</v>
      </c>
      <c r="Z24" s="17">
        <f>[20]Maio!$B$29</f>
        <v>24.387500000000003</v>
      </c>
      <c r="AA24" s="17">
        <f>[20]Maio!$B$30</f>
        <v>24.341666666666669</v>
      </c>
      <c r="AB24" s="17">
        <f>[20]Maio!$B$31</f>
        <v>23.799999999999997</v>
      </c>
      <c r="AC24" s="17">
        <f>[20]Maio!$B$32</f>
        <v>19.941666666666666</v>
      </c>
      <c r="AD24" s="17">
        <f>[20]Maio!$B$33</f>
        <v>19.795833333333331</v>
      </c>
      <c r="AE24" s="17">
        <f>[20]Maio!$B$34</f>
        <v>21.116666666666667</v>
      </c>
      <c r="AF24" s="17">
        <f>[20]Maio!$B$35</f>
        <v>22.512500000000003</v>
      </c>
      <c r="AG24" s="34">
        <f t="shared" si="2"/>
        <v>22.350672043010757</v>
      </c>
    </row>
    <row r="25" spans="1:33" ht="17.100000000000001" customHeight="1" x14ac:dyDescent="0.2">
      <c r="A25" s="15" t="s">
        <v>15</v>
      </c>
      <c r="B25" s="17">
        <f>[21]Maio!$B$5</f>
        <v>19.787500000000001</v>
      </c>
      <c r="C25" s="17">
        <f>[21]Maio!$B$6</f>
        <v>20.883333333333336</v>
      </c>
      <c r="D25" s="17">
        <f>[21]Maio!$B$7</f>
        <v>21.629166666666666</v>
      </c>
      <c r="E25" s="17">
        <f>[21]Maio!$B$8</f>
        <v>17.891666666666669</v>
      </c>
      <c r="F25" s="17">
        <f>[21]Maio!$B$9</f>
        <v>18.358333333333334</v>
      </c>
      <c r="G25" s="17">
        <f>[21]Maio!$B$10</f>
        <v>19.795833333333334</v>
      </c>
      <c r="H25" s="17">
        <f>[21]Maio!$B$11</f>
        <v>19.345833333333335</v>
      </c>
      <c r="I25" s="17">
        <f>[21]Maio!$B$12</f>
        <v>17.658333333333335</v>
      </c>
      <c r="J25" s="17">
        <f>[21]Maio!$B$13</f>
        <v>18.416666666666671</v>
      </c>
      <c r="K25" s="17">
        <f>[21]Maio!$B$14</f>
        <v>17.941666666666666</v>
      </c>
      <c r="L25" s="17">
        <f>[21]Maio!$B$15</f>
        <v>17.016666666666669</v>
      </c>
      <c r="M25" s="17">
        <f>[21]Maio!$B$16</f>
        <v>15.729166666666664</v>
      </c>
      <c r="N25" s="17">
        <f>[21]Maio!$B$17</f>
        <v>15.929166666666667</v>
      </c>
      <c r="O25" s="17">
        <f>[21]Maio!$B$18</f>
        <v>16.112500000000001</v>
      </c>
      <c r="P25" s="17">
        <f>[21]Maio!$B$19</f>
        <v>18.658333333333331</v>
      </c>
      <c r="Q25" s="17">
        <f>[21]Maio!$B$20</f>
        <v>19.666666666666668</v>
      </c>
      <c r="R25" s="17">
        <f>[21]Maio!$B$21</f>
        <v>18.583333333333332</v>
      </c>
      <c r="S25" s="17">
        <f>[21]Maio!$B$22</f>
        <v>18.287500000000001</v>
      </c>
      <c r="T25" s="17">
        <f>[21]Maio!$B$23</f>
        <v>18.587500000000002</v>
      </c>
      <c r="U25" s="17">
        <f>[21]Maio!$B$24</f>
        <v>19.404166666666665</v>
      </c>
      <c r="V25" s="17">
        <f>[21]Maio!$B$25</f>
        <v>19.716666666666665</v>
      </c>
      <c r="W25" s="17">
        <f>[21]Maio!$B$26</f>
        <v>20.629166666666666</v>
      </c>
      <c r="X25" s="17">
        <f>[21]Maio!$B$27</f>
        <v>22.549999999999997</v>
      </c>
      <c r="Y25" s="17">
        <f>[21]Maio!$B$28</f>
        <v>24.154166666666665</v>
      </c>
      <c r="Z25" s="17">
        <f>[21]Maio!$B$29</f>
        <v>23.095833333333335</v>
      </c>
      <c r="AA25" s="17">
        <f>[21]Maio!$B$30</f>
        <v>22.674999999999997</v>
      </c>
      <c r="AB25" s="17">
        <f>[21]Maio!$B$31</f>
        <v>18.624999999999996</v>
      </c>
      <c r="AC25" s="17">
        <f>[21]Maio!$B$32</f>
        <v>15.279166666666667</v>
      </c>
      <c r="AD25" s="17">
        <f>[21]Maio!$B$33</f>
        <v>13.850000000000001</v>
      </c>
      <c r="AE25" s="17">
        <f>[21]Maio!$B$34</f>
        <v>14.416666666666666</v>
      </c>
      <c r="AF25" s="17">
        <f>[21]Maio!$B$35</f>
        <v>16.399999999999995</v>
      </c>
      <c r="AG25" s="34">
        <f t="shared" si="2"/>
        <v>18.744354838709675</v>
      </c>
    </row>
    <row r="26" spans="1:33" ht="17.100000000000001" customHeight="1" x14ac:dyDescent="0.2">
      <c r="A26" s="15" t="s">
        <v>16</v>
      </c>
      <c r="B26" s="17">
        <f>[22]Maio!$B$5</f>
        <v>25.537499999999998</v>
      </c>
      <c r="C26" s="17">
        <f>[22]Maio!$B$6</f>
        <v>26.008333333333329</v>
      </c>
      <c r="D26" s="17">
        <f>[22]Maio!$B$7</f>
        <v>26.724999999999998</v>
      </c>
      <c r="E26" s="17">
        <f>[22]Maio!$B$8</f>
        <v>21.370833333333337</v>
      </c>
      <c r="F26" s="17">
        <f>[22]Maio!$B$9</f>
        <v>21.549999999999997</v>
      </c>
      <c r="G26" s="17">
        <f>[22]Maio!$B$10</f>
        <v>22.108333333333331</v>
      </c>
      <c r="H26" s="17">
        <f>[22]Maio!$B$11</f>
        <v>21.566666666666663</v>
      </c>
      <c r="I26" s="17">
        <f>[22]Maio!$B$12</f>
        <v>22.708333333333329</v>
      </c>
      <c r="J26" s="17">
        <f>[22]Maio!$B$13</f>
        <v>25.708333333333332</v>
      </c>
      <c r="K26" s="17">
        <f>[22]Maio!$B$14</f>
        <v>20.820833333333336</v>
      </c>
      <c r="L26" s="17">
        <f>[22]Maio!$B$15</f>
        <v>18.324999999999999</v>
      </c>
      <c r="M26" s="17">
        <f>[22]Maio!$B$16</f>
        <v>18.324999999999999</v>
      </c>
      <c r="N26" s="17">
        <f>[22]Maio!$B$17</f>
        <v>19.412499999999998</v>
      </c>
      <c r="O26" s="17">
        <f>[22]Maio!$B$18</f>
        <v>22.933333333333326</v>
      </c>
      <c r="P26" s="17">
        <f>[22]Maio!$B$19</f>
        <v>23.0625</v>
      </c>
      <c r="Q26" s="17">
        <f>[22]Maio!$B$20</f>
        <v>24.570833333333336</v>
      </c>
      <c r="R26" s="17">
        <f>[22]Maio!$B$21</f>
        <v>23.970833333333335</v>
      </c>
      <c r="S26" s="17">
        <f>[22]Maio!$B$22</f>
        <v>23.233333333333331</v>
      </c>
      <c r="T26" s="17">
        <f>[22]Maio!$B$23</f>
        <v>22.824999999999999</v>
      </c>
      <c r="U26" s="17">
        <f>[22]Maio!$B$24</f>
        <v>22.50833333333334</v>
      </c>
      <c r="V26" s="17">
        <f>[22]Maio!$B$25</f>
        <v>23.958333333333332</v>
      </c>
      <c r="W26" s="17">
        <f>[22]Maio!$B$26</f>
        <v>25.837500000000006</v>
      </c>
      <c r="X26" s="17">
        <f>[22]Maio!$B$27</f>
        <v>27.624999999999996</v>
      </c>
      <c r="Y26" s="17">
        <f>[22]Maio!$B$28</f>
        <v>27.400000000000002</v>
      </c>
      <c r="Z26" s="17">
        <f>[22]Maio!$B$29</f>
        <v>24.633333333333336</v>
      </c>
      <c r="AA26" s="17">
        <f>[22]Maio!$B$30</f>
        <v>24.1875</v>
      </c>
      <c r="AB26" s="17">
        <f>[22]Maio!$B$31</f>
        <v>21.554166666666664</v>
      </c>
      <c r="AC26" s="17">
        <f>[22]Maio!$B$32</f>
        <v>19.183333333333334</v>
      </c>
      <c r="AD26" s="17">
        <f>[22]Maio!$B$33</f>
        <v>18.591666666666665</v>
      </c>
      <c r="AE26" s="17">
        <f>[22]Maio!$B$34</f>
        <v>19.954166666666666</v>
      </c>
      <c r="AF26" s="17">
        <f>[22]Maio!$B$35</f>
        <v>18.616666666666671</v>
      </c>
      <c r="AG26" s="34">
        <f t="shared" si="2"/>
        <v>22.735887096774192</v>
      </c>
    </row>
    <row r="27" spans="1:33" ht="17.100000000000001" customHeight="1" x14ac:dyDescent="0.2">
      <c r="A27" s="15" t="s">
        <v>17</v>
      </c>
      <c r="B27" s="17">
        <f>[23]Maio!$B$5</f>
        <v>21.379166666666666</v>
      </c>
      <c r="C27" s="17">
        <f>[23]Maio!$B$6</f>
        <v>22.158333333333335</v>
      </c>
      <c r="D27" s="17">
        <f>[23]Maio!$B$7</f>
        <v>23.904166666666669</v>
      </c>
      <c r="E27" s="17">
        <f>[23]Maio!$B$8</f>
        <v>20.333333333333332</v>
      </c>
      <c r="F27" s="17">
        <f>[23]Maio!$B$9</f>
        <v>19.637499999999999</v>
      </c>
      <c r="G27" s="17">
        <f>[23]Maio!$B$10</f>
        <v>20.383333333333333</v>
      </c>
      <c r="H27" s="17">
        <f>[23]Maio!$B$11</f>
        <v>20.779166666666669</v>
      </c>
      <c r="I27" s="17">
        <f>[23]Maio!$B$12</f>
        <v>20.229166666666668</v>
      </c>
      <c r="J27" s="17">
        <f>[23]Maio!$B$13</f>
        <v>20.862499999999997</v>
      </c>
      <c r="K27" s="17">
        <f>[23]Maio!$B$14</f>
        <v>19.120833333333334</v>
      </c>
      <c r="L27" s="17">
        <f>[23]Maio!$B$15</f>
        <v>19.212499999999999</v>
      </c>
      <c r="M27" s="17">
        <f>[23]Maio!$B$16</f>
        <v>16.033333333333331</v>
      </c>
      <c r="N27" s="17">
        <f>[23]Maio!$B$17</f>
        <v>16.3</v>
      </c>
      <c r="O27" s="17">
        <f>[23]Maio!$B$18</f>
        <v>17.995833333333334</v>
      </c>
      <c r="P27" s="17">
        <f>[23]Maio!$B$19</f>
        <v>20.637500000000003</v>
      </c>
      <c r="Q27" s="17">
        <f>[23]Maio!$B$20</f>
        <v>21.604166666666668</v>
      </c>
      <c r="R27" s="17">
        <f>[23]Maio!$B$21</f>
        <v>20.95</v>
      </c>
      <c r="S27" s="17">
        <f>[23]Maio!$B$22</f>
        <v>20.733333333333331</v>
      </c>
      <c r="T27" s="17">
        <f>[23]Maio!$B$23</f>
        <v>19.45</v>
      </c>
      <c r="U27" s="17">
        <f>[23]Maio!$B$24</f>
        <v>19.583333333333336</v>
      </c>
      <c r="V27" s="17">
        <f>[23]Maio!$B$25</f>
        <v>21.883333333333336</v>
      </c>
      <c r="W27" s="17">
        <f>[23]Maio!$B$26</f>
        <v>23.229166666666668</v>
      </c>
      <c r="X27" s="17">
        <f>[23]Maio!$B$27</f>
        <v>24.504166666666666</v>
      </c>
      <c r="Y27" s="17">
        <f>[23]Maio!$B$28</f>
        <v>24.862500000000008</v>
      </c>
      <c r="Z27" s="17">
        <f>[23]Maio!$B$29</f>
        <v>24.279166666666665</v>
      </c>
      <c r="AA27" s="17">
        <f>[23]Maio!$B$30</f>
        <v>23.970833333333335</v>
      </c>
      <c r="AB27" s="17">
        <f>[23]Maio!$B$31</f>
        <v>20.695833333333329</v>
      </c>
      <c r="AC27" s="17">
        <f>[23]Maio!$B$32</f>
        <v>18.562499999999996</v>
      </c>
      <c r="AD27" s="17">
        <f>[23]Maio!$B$33</f>
        <v>15.508333333333333</v>
      </c>
      <c r="AE27" s="17">
        <f>[23]Maio!$B$34</f>
        <v>16.112500000000001</v>
      </c>
      <c r="AF27" s="17">
        <f>[23]Maio!$B$35</f>
        <v>17.241666666666664</v>
      </c>
      <c r="AG27" s="34">
        <f t="shared" si="2"/>
        <v>20.391532258064515</v>
      </c>
    </row>
    <row r="28" spans="1:33" ht="17.100000000000001" customHeight="1" x14ac:dyDescent="0.2">
      <c r="A28" s="15" t="s">
        <v>18</v>
      </c>
      <c r="B28" s="17">
        <f>[24]Maio!$B$5</f>
        <v>22.224999999999998</v>
      </c>
      <c r="C28" s="17">
        <f>[24]Maio!$B$6</f>
        <v>22.316666666666666</v>
      </c>
      <c r="D28" s="17">
        <f>[24]Maio!$B$7</f>
        <v>22.329166666666666</v>
      </c>
      <c r="E28" s="17">
        <f>[24]Maio!$B$8</f>
        <v>21.066666666666666</v>
      </c>
      <c r="F28" s="17">
        <f>[24]Maio!$B$9</f>
        <v>20.708333333333336</v>
      </c>
      <c r="G28" s="17">
        <f>[24]Maio!$B$10</f>
        <v>21.245833333333334</v>
      </c>
      <c r="H28" s="17">
        <f>[24]Maio!$B$11</f>
        <v>22.079166666666666</v>
      </c>
      <c r="I28" s="17">
        <f>[24]Maio!$B$12</f>
        <v>21.125000000000004</v>
      </c>
      <c r="J28" s="17">
        <f>[24]Maio!$B$13</f>
        <v>21.5</v>
      </c>
      <c r="K28" s="17">
        <f>[24]Maio!$B$14</f>
        <v>20.929166666666667</v>
      </c>
      <c r="L28" s="17">
        <f>[24]Maio!$B$15</f>
        <v>19.545833333333331</v>
      </c>
      <c r="M28" s="17">
        <f>[24]Maio!$B$16</f>
        <v>17.437500000000004</v>
      </c>
      <c r="N28" s="17">
        <f>[24]Maio!$B$17</f>
        <v>17.799999999999997</v>
      </c>
      <c r="O28" s="17">
        <f>[24]Maio!$B$18</f>
        <v>18.087500000000002</v>
      </c>
      <c r="P28" s="17">
        <f>[24]Maio!$B$19</f>
        <v>20.262499999999999</v>
      </c>
      <c r="Q28" s="17">
        <f>[24]Maio!$B$20</f>
        <v>21.495833333333337</v>
      </c>
      <c r="R28" s="17">
        <f>[24]Maio!$B$21</f>
        <v>21.129166666666663</v>
      </c>
      <c r="S28" s="17">
        <f>[24]Maio!$B$22</f>
        <v>21.154166666666665</v>
      </c>
      <c r="T28" s="17">
        <f>[24]Maio!$B$23</f>
        <v>20.095833333333335</v>
      </c>
      <c r="U28" s="17">
        <f>[24]Maio!$B$24</f>
        <v>20.762499999999999</v>
      </c>
      <c r="V28" s="17">
        <f>[24]Maio!$B$25</f>
        <v>21.533333333333331</v>
      </c>
      <c r="W28" s="17">
        <f>[24]Maio!$B$26</f>
        <v>22.375</v>
      </c>
      <c r="X28" s="17">
        <f>[24]Maio!$B$27</f>
        <v>22.700000000000003</v>
      </c>
      <c r="Y28" s="17">
        <f>[24]Maio!$B$28</f>
        <v>23.179166666666671</v>
      </c>
      <c r="Z28" s="17">
        <f>[24]Maio!$B$29</f>
        <v>23.641666666666666</v>
      </c>
      <c r="AA28" s="17">
        <f>[24]Maio!$B$30</f>
        <v>23.579166666666666</v>
      </c>
      <c r="AB28" s="17">
        <f>[24]Maio!$B$31</f>
        <v>22.074999999999999</v>
      </c>
      <c r="AC28" s="17">
        <f>[24]Maio!$B$32</f>
        <v>19.2</v>
      </c>
      <c r="AD28" s="17">
        <f>[24]Maio!$B$33</f>
        <v>18.462500000000002</v>
      </c>
      <c r="AE28" s="17">
        <f>[24]Maio!$B$34</f>
        <v>18.954166666666666</v>
      </c>
      <c r="AF28" s="17">
        <f>[24]Maio!$B$35</f>
        <v>21.129166666666666</v>
      </c>
      <c r="AG28" s="34">
        <f t="shared" si="2"/>
        <v>20.971774193548391</v>
      </c>
    </row>
    <row r="29" spans="1:33" ht="17.100000000000001" customHeight="1" x14ac:dyDescent="0.2">
      <c r="A29" s="15" t="s">
        <v>19</v>
      </c>
      <c r="B29" s="17">
        <f>[25]Maio!$B$5</f>
        <v>20.716666666666669</v>
      </c>
      <c r="C29" s="17">
        <f>[25]Maio!$B$6</f>
        <v>21.158333333333331</v>
      </c>
      <c r="D29" s="17">
        <f>[25]Maio!$B$7</f>
        <v>19.466666666666665</v>
      </c>
      <c r="E29" s="17">
        <f>[25]Maio!$B$8</f>
        <v>18.783333333333335</v>
      </c>
      <c r="F29" s="17">
        <f>[25]Maio!$B$9</f>
        <v>17.037499999999998</v>
      </c>
      <c r="G29" s="17">
        <f>[25]Maio!$B$10</f>
        <v>20.095833333333335</v>
      </c>
      <c r="H29" s="17">
        <f>[25]Maio!$B$11</f>
        <v>19.133333333333333</v>
      </c>
      <c r="I29" s="17">
        <f>[25]Maio!$B$12</f>
        <v>18.883333333333336</v>
      </c>
      <c r="J29" s="17">
        <f>[25]Maio!$B$13</f>
        <v>19.408333333333335</v>
      </c>
      <c r="K29" s="17">
        <f>[25]Maio!$B$14</f>
        <v>18.270833333333332</v>
      </c>
      <c r="L29" s="17">
        <f>[25]Maio!$B$15</f>
        <v>18.166666666666668</v>
      </c>
      <c r="M29" s="17">
        <f>[25]Maio!$B$16</f>
        <v>15.820833333333335</v>
      </c>
      <c r="N29" s="17">
        <f>[25]Maio!$B$17</f>
        <v>18.404166666666665</v>
      </c>
      <c r="O29" s="17">
        <f>[25]Maio!$B$18</f>
        <v>16.754166666666666</v>
      </c>
      <c r="P29" s="17">
        <f>[25]Maio!$B$19</f>
        <v>19.920833333333331</v>
      </c>
      <c r="Q29" s="17">
        <f>[25]Maio!$B$20</f>
        <v>18.920833333333338</v>
      </c>
      <c r="R29" s="17">
        <f>[25]Maio!$B$21</f>
        <v>18.675000000000001</v>
      </c>
      <c r="S29" s="17">
        <f>[25]Maio!$B$22</f>
        <v>20.137499999999999</v>
      </c>
      <c r="T29" s="17">
        <f>[25]Maio!$B$23</f>
        <v>20.208333333333332</v>
      </c>
      <c r="U29" s="17">
        <f>[25]Maio!$B$24</f>
        <v>20.487499999999994</v>
      </c>
      <c r="V29" s="17">
        <f>[25]Maio!$B$25</f>
        <v>20.729166666666664</v>
      </c>
      <c r="W29" s="17">
        <f>[25]Maio!$B$26</f>
        <v>22.504166666666663</v>
      </c>
      <c r="X29" s="17">
        <f>[25]Maio!$B$27</f>
        <v>23.941666666666674</v>
      </c>
      <c r="Y29" s="17">
        <f>[25]Maio!$B$28</f>
        <v>23.712499999999995</v>
      </c>
      <c r="Z29" s="17">
        <f>[25]Maio!$B$29</f>
        <v>22.133333333333329</v>
      </c>
      <c r="AA29" s="17">
        <f>[25]Maio!$B$30</f>
        <v>21.816666666666666</v>
      </c>
      <c r="AB29" s="17">
        <f>[25]Maio!$B$31</f>
        <v>18.708333333333332</v>
      </c>
      <c r="AC29" s="17">
        <f>[25]Maio!$B$32</f>
        <v>15.612499999999997</v>
      </c>
      <c r="AD29" s="17">
        <f>[25]Maio!$B$33</f>
        <v>14.120833333333337</v>
      </c>
      <c r="AE29" s="17">
        <f>[25]Maio!$B$34</f>
        <v>14.066666666666668</v>
      </c>
      <c r="AF29" s="17">
        <f>[25]Maio!$B$35</f>
        <v>15.091666666666669</v>
      </c>
      <c r="AG29" s="34">
        <f t="shared" si="2"/>
        <v>19.125403225806458</v>
      </c>
    </row>
    <row r="30" spans="1:33" ht="17.100000000000001" customHeight="1" x14ac:dyDescent="0.2">
      <c r="A30" s="15" t="s">
        <v>31</v>
      </c>
      <c r="B30" s="17">
        <f>[26]Maio!$B$5</f>
        <v>22.212500000000002</v>
      </c>
      <c r="C30" s="17">
        <f>[26]Maio!$B$6</f>
        <v>23.341666666666669</v>
      </c>
      <c r="D30" s="17">
        <f>[26]Maio!$B$7</f>
        <v>24.362500000000001</v>
      </c>
      <c r="E30" s="17">
        <f>[26]Maio!$B$8</f>
        <v>20.558333333333337</v>
      </c>
      <c r="F30" s="17">
        <f>[26]Maio!$B$9</f>
        <v>20.675000000000001</v>
      </c>
      <c r="G30" s="17">
        <f>[26]Maio!$B$10</f>
        <v>21.308333333333334</v>
      </c>
      <c r="H30" s="17">
        <f>[26]Maio!$B$11</f>
        <v>21.558333333333326</v>
      </c>
      <c r="I30" s="17">
        <f>[26]Maio!$B$12</f>
        <v>21.145833333333332</v>
      </c>
      <c r="J30" s="17">
        <f>[26]Maio!$B$13</f>
        <v>20.883333333333336</v>
      </c>
      <c r="K30" s="17">
        <f>[26]Maio!$B$14</f>
        <v>20.237500000000001</v>
      </c>
      <c r="L30" s="17">
        <f>[26]Maio!$B$15</f>
        <v>19.137499999999999</v>
      </c>
      <c r="M30" s="17">
        <f>[26]Maio!$B$16</f>
        <v>16.829166666666669</v>
      </c>
      <c r="N30" s="17">
        <f>[26]Maio!$B$17</f>
        <v>17.945833333333329</v>
      </c>
      <c r="O30" s="17">
        <f>[26]Maio!$B$18</f>
        <v>18.166666666666668</v>
      </c>
      <c r="P30" s="17">
        <f>[26]Maio!$B$19</f>
        <v>20.612500000000001</v>
      </c>
      <c r="Q30" s="17">
        <f>[26]Maio!$B$20</f>
        <v>22.604166666666668</v>
      </c>
      <c r="R30" s="17">
        <f>[26]Maio!$B$21</f>
        <v>21.391666666666666</v>
      </c>
      <c r="S30" s="17">
        <f>[26]Maio!$B$22</f>
        <v>20.05</v>
      </c>
      <c r="T30" s="17">
        <f>[26]Maio!$B$23</f>
        <v>20.212500000000002</v>
      </c>
      <c r="U30" s="17">
        <f>[26]Maio!$B$24</f>
        <v>19.633333333333336</v>
      </c>
      <c r="V30" s="17">
        <f>[26]Maio!$B$25</f>
        <v>22.395833333333332</v>
      </c>
      <c r="W30" s="17">
        <f>[26]Maio!$B$26</f>
        <v>23.849999999999998</v>
      </c>
      <c r="X30" s="17">
        <f>[26]Maio!$B$27</f>
        <v>24.766666666666669</v>
      </c>
      <c r="Y30" s="17">
        <f>[26]Maio!$B$28</f>
        <v>24.429166666666664</v>
      </c>
      <c r="Z30" s="17">
        <f>[26]Maio!$B$29</f>
        <v>24.241666666666664</v>
      </c>
      <c r="AA30" s="17">
        <f>[26]Maio!$B$30</f>
        <v>25.054166666666664</v>
      </c>
      <c r="AB30" s="17">
        <f>[26]Maio!$B$31</f>
        <v>21.670833333333338</v>
      </c>
      <c r="AC30" s="17">
        <f>[26]Maio!$B$32</f>
        <v>18.425000000000001</v>
      </c>
      <c r="AD30" s="17">
        <f>[26]Maio!$B$33</f>
        <v>15.7125</v>
      </c>
      <c r="AE30" s="17">
        <f>[26]Maio!$B$34</f>
        <v>19.154166666666665</v>
      </c>
      <c r="AF30" s="17">
        <f>[26]Maio!$B$35</f>
        <v>18.804166666666671</v>
      </c>
      <c r="AG30" s="34">
        <f t="shared" si="2"/>
        <v>21.011962365591401</v>
      </c>
    </row>
    <row r="31" spans="1:33" ht="17.100000000000001" customHeight="1" x14ac:dyDescent="0.2">
      <c r="A31" s="15" t="s">
        <v>51</v>
      </c>
      <c r="B31" s="17">
        <f>[27]Maio!$B$5</f>
        <v>24.762500000000003</v>
      </c>
      <c r="C31" s="17">
        <f>[27]Maio!$B$6</f>
        <v>24.304166666666664</v>
      </c>
      <c r="D31" s="17">
        <f>[27]Maio!$B$7</f>
        <v>23.737500000000001</v>
      </c>
      <c r="E31" s="17">
        <f>[27]Maio!$B$8</f>
        <v>21.324999999999999</v>
      </c>
      <c r="F31" s="17">
        <f>[27]Maio!$B$9</f>
        <v>22.170833333333334</v>
      </c>
      <c r="G31" s="17">
        <f>[27]Maio!$B$10</f>
        <v>23.066666666666666</v>
      </c>
      <c r="H31" s="17">
        <f>[27]Maio!$B$11</f>
        <v>23.958333333333329</v>
      </c>
      <c r="I31" s="17">
        <f>[27]Maio!$B$12</f>
        <v>23.775000000000002</v>
      </c>
      <c r="J31" s="17">
        <f>[27]Maio!$B$13</f>
        <v>24.020833333333332</v>
      </c>
      <c r="K31" s="17">
        <f>[27]Maio!$B$14</f>
        <v>24.233333333333331</v>
      </c>
      <c r="L31" s="17">
        <f>[27]Maio!$B$15</f>
        <v>22.0625</v>
      </c>
      <c r="M31" s="17">
        <f>[27]Maio!$B$16</f>
        <v>19.708333333333332</v>
      </c>
      <c r="N31" s="17">
        <f>[27]Maio!$B$17</f>
        <v>21.104166666666664</v>
      </c>
      <c r="O31" s="17">
        <f>[27]Maio!$B$18</f>
        <v>21.029166666666665</v>
      </c>
      <c r="P31" s="17">
        <f>[27]Maio!$B$19</f>
        <v>22.25833333333334</v>
      </c>
      <c r="Q31" s="17">
        <f>[27]Maio!$B$20</f>
        <v>23.370833333333337</v>
      </c>
      <c r="R31" s="17">
        <f>[27]Maio!$B$21</f>
        <v>23.5625</v>
      </c>
      <c r="S31" s="17">
        <f>[27]Maio!$B$22</f>
        <v>23.879166666666663</v>
      </c>
      <c r="T31" s="17">
        <f>[27]Maio!$B$23</f>
        <v>22.837500000000002</v>
      </c>
      <c r="U31" s="17">
        <f>[27]Maio!$B$24</f>
        <v>23.5625</v>
      </c>
      <c r="V31" s="17">
        <f>[27]Maio!$B$25</f>
        <v>23.400000000000002</v>
      </c>
      <c r="W31" s="17">
        <f>[27]Maio!$B$26</f>
        <v>24.308333333333341</v>
      </c>
      <c r="X31" s="17">
        <f>[27]Maio!$B$27</f>
        <v>25.070833333333336</v>
      </c>
      <c r="Y31" s="17">
        <f>[27]Maio!$B$28</f>
        <v>24.945833333333336</v>
      </c>
      <c r="Z31" s="17">
        <f>[27]Maio!$B$29</f>
        <v>24.991666666666671</v>
      </c>
      <c r="AA31" s="17">
        <f>[27]Maio!$B$30</f>
        <v>25.608333333333334</v>
      </c>
      <c r="AB31" s="17">
        <f>[27]Maio!$B$31</f>
        <v>24.320833333333329</v>
      </c>
      <c r="AC31" s="17">
        <f>[27]Maio!$B$32</f>
        <v>20.68333333333333</v>
      </c>
      <c r="AD31" s="17">
        <f>[27]Maio!$B$33</f>
        <v>20.466666666666665</v>
      </c>
      <c r="AE31" s="17">
        <f>[27]Maio!$B$34</f>
        <v>23.070833333333336</v>
      </c>
      <c r="AF31" s="17">
        <f>[27]Maio!$B$35</f>
        <v>23.299999999999997</v>
      </c>
      <c r="AG31" s="34">
        <f>AVERAGE(B31:AF31)</f>
        <v>23.190188172043005</v>
      </c>
    </row>
    <row r="32" spans="1:33" ht="17.100000000000001" customHeight="1" x14ac:dyDescent="0.2">
      <c r="A32" s="15" t="s">
        <v>20</v>
      </c>
      <c r="B32" s="17">
        <f>[28]Maio!$B$5</f>
        <v>22.412499999999998</v>
      </c>
      <c r="C32" s="17">
        <f>[28]Maio!$B$6</f>
        <v>23.483333333333331</v>
      </c>
      <c r="D32" s="17">
        <f>[28]Maio!$B$7</f>
        <v>25.204166666666662</v>
      </c>
      <c r="E32" s="17">
        <f>[28]Maio!$B$8</f>
        <v>22.220833333333335</v>
      </c>
      <c r="F32" s="17">
        <f>[28]Maio!$B$9</f>
        <v>23.679166666666664</v>
      </c>
      <c r="G32" s="17">
        <f>[28]Maio!$B$10</f>
        <v>24.383333333333329</v>
      </c>
      <c r="H32" s="17">
        <f>[28]Maio!$B$11</f>
        <v>23.587500000000002</v>
      </c>
      <c r="I32" s="17">
        <f>[28]Maio!$B$12</f>
        <v>21.704166666666666</v>
      </c>
      <c r="J32" s="17">
        <f>[28]Maio!$B$13</f>
        <v>21.541666666666668</v>
      </c>
      <c r="K32" s="17">
        <f>[28]Maio!$B$14</f>
        <v>23.529166666666669</v>
      </c>
      <c r="L32" s="17">
        <f>[28]Maio!$B$15</f>
        <v>20.716666666666665</v>
      </c>
      <c r="M32" s="17">
        <f>[28]Maio!$B$16</f>
        <v>19.324999999999996</v>
      </c>
      <c r="N32" s="17">
        <f>[28]Maio!$B$17</f>
        <v>19.054166666666671</v>
      </c>
      <c r="O32" s="17">
        <f>[28]Maio!$B$18</f>
        <v>20.791666666666668</v>
      </c>
      <c r="P32" s="17">
        <f>[28]Maio!$B$19</f>
        <v>21.054166666666664</v>
      </c>
      <c r="Q32" s="17">
        <f>[28]Maio!$B$20</f>
        <v>22.841666666666665</v>
      </c>
      <c r="R32" s="17">
        <f>[28]Maio!$B$21</f>
        <v>23.195833333333329</v>
      </c>
      <c r="S32" s="17">
        <f>[28]Maio!$B$22</f>
        <v>22.387500000000003</v>
      </c>
      <c r="T32" s="17">
        <f>[28]Maio!$B$23</f>
        <v>21.233333333333338</v>
      </c>
      <c r="U32" s="17">
        <f>[28]Maio!$B$24</f>
        <v>22.570833333333336</v>
      </c>
      <c r="V32" s="17">
        <f>[28]Maio!$B$25</f>
        <v>22.850000000000005</v>
      </c>
      <c r="W32" s="17">
        <f>[28]Maio!$B$26</f>
        <v>24.295833333333334</v>
      </c>
      <c r="X32" s="17">
        <f>[28]Maio!$B$27</f>
        <v>23.908333333333328</v>
      </c>
      <c r="Y32" s="17">
        <f>[28]Maio!$B$28</f>
        <v>25.066666666666663</v>
      </c>
      <c r="Z32" s="17">
        <f>[28]Maio!$B$29</f>
        <v>26.8</v>
      </c>
      <c r="AA32" s="17">
        <f>[28]Maio!$B$30</f>
        <v>26.033333333333331</v>
      </c>
      <c r="AB32" s="17">
        <f>[28]Maio!$B$31</f>
        <v>24.458333333333332</v>
      </c>
      <c r="AC32" s="17">
        <f>[28]Maio!$B$32</f>
        <v>20.862500000000001</v>
      </c>
      <c r="AD32" s="17">
        <f>[28]Maio!$B$33</f>
        <v>18.929166666666664</v>
      </c>
      <c r="AE32" s="17">
        <f>[28]Maio!$B$34</f>
        <v>18.829166666666669</v>
      </c>
      <c r="AF32" s="17">
        <f>[28]Maio!$B$35</f>
        <v>19.733333333333334</v>
      </c>
      <c r="AG32" s="34">
        <f t="shared" si="2"/>
        <v>22.473655913978497</v>
      </c>
    </row>
    <row r="33" spans="1:35" s="5" customFormat="1" ht="17.100000000000001" customHeight="1" thickBot="1" x14ac:dyDescent="0.25">
      <c r="A33" s="88" t="s">
        <v>34</v>
      </c>
      <c r="B33" s="89">
        <f t="shared" ref="B33:AG33" si="3">AVERAGE(B5:B32)</f>
        <v>22.637191358024694</v>
      </c>
      <c r="C33" s="89">
        <f t="shared" si="3"/>
        <v>23.156018518518518</v>
      </c>
      <c r="D33" s="89">
        <f t="shared" si="3"/>
        <v>23.556018518518517</v>
      </c>
      <c r="E33" s="89">
        <f t="shared" si="3"/>
        <v>21.073985042735035</v>
      </c>
      <c r="F33" s="89">
        <f t="shared" si="3"/>
        <v>21.170412457912462</v>
      </c>
      <c r="G33" s="89">
        <f t="shared" si="3"/>
        <v>22.126311728395063</v>
      </c>
      <c r="H33" s="89">
        <f t="shared" si="3"/>
        <v>22.069753086419748</v>
      </c>
      <c r="I33" s="89">
        <f t="shared" si="3"/>
        <v>21.228514109347447</v>
      </c>
      <c r="J33" s="89">
        <f t="shared" si="3"/>
        <v>21.873131903833656</v>
      </c>
      <c r="K33" s="89">
        <f t="shared" si="3"/>
        <v>21.387731481481481</v>
      </c>
      <c r="L33" s="89">
        <f t="shared" si="3"/>
        <v>19.948296718043096</v>
      </c>
      <c r="M33" s="89">
        <f t="shared" si="3"/>
        <v>17.934182578023158</v>
      </c>
      <c r="N33" s="89">
        <f t="shared" si="3"/>
        <v>18.536651234567902</v>
      </c>
      <c r="O33" s="89">
        <f t="shared" si="3"/>
        <v>19.45405643738977</v>
      </c>
      <c r="P33" s="89">
        <f t="shared" si="3"/>
        <v>21.331327160493828</v>
      </c>
      <c r="Q33" s="89">
        <f t="shared" si="3"/>
        <v>22.091666666666672</v>
      </c>
      <c r="R33" s="89">
        <f t="shared" si="3"/>
        <v>21.768230452674896</v>
      </c>
      <c r="S33" s="89">
        <f t="shared" si="3"/>
        <v>21.659382716049382</v>
      </c>
      <c r="T33" s="89">
        <f t="shared" si="3"/>
        <v>21.115072016460907</v>
      </c>
      <c r="U33" s="89">
        <f t="shared" si="3"/>
        <v>21.449487019958035</v>
      </c>
      <c r="V33" s="89">
        <f t="shared" si="3"/>
        <v>22.202292768959435</v>
      </c>
      <c r="W33" s="89">
        <f t="shared" si="3"/>
        <v>23.647272727272732</v>
      </c>
      <c r="X33" s="89">
        <f t="shared" si="3"/>
        <v>24.550771604938273</v>
      </c>
      <c r="Y33" s="89">
        <f t="shared" si="3"/>
        <v>24.595833333333328</v>
      </c>
      <c r="Z33" s="89">
        <f t="shared" si="3"/>
        <v>24.837079978529257</v>
      </c>
      <c r="AA33" s="89">
        <f t="shared" si="3"/>
        <v>24.633641975308642</v>
      </c>
      <c r="AB33" s="89">
        <f t="shared" si="3"/>
        <v>21.866826923076925</v>
      </c>
      <c r="AC33" s="89">
        <f t="shared" si="3"/>
        <v>18.933814102564103</v>
      </c>
      <c r="AD33" s="89">
        <f t="shared" si="3"/>
        <v>17.569598765432097</v>
      </c>
      <c r="AE33" s="89">
        <f t="shared" si="3"/>
        <v>18.706913580246912</v>
      </c>
      <c r="AF33" s="89">
        <f t="shared" si="3"/>
        <v>19.447659566681303</v>
      </c>
      <c r="AG33" s="90">
        <f t="shared" si="3"/>
        <v>21.513734164466005</v>
      </c>
      <c r="AH33" s="8"/>
    </row>
    <row r="34" spans="1:35" x14ac:dyDescent="0.2">
      <c r="A34" s="96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8"/>
      <c r="AE34" s="99"/>
      <c r="AF34" s="100"/>
      <c r="AG34" s="101"/>
      <c r="AH34"/>
    </row>
    <row r="35" spans="1:35" x14ac:dyDescent="0.2">
      <c r="A35" s="91"/>
      <c r="B35" s="92"/>
      <c r="C35" s="92" t="s">
        <v>143</v>
      </c>
      <c r="D35" s="92"/>
      <c r="E35" s="92"/>
      <c r="F35" s="92"/>
      <c r="G35" s="92"/>
      <c r="H35" s="102"/>
      <c r="I35" s="102"/>
      <c r="J35" s="102"/>
      <c r="K35" s="102"/>
      <c r="L35" s="102"/>
      <c r="M35" s="102" t="s">
        <v>52</v>
      </c>
      <c r="N35" s="102"/>
      <c r="O35" s="102"/>
      <c r="P35" s="102"/>
      <c r="Q35" s="102"/>
      <c r="R35" s="102"/>
      <c r="S35" s="102"/>
      <c r="T35" s="102"/>
      <c r="U35" s="102"/>
      <c r="V35" s="102" t="s">
        <v>60</v>
      </c>
      <c r="W35" s="102"/>
      <c r="X35" s="102"/>
      <c r="Y35" s="102"/>
      <c r="Z35" s="102"/>
      <c r="AA35" s="102"/>
      <c r="AB35" s="102"/>
      <c r="AC35" s="102"/>
      <c r="AD35" s="103"/>
      <c r="AE35" s="102"/>
      <c r="AF35" s="102"/>
      <c r="AG35" s="104"/>
      <c r="AH35" s="2"/>
    </row>
    <row r="36" spans="1:35" x14ac:dyDescent="0.2">
      <c r="A36" s="105"/>
      <c r="B36" s="102"/>
      <c r="C36" s="102"/>
      <c r="D36" s="102"/>
      <c r="E36" s="102"/>
      <c r="F36" s="102"/>
      <c r="G36" s="102"/>
      <c r="H36" s="102"/>
      <c r="I36" s="102"/>
      <c r="J36" s="106"/>
      <c r="K36" s="106"/>
      <c r="L36" s="106"/>
      <c r="M36" s="106" t="s">
        <v>53</v>
      </c>
      <c r="N36" s="106"/>
      <c r="O36" s="106"/>
      <c r="P36" s="106"/>
      <c r="Q36" s="102"/>
      <c r="R36" s="102"/>
      <c r="S36" s="102"/>
      <c r="T36" s="102"/>
      <c r="U36" s="102"/>
      <c r="V36" s="106" t="s">
        <v>61</v>
      </c>
      <c r="W36" s="106"/>
      <c r="X36" s="102"/>
      <c r="Y36" s="102"/>
      <c r="Z36" s="102"/>
      <c r="AA36" s="102"/>
      <c r="AB36" s="102"/>
      <c r="AC36" s="102"/>
      <c r="AD36" s="103"/>
      <c r="AE36" s="107"/>
      <c r="AF36" s="108"/>
      <c r="AG36" s="109"/>
      <c r="AH36" s="2"/>
      <c r="AI36" s="2"/>
    </row>
    <row r="37" spans="1:35" ht="13.5" thickBot="1" x14ac:dyDescent="0.25">
      <c r="A37" s="110"/>
      <c r="B37" s="111"/>
      <c r="C37" s="111"/>
      <c r="D37" s="111" t="s">
        <v>144</v>
      </c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3"/>
      <c r="AE37" s="114"/>
      <c r="AF37" s="115"/>
      <c r="AG37" s="116"/>
      <c r="AH37" s="42"/>
      <c r="AI37" s="2"/>
    </row>
    <row r="38" spans="1:35" x14ac:dyDescent="0.2">
      <c r="G38" s="9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</row>
    <row r="42" spans="1:35" x14ac:dyDescent="0.2">
      <c r="P42" s="2" t="s">
        <v>54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9"/>
  <sheetViews>
    <sheetView zoomScale="90" zoomScaleNormal="90" workbookViewId="0">
      <selection activeCell="Q43" sqref="Q43"/>
    </sheetView>
  </sheetViews>
  <sheetFormatPr defaultRowHeight="12.75" x14ac:dyDescent="0.2"/>
  <cols>
    <col min="1" max="1" width="18.7109375" style="2" customWidth="1"/>
    <col min="2" max="2" width="6" style="2" customWidth="1"/>
    <col min="3" max="3" width="5.7109375" style="2" customWidth="1"/>
    <col min="4" max="4" width="6.28515625" style="2" customWidth="1"/>
    <col min="5" max="5" width="6" style="2" customWidth="1"/>
    <col min="6" max="6" width="5.7109375" style="2" customWidth="1"/>
    <col min="7" max="7" width="6.140625" style="2" customWidth="1"/>
    <col min="8" max="8" width="5.7109375" style="2" customWidth="1"/>
    <col min="9" max="9" width="6.42578125" style="2" customWidth="1"/>
    <col min="10" max="12" width="6.140625" style="2" customWidth="1"/>
    <col min="13" max="14" width="6.28515625" style="2" customWidth="1"/>
    <col min="15" max="15" width="5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5.5703125" style="2" customWidth="1"/>
    <col min="21" max="21" width="5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8" width="6.5703125" style="2" customWidth="1"/>
    <col min="29" max="29" width="6.42578125" style="2" customWidth="1"/>
    <col min="30" max="31" width="6.5703125" style="2" customWidth="1"/>
    <col min="32" max="32" width="6.7109375" style="2" customWidth="1"/>
    <col min="33" max="33" width="8.28515625" style="9" customWidth="1"/>
    <col min="34" max="34" width="7.85546875" style="1" customWidth="1"/>
    <col min="35" max="35" width="15.28515625" style="13" customWidth="1"/>
  </cols>
  <sheetData>
    <row r="1" spans="1:35" ht="20.100000000000001" customHeight="1" x14ac:dyDescent="0.2">
      <c r="A1" s="147" t="s">
        <v>30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</row>
    <row r="2" spans="1:35" s="4" customFormat="1" ht="20.100000000000001" customHeight="1" x14ac:dyDescent="0.2">
      <c r="A2" s="146" t="s">
        <v>21</v>
      </c>
      <c r="B2" s="144" t="s">
        <v>142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87"/>
      <c r="AI2" s="25" t="s">
        <v>45</v>
      </c>
    </row>
    <row r="3" spans="1:35" s="5" customFormat="1" ht="20.100000000000001" customHeight="1" x14ac:dyDescent="0.2">
      <c r="A3" s="146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43">
        <v>30</v>
      </c>
      <c r="AF3" s="143">
        <v>31</v>
      </c>
      <c r="AG3" s="31" t="s">
        <v>44</v>
      </c>
      <c r="AH3" s="39" t="s">
        <v>41</v>
      </c>
      <c r="AI3" s="25" t="s">
        <v>46</v>
      </c>
    </row>
    <row r="4" spans="1:35" s="5" customFormat="1" ht="20.100000000000001" customHeight="1" x14ac:dyDescent="0.2">
      <c r="A4" s="146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31" t="s">
        <v>39</v>
      </c>
      <c r="AH4" s="39" t="s">
        <v>39</v>
      </c>
      <c r="AI4" s="26"/>
    </row>
    <row r="5" spans="1:35" s="5" customFormat="1" ht="20.100000000000001" customHeight="1" x14ac:dyDescent="0.2">
      <c r="A5" s="15" t="s">
        <v>47</v>
      </c>
      <c r="B5" s="16">
        <f>[1]Maio!$K$5</f>
        <v>0</v>
      </c>
      <c r="C5" s="16">
        <f>[1]Maio!$K$6</f>
        <v>0</v>
      </c>
      <c r="D5" s="16">
        <f>[1]Maio!$K$7</f>
        <v>6.8000000000000007</v>
      </c>
      <c r="E5" s="16">
        <f>[1]Maio!$K$8</f>
        <v>33.6</v>
      </c>
      <c r="F5" s="16">
        <f>[1]Maio!$K$9</f>
        <v>0</v>
      </c>
      <c r="G5" s="16">
        <f>[1]Maio!$K$10</f>
        <v>0</v>
      </c>
      <c r="H5" s="16">
        <f>[1]Maio!$K$11</f>
        <v>0</v>
      </c>
      <c r="I5" s="16">
        <f>[1]Maio!$K$12</f>
        <v>0</v>
      </c>
      <c r="J5" s="16">
        <f>[1]Maio!$K$13</f>
        <v>0</v>
      </c>
      <c r="K5" s="16">
        <f>[1]Maio!$K$14</f>
        <v>20.2</v>
      </c>
      <c r="L5" s="16">
        <f>[1]Maio!$K$15</f>
        <v>4.6000000000000005</v>
      </c>
      <c r="M5" s="16">
        <f>[1]Maio!$K$16</f>
        <v>0</v>
      </c>
      <c r="N5" s="16">
        <f>[1]Maio!$K$17</f>
        <v>0</v>
      </c>
      <c r="O5" s="16">
        <f>[1]Maio!$K$18</f>
        <v>0</v>
      </c>
      <c r="P5" s="16">
        <f>[1]Maio!$K$19</f>
        <v>0</v>
      </c>
      <c r="Q5" s="16">
        <f>[1]Maio!$K$20</f>
        <v>0</v>
      </c>
      <c r="R5" s="16">
        <f>[1]Maio!$K$21</f>
        <v>0</v>
      </c>
      <c r="S5" s="16">
        <f>[1]Maio!$K$22</f>
        <v>0.4</v>
      </c>
      <c r="T5" s="16">
        <f>[1]Maio!$K$23</f>
        <v>0</v>
      </c>
      <c r="U5" s="16">
        <f>[1]Maio!$K$24</f>
        <v>0</v>
      </c>
      <c r="V5" s="16">
        <f>[1]Maio!$K$25</f>
        <v>0</v>
      </c>
      <c r="W5" s="16">
        <f>[1]Maio!$K$26</f>
        <v>0</v>
      </c>
      <c r="X5" s="16">
        <f>[1]Maio!$K$27</f>
        <v>0</v>
      </c>
      <c r="Y5" s="16">
        <f>[1]Maio!$K$28</f>
        <v>0</v>
      </c>
      <c r="Z5" s="16">
        <f>[1]Maio!$K$29</f>
        <v>0</v>
      </c>
      <c r="AA5" s="16">
        <f>[1]Maio!$K$30</f>
        <v>0</v>
      </c>
      <c r="AB5" s="16">
        <f>[1]Maio!$K$31</f>
        <v>0</v>
      </c>
      <c r="AC5" s="16">
        <f>[1]Maio!$K$32</f>
        <v>4.6000000000000005</v>
      </c>
      <c r="AD5" s="16">
        <f>[1]Maio!$K$33</f>
        <v>0</v>
      </c>
      <c r="AE5" s="16">
        <f>[1]Maio!$K$34</f>
        <v>1</v>
      </c>
      <c r="AF5" s="16">
        <f>[1]Maio!$K$35</f>
        <v>42.2</v>
      </c>
      <c r="AG5" s="32">
        <f>SUM(B5:AF5)</f>
        <v>113.4</v>
      </c>
      <c r="AH5" s="40">
        <f>MAX(B5:AF5)</f>
        <v>42.2</v>
      </c>
      <c r="AI5" s="79">
        <f t="shared" ref="AI5:AI31" si="1">COUNTIF(B5:AF5,"=0,0")</f>
        <v>23</v>
      </c>
    </row>
    <row r="6" spans="1:35" ht="17.100000000000001" customHeight="1" x14ac:dyDescent="0.2">
      <c r="A6" s="15" t="s">
        <v>0</v>
      </c>
      <c r="B6" s="17">
        <f>[2]Maio!$K$5</f>
        <v>0</v>
      </c>
      <c r="C6" s="17">
        <f>[2]Maio!$K$6</f>
        <v>0.2</v>
      </c>
      <c r="D6" s="17">
        <f>[2]Maio!$K$7</f>
        <v>1.4</v>
      </c>
      <c r="E6" s="17">
        <f>[2]Maio!$K$8</f>
        <v>2.1999999999999997</v>
      </c>
      <c r="F6" s="17">
        <f>[2]Maio!$K$9</f>
        <v>1.2</v>
      </c>
      <c r="G6" s="17">
        <f>[2]Maio!$K$10</f>
        <v>2.1999999999999997</v>
      </c>
      <c r="H6" s="17">
        <f>[2]Maio!$K$11</f>
        <v>6.6000000000000032</v>
      </c>
      <c r="I6" s="17">
        <f>[2]Maio!$K$12</f>
        <v>6.8000000000000034</v>
      </c>
      <c r="J6" s="17">
        <f>[2]Maio!$K$13</f>
        <v>8.0000000000000036</v>
      </c>
      <c r="K6" s="17">
        <f>[2]Maio!$K$14</f>
        <v>6.0000000000000018</v>
      </c>
      <c r="L6" s="17">
        <f>[2]Maio!$K$15</f>
        <v>12.200000000000003</v>
      </c>
      <c r="M6" s="17">
        <f>[2]Maio!$K$16</f>
        <v>10.799999999999994</v>
      </c>
      <c r="N6" s="17">
        <f>[2]Maio!$K$17</f>
        <v>4.0000000000000009</v>
      </c>
      <c r="O6" s="17">
        <f>[2]Maio!$K$18</f>
        <v>3.0000000000000004</v>
      </c>
      <c r="P6" s="17">
        <f>[2]Maio!$K$19</f>
        <v>8.1999999999999993</v>
      </c>
      <c r="Q6" s="17">
        <f>[2]Maio!$K$20</f>
        <v>10.8</v>
      </c>
      <c r="R6" s="17">
        <f>[2]Maio!$K$21</f>
        <v>9.8000000000000043</v>
      </c>
      <c r="S6" s="17">
        <f>[2]Maio!$K$22</f>
        <v>8.0000000000000018</v>
      </c>
      <c r="T6" s="17">
        <f>[2]Maio!$K$23</f>
        <v>7.0000000000000036</v>
      </c>
      <c r="U6" s="17">
        <f>[2]Maio!$K$24</f>
        <v>7.8000000000000034</v>
      </c>
      <c r="V6" s="17">
        <f>[2]Maio!$K$25</f>
        <v>3.8000000000000016</v>
      </c>
      <c r="W6" s="17">
        <f>[2]Maio!$K$26</f>
        <v>0.2</v>
      </c>
      <c r="X6" s="17">
        <f>[2]Maio!$K$27</f>
        <v>0</v>
      </c>
      <c r="Y6" s="17">
        <f>[2]Maio!$K$28</f>
        <v>0</v>
      </c>
      <c r="Z6" s="17">
        <f>[2]Maio!$K$29</f>
        <v>0</v>
      </c>
      <c r="AA6" s="17">
        <f>[2]Maio!$K$30</f>
        <v>1</v>
      </c>
      <c r="AB6" s="17">
        <f>[2]Maio!$K$31</f>
        <v>5.2000000000000028</v>
      </c>
      <c r="AC6" s="17">
        <f>[2]Maio!$K$32</f>
        <v>5.200000000000002</v>
      </c>
      <c r="AD6" s="17">
        <f>[2]Maio!$K$33</f>
        <v>6.0000000000000009</v>
      </c>
      <c r="AE6" s="17">
        <f>[2]Maio!$K$34</f>
        <v>14.599999999999996</v>
      </c>
      <c r="AF6" s="17">
        <f>[2]Maio!$K$35</f>
        <v>13.2</v>
      </c>
      <c r="AG6" s="33">
        <f t="shared" ref="AG6:AG17" si="2">SUM(B6:AF6)</f>
        <v>165.39999999999998</v>
      </c>
      <c r="AH6" s="36">
        <f>MAX(B6:AF6)</f>
        <v>14.599999999999996</v>
      </c>
      <c r="AI6" s="79">
        <f t="shared" si="1"/>
        <v>4</v>
      </c>
    </row>
    <row r="7" spans="1:35" ht="17.100000000000001" customHeight="1" x14ac:dyDescent="0.2">
      <c r="A7" s="15" t="s">
        <v>1</v>
      </c>
      <c r="B7" s="17">
        <f>[3]Maio!$K$5</f>
        <v>0</v>
      </c>
      <c r="C7" s="17">
        <f>[3]Maio!$K$6</f>
        <v>0</v>
      </c>
      <c r="D7" s="17">
        <f>[3]Maio!$K$7</f>
        <v>2.6</v>
      </c>
      <c r="E7" s="17">
        <f>[3]Maio!$K$8</f>
        <v>41.800000000000004</v>
      </c>
      <c r="F7" s="17">
        <f>[3]Maio!$K$9</f>
        <v>0.2</v>
      </c>
      <c r="G7" s="17">
        <f>[3]Maio!$K$10</f>
        <v>0.6</v>
      </c>
      <c r="H7" s="17">
        <f>[3]Maio!$K$11</f>
        <v>0</v>
      </c>
      <c r="I7" s="17">
        <f>[3]Maio!$K$12</f>
        <v>0.2</v>
      </c>
      <c r="J7" s="17">
        <f>[3]Maio!$K$13</f>
        <v>0</v>
      </c>
      <c r="K7" s="17">
        <f>[3]Maio!$K$14</f>
        <v>38.800000000000004</v>
      </c>
      <c r="L7" s="17">
        <f>[3]Maio!$K$15</f>
        <v>0.2</v>
      </c>
      <c r="M7" s="17">
        <f>[3]Maio!$K$16</f>
        <v>0</v>
      </c>
      <c r="N7" s="17">
        <f>[3]Maio!$K$17</f>
        <v>0.2</v>
      </c>
      <c r="O7" s="17">
        <f>[3]Maio!$K$18</f>
        <v>0</v>
      </c>
      <c r="P7" s="17">
        <f>[3]Maio!$K$19</f>
        <v>0</v>
      </c>
      <c r="Q7" s="17">
        <f>[3]Maio!$K$20</f>
        <v>3.2</v>
      </c>
      <c r="R7" s="17">
        <f>[3]Maio!$K$21</f>
        <v>0.4</v>
      </c>
      <c r="S7" s="17">
        <f>[3]Maio!$K$22</f>
        <v>0.2</v>
      </c>
      <c r="T7" s="17">
        <f>[3]Maio!$K$23</f>
        <v>0.2</v>
      </c>
      <c r="U7" s="17">
        <f>[3]Maio!$K$24</f>
        <v>0</v>
      </c>
      <c r="V7" s="17">
        <f>[3]Maio!$K$25</f>
        <v>0</v>
      </c>
      <c r="W7" s="17">
        <f>[3]Maio!$K$26</f>
        <v>0</v>
      </c>
      <c r="X7" s="17">
        <f>[3]Maio!$K$27</f>
        <v>0.2</v>
      </c>
      <c r="Y7" s="17">
        <f>[3]Maio!$K$28</f>
        <v>3</v>
      </c>
      <c r="Z7" s="17">
        <f>[3]Maio!$K$29</f>
        <v>0.2</v>
      </c>
      <c r="AA7" s="17">
        <f>[3]Maio!$K$30</f>
        <v>0</v>
      </c>
      <c r="AB7" s="17">
        <f>[3]Maio!$K$31</f>
        <v>0</v>
      </c>
      <c r="AC7" s="17">
        <f>[3]Maio!$K$32</f>
        <v>0.6</v>
      </c>
      <c r="AD7" s="17">
        <f>[3]Maio!$K$33</f>
        <v>0</v>
      </c>
      <c r="AE7" s="17">
        <f>[3]Maio!$K$34</f>
        <v>3</v>
      </c>
      <c r="AF7" s="17">
        <f>[3]Maio!$K$35</f>
        <v>34.200000000000003</v>
      </c>
      <c r="AG7" s="33">
        <f t="shared" si="2"/>
        <v>129.80000000000004</v>
      </c>
      <c r="AH7" s="36">
        <f t="shared" ref="AH7:AH17" si="3">MAX(B7:AF7)</f>
        <v>41.800000000000004</v>
      </c>
      <c r="AI7" s="79">
        <f t="shared" si="1"/>
        <v>13</v>
      </c>
    </row>
    <row r="8" spans="1:35" ht="17.100000000000001" customHeight="1" x14ac:dyDescent="0.2">
      <c r="A8" s="15" t="s">
        <v>81</v>
      </c>
      <c r="B8" s="17">
        <f>[4]Maio!$K$5</f>
        <v>0</v>
      </c>
      <c r="C8" s="17">
        <f>[4]Maio!$K$6</f>
        <v>0</v>
      </c>
      <c r="D8" s="17">
        <f>[4]Maio!$K$7</f>
        <v>8.4</v>
      </c>
      <c r="E8" s="17">
        <f>[4]Maio!$K$8</f>
        <v>34.200000000000003</v>
      </c>
      <c r="F8" s="17">
        <f>[4]Maio!$K$9</f>
        <v>0.2</v>
      </c>
      <c r="G8" s="17">
        <f>[4]Maio!$K$10</f>
        <v>0</v>
      </c>
      <c r="H8" s="17">
        <f>[4]Maio!$K$11</f>
        <v>0</v>
      </c>
      <c r="I8" s="17">
        <f>[4]Maio!$K$12</f>
        <v>0</v>
      </c>
      <c r="J8" s="17">
        <f>[4]Maio!$K$13</f>
        <v>0</v>
      </c>
      <c r="K8" s="17">
        <f>[4]Maio!$K$14</f>
        <v>19.2</v>
      </c>
      <c r="L8" s="17">
        <f>[4]Maio!$K$15</f>
        <v>0.8</v>
      </c>
      <c r="M8" s="17">
        <f>[4]Maio!$K$16</f>
        <v>0</v>
      </c>
      <c r="N8" s="17">
        <f>[4]Maio!$K$17</f>
        <v>0</v>
      </c>
      <c r="O8" s="17">
        <f>[4]Maio!$K$18</f>
        <v>0</v>
      </c>
      <c r="P8" s="17">
        <f>[4]Maio!$K$19</f>
        <v>0</v>
      </c>
      <c r="Q8" s="17">
        <f>[4]Maio!$K$20</f>
        <v>0</v>
      </c>
      <c r="R8" s="17">
        <f>[4]Maio!$K$21</f>
        <v>0</v>
      </c>
      <c r="S8" s="17">
        <f>[4]Maio!$K$22</f>
        <v>0</v>
      </c>
      <c r="T8" s="17">
        <f>[4]Maio!$K$23</f>
        <v>0.2</v>
      </c>
      <c r="U8" s="17">
        <f>[4]Maio!$K$24</f>
        <v>0</v>
      </c>
      <c r="V8" s="17">
        <f>[4]Maio!$K$25</f>
        <v>0</v>
      </c>
      <c r="W8" s="17">
        <f>[4]Maio!$K$26</f>
        <v>0</v>
      </c>
      <c r="X8" s="17">
        <f>[4]Maio!$K$27</f>
        <v>0</v>
      </c>
      <c r="Y8" s="17">
        <f>[4]Maio!$K$28</f>
        <v>0</v>
      </c>
      <c r="Z8" s="17">
        <f>[4]Maio!$K$29</f>
        <v>0</v>
      </c>
      <c r="AA8" s="17">
        <f>[4]Maio!$K$30</f>
        <v>0</v>
      </c>
      <c r="AB8" s="17">
        <f>[4]Maio!$K$31</f>
        <v>0.4</v>
      </c>
      <c r="AC8" s="17">
        <f>[4]Maio!$K$32</f>
        <v>6.2</v>
      </c>
      <c r="AD8" s="17">
        <f>[4]Maio!$K$33</f>
        <v>0.2</v>
      </c>
      <c r="AE8" s="17">
        <f>[4]Maio!$K$34</f>
        <v>1.2000000000000002</v>
      </c>
      <c r="AF8" s="17">
        <f>[4]Maio!$K$35</f>
        <v>32.599999999999994</v>
      </c>
      <c r="AG8" s="33">
        <f t="shared" si="2"/>
        <v>103.6</v>
      </c>
      <c r="AH8" s="36">
        <f t="shared" si="3"/>
        <v>34.200000000000003</v>
      </c>
      <c r="AI8" s="79">
        <f t="shared" si="1"/>
        <v>20</v>
      </c>
    </row>
    <row r="9" spans="1:35" ht="17.100000000000001" customHeight="1" x14ac:dyDescent="0.2">
      <c r="A9" s="15" t="s">
        <v>48</v>
      </c>
      <c r="B9" s="17">
        <f>[5]Maio!$K$5</f>
        <v>0.2</v>
      </c>
      <c r="C9" s="17">
        <f>[5]Maio!$K$6</f>
        <v>0</v>
      </c>
      <c r="D9" s="17">
        <f>[5]Maio!$K$7</f>
        <v>16.8</v>
      </c>
      <c r="E9" s="17">
        <f>[5]Maio!$K$8</f>
        <v>3</v>
      </c>
      <c r="F9" s="17">
        <f>[5]Maio!$K$9</f>
        <v>0</v>
      </c>
      <c r="G9" s="17">
        <f>[5]Maio!$K$10</f>
        <v>0</v>
      </c>
      <c r="H9" s="17">
        <f>[5]Maio!$K$11</f>
        <v>0</v>
      </c>
      <c r="I9" s="17">
        <f>[5]Maio!$K$12</f>
        <v>0.2</v>
      </c>
      <c r="J9" s="17">
        <f>[5]Maio!$K$13</f>
        <v>0</v>
      </c>
      <c r="K9" s="17">
        <f>[5]Maio!$K$14</f>
        <v>72.599999999999994</v>
      </c>
      <c r="L9" s="17">
        <f>[5]Maio!$K$15</f>
        <v>2.1999999999999997</v>
      </c>
      <c r="M9" s="17">
        <f>[5]Maio!$K$16</f>
        <v>0.2</v>
      </c>
      <c r="N9" s="17">
        <f>[5]Maio!$K$17</f>
        <v>0.2</v>
      </c>
      <c r="O9" s="17">
        <f>[5]Maio!$K$18</f>
        <v>0.2</v>
      </c>
      <c r="P9" s="17">
        <f>[5]Maio!$K$19</f>
        <v>0</v>
      </c>
      <c r="Q9" s="17">
        <f>[5]Maio!$K$20</f>
        <v>0</v>
      </c>
      <c r="R9" s="17">
        <f>[5]Maio!$K$21</f>
        <v>5.8000000000000007</v>
      </c>
      <c r="S9" s="17">
        <f>[5]Maio!$K$22</f>
        <v>11.2</v>
      </c>
      <c r="T9" s="17">
        <f>[5]Maio!$K$23</f>
        <v>0</v>
      </c>
      <c r="U9" s="17">
        <f>[5]Maio!$K$24</f>
        <v>0.2</v>
      </c>
      <c r="V9" s="17">
        <f>[5]Maio!$K$25</f>
        <v>0</v>
      </c>
      <c r="W9" s="17">
        <f>[5]Maio!$K$26</f>
        <v>0</v>
      </c>
      <c r="X9" s="17">
        <f>[5]Maio!$K$27</f>
        <v>0</v>
      </c>
      <c r="Y9" s="17">
        <f>[5]Maio!$K$28</f>
        <v>0</v>
      </c>
      <c r="Z9" s="17">
        <f>[5]Maio!$K$29</f>
        <v>14.199999999999996</v>
      </c>
      <c r="AA9" s="17">
        <f>[5]Maio!$K$30</f>
        <v>14.599999999999998</v>
      </c>
      <c r="AB9" s="17">
        <f>[5]Maio!$K$31</f>
        <v>44.2</v>
      </c>
      <c r="AC9" s="17">
        <f>[5]Maio!$K$32</f>
        <v>0</v>
      </c>
      <c r="AD9" s="17">
        <f>[5]Maio!$K$33</f>
        <v>0.2</v>
      </c>
      <c r="AE9" s="17">
        <f>[5]Maio!$K$34</f>
        <v>5</v>
      </c>
      <c r="AF9" s="17">
        <f>[5]Maio!$K$35</f>
        <v>3.6000000000000005</v>
      </c>
      <c r="AG9" s="33">
        <f t="shared" ref="AG9" si="4">SUM(B9:AF9)</f>
        <v>194.6</v>
      </c>
      <c r="AH9" s="36">
        <f t="shared" ref="AH9" si="5">MAX(B9:AF9)</f>
        <v>72.599999999999994</v>
      </c>
      <c r="AI9" s="79">
        <f t="shared" si="1"/>
        <v>13</v>
      </c>
    </row>
    <row r="10" spans="1:35" ht="17.100000000000001" customHeight="1" x14ac:dyDescent="0.2">
      <c r="A10" s="15" t="s">
        <v>2</v>
      </c>
      <c r="B10" s="17">
        <f>[6]Maio!$K$5</f>
        <v>0</v>
      </c>
      <c r="C10" s="17">
        <f>[6]Maio!$K$6</f>
        <v>0</v>
      </c>
      <c r="D10" s="17">
        <f>[6]Maio!$K$7</f>
        <v>3.2</v>
      </c>
      <c r="E10" s="17">
        <f>[6]Maio!$K$8</f>
        <v>40.4</v>
      </c>
      <c r="F10" s="17">
        <f>[6]Maio!$K$9</f>
        <v>0</v>
      </c>
      <c r="G10" s="17">
        <f>[6]Maio!$K$10</f>
        <v>0</v>
      </c>
      <c r="H10" s="17">
        <f>[6]Maio!$K$11</f>
        <v>0</v>
      </c>
      <c r="I10" s="17">
        <f>[6]Maio!$K$12</f>
        <v>0</v>
      </c>
      <c r="J10" s="17">
        <f>[6]Maio!$K$13</f>
        <v>0</v>
      </c>
      <c r="K10" s="17">
        <f>[6]Maio!$K$14</f>
        <v>24.4</v>
      </c>
      <c r="L10" s="17">
        <f>[6]Maio!$K$15</f>
        <v>0.2</v>
      </c>
      <c r="M10" s="17">
        <f>[6]Maio!$K$16</f>
        <v>0</v>
      </c>
      <c r="N10" s="17">
        <f>[6]Maio!$K$17</f>
        <v>0</v>
      </c>
      <c r="O10" s="17">
        <f>[6]Maio!$K$18</f>
        <v>0</v>
      </c>
      <c r="P10" s="17">
        <f>[6]Maio!$K$19</f>
        <v>0</v>
      </c>
      <c r="Q10" s="17">
        <f>[6]Maio!$K$20</f>
        <v>8.8000000000000007</v>
      </c>
      <c r="R10" s="17">
        <f>[6]Maio!$K$21</f>
        <v>0.2</v>
      </c>
      <c r="S10" s="17">
        <f>[6]Maio!$K$22</f>
        <v>0.2</v>
      </c>
      <c r="T10" s="17">
        <f>[6]Maio!$K$23</f>
        <v>0.2</v>
      </c>
      <c r="U10" s="17">
        <f>[6]Maio!$K$24</f>
        <v>0</v>
      </c>
      <c r="V10" s="17">
        <f>[6]Maio!$K$25</f>
        <v>0</v>
      </c>
      <c r="W10" s="17">
        <f>[6]Maio!$K$26</f>
        <v>0</v>
      </c>
      <c r="X10" s="17">
        <f>[6]Maio!$K$27</f>
        <v>0</v>
      </c>
      <c r="Y10" s="17">
        <f>[6]Maio!$K$28</f>
        <v>0</v>
      </c>
      <c r="Z10" s="17">
        <f>[6]Maio!$K$29</f>
        <v>0</v>
      </c>
      <c r="AA10" s="17">
        <f>[6]Maio!$K$30</f>
        <v>0</v>
      </c>
      <c r="AB10" s="17">
        <f>[6]Maio!$K$31</f>
        <v>0</v>
      </c>
      <c r="AC10" s="17">
        <f>[6]Maio!$K$32</f>
        <v>1.7999999999999998</v>
      </c>
      <c r="AD10" s="17">
        <f>[6]Maio!$K$33</f>
        <v>0.2</v>
      </c>
      <c r="AE10" s="17">
        <f>[6]Maio!$K$34</f>
        <v>1.6</v>
      </c>
      <c r="AF10" s="17">
        <f>[6]Maio!$K$35</f>
        <v>54.4</v>
      </c>
      <c r="AG10" s="33">
        <f t="shared" si="2"/>
        <v>135.6</v>
      </c>
      <c r="AH10" s="36">
        <f t="shared" si="3"/>
        <v>54.4</v>
      </c>
      <c r="AI10" s="79">
        <f t="shared" si="1"/>
        <v>19</v>
      </c>
    </row>
    <row r="11" spans="1:35" ht="17.100000000000001" customHeight="1" x14ac:dyDescent="0.2">
      <c r="A11" s="15" t="s">
        <v>3</v>
      </c>
      <c r="B11" s="17">
        <f>[7]Maio!$K$5</f>
        <v>0</v>
      </c>
      <c r="C11" s="17">
        <f>[7]Maio!$K$6</f>
        <v>0</v>
      </c>
      <c r="D11" s="17">
        <f>[7]Maio!$K$7</f>
        <v>0</v>
      </c>
      <c r="E11" s="17">
        <f>[7]Maio!$K$8</f>
        <v>18</v>
      </c>
      <c r="F11" s="17">
        <f>[7]Maio!$K$9</f>
        <v>0</v>
      </c>
      <c r="G11" s="17">
        <f>[7]Maio!$K$10</f>
        <v>13</v>
      </c>
      <c r="H11" s="17">
        <f>[7]Maio!$K$11</f>
        <v>0</v>
      </c>
      <c r="I11" s="17">
        <f>[7]Maio!$K$12</f>
        <v>0</v>
      </c>
      <c r="J11" s="17">
        <f>[7]Maio!$K$13</f>
        <v>0</v>
      </c>
      <c r="K11" s="17">
        <f>[7]Maio!$K$14</f>
        <v>28.2</v>
      </c>
      <c r="L11" s="17">
        <f>[7]Maio!$K$15</f>
        <v>22.599999999999998</v>
      </c>
      <c r="M11" s="17">
        <f>[7]Maio!$K$16</f>
        <v>0</v>
      </c>
      <c r="N11" s="17">
        <f>[7]Maio!$K$17</f>
        <v>0</v>
      </c>
      <c r="O11" s="17">
        <f>[7]Maio!$K$18</f>
        <v>0</v>
      </c>
      <c r="P11" s="17">
        <f>[7]Maio!$K$19</f>
        <v>0</v>
      </c>
      <c r="Q11" s="17">
        <f>[7]Maio!$K$20</f>
        <v>0</v>
      </c>
      <c r="R11" s="17">
        <f>[7]Maio!$K$21</f>
        <v>0</v>
      </c>
      <c r="S11" s="17">
        <f>[7]Maio!$K$22</f>
        <v>0</v>
      </c>
      <c r="T11" s="17">
        <f>[7]Maio!$K$23</f>
        <v>0</v>
      </c>
      <c r="U11" s="17">
        <f>[7]Maio!$K$24</f>
        <v>8.8000000000000007</v>
      </c>
      <c r="V11" s="17">
        <f>[7]Maio!$K$25</f>
        <v>11.2</v>
      </c>
      <c r="W11" s="17">
        <f>[7]Maio!$K$26</f>
        <v>0</v>
      </c>
      <c r="X11" s="17">
        <f>[7]Maio!$K$27</f>
        <v>0</v>
      </c>
      <c r="Y11" s="17">
        <f>[7]Maio!$K$28</f>
        <v>0</v>
      </c>
      <c r="Z11" s="17">
        <f>[7]Maio!$K$29</f>
        <v>0</v>
      </c>
      <c r="AA11" s="17">
        <f>[7]Maio!$K$30</f>
        <v>0</v>
      </c>
      <c r="AB11" s="17">
        <f>[7]Maio!$K$31</f>
        <v>0</v>
      </c>
      <c r="AC11" s="17">
        <f>[7]Maio!$K$32</f>
        <v>4.4000000000000004</v>
      </c>
      <c r="AD11" s="17">
        <f>[7]Maio!$K$33</f>
        <v>0.60000000000000009</v>
      </c>
      <c r="AE11" s="17">
        <f>[7]Maio!$K$34</f>
        <v>5.2</v>
      </c>
      <c r="AF11" s="17">
        <f>[7]Maio!$K$35</f>
        <v>6.6</v>
      </c>
      <c r="AG11" s="33">
        <f t="shared" si="2"/>
        <v>118.6</v>
      </c>
      <c r="AH11" s="36">
        <f t="shared" si="3"/>
        <v>28.2</v>
      </c>
      <c r="AI11" s="79">
        <f t="shared" si="1"/>
        <v>21</v>
      </c>
    </row>
    <row r="12" spans="1:35" ht="17.100000000000001" customHeight="1" x14ac:dyDescent="0.2">
      <c r="A12" s="15" t="s">
        <v>4</v>
      </c>
      <c r="B12" s="17">
        <f>[8]Maio!$K$5</f>
        <v>0</v>
      </c>
      <c r="C12" s="17">
        <f>[8]Maio!$K$6</f>
        <v>0</v>
      </c>
      <c r="D12" s="17">
        <f>[8]Maio!$K$7</f>
        <v>0</v>
      </c>
      <c r="E12" s="17">
        <f>[8]Maio!$K$8</f>
        <v>29.200000000000003</v>
      </c>
      <c r="F12" s="17">
        <f>[8]Maio!$K$9</f>
        <v>1.2</v>
      </c>
      <c r="G12" s="17">
        <f>[8]Maio!$K$10</f>
        <v>0</v>
      </c>
      <c r="H12" s="17">
        <f>[8]Maio!$K$11</f>
        <v>0</v>
      </c>
      <c r="I12" s="17">
        <f>[8]Maio!$K$12</f>
        <v>0</v>
      </c>
      <c r="J12" s="17">
        <f>[8]Maio!$K$13</f>
        <v>0</v>
      </c>
      <c r="K12" s="17">
        <f>[8]Maio!$K$14</f>
        <v>9.7999999999999989</v>
      </c>
      <c r="L12" s="17">
        <f>[8]Maio!$K$15</f>
        <v>43.800000000000018</v>
      </c>
      <c r="M12" s="17">
        <f>[8]Maio!$K$16</f>
        <v>0</v>
      </c>
      <c r="N12" s="17">
        <f>[8]Maio!$K$17</f>
        <v>0</v>
      </c>
      <c r="O12" s="17">
        <f>[8]Maio!$K$18</f>
        <v>0</v>
      </c>
      <c r="P12" s="17">
        <f>[8]Maio!$K$19</f>
        <v>0</v>
      </c>
      <c r="Q12" s="17">
        <f>[8]Maio!$K$20</f>
        <v>0</v>
      </c>
      <c r="R12" s="17">
        <f>[8]Maio!$K$21</f>
        <v>0</v>
      </c>
      <c r="S12" s="17">
        <f>[8]Maio!$K$22</f>
        <v>0</v>
      </c>
      <c r="T12" s="17">
        <f>[8]Maio!$K$23</f>
        <v>0.2</v>
      </c>
      <c r="U12" s="17">
        <f>[8]Maio!$K$24</f>
        <v>0.6</v>
      </c>
      <c r="V12" s="17">
        <f>[8]Maio!$K$25</f>
        <v>0.2</v>
      </c>
      <c r="W12" s="17">
        <f>[8]Maio!$K$26</f>
        <v>0</v>
      </c>
      <c r="X12" s="17">
        <f>[8]Maio!$K$27</f>
        <v>0</v>
      </c>
      <c r="Y12" s="17">
        <f>[8]Maio!$K$28</f>
        <v>0</v>
      </c>
      <c r="Z12" s="17">
        <f>[8]Maio!$K$29</f>
        <v>0</v>
      </c>
      <c r="AA12" s="17">
        <f>[8]Maio!$K$30</f>
        <v>0</v>
      </c>
      <c r="AB12" s="17">
        <f>[8]Maio!$K$31</f>
        <v>0</v>
      </c>
      <c r="AC12" s="17">
        <f>[8]Maio!$K$32</f>
        <v>8.3999999999999986</v>
      </c>
      <c r="AD12" s="17">
        <f>[8]Maio!$K$33</f>
        <v>0.4</v>
      </c>
      <c r="AE12" s="17">
        <f>[8]Maio!$K$34</f>
        <v>0</v>
      </c>
      <c r="AF12" s="17">
        <f>[8]Maio!$K$35</f>
        <v>0</v>
      </c>
      <c r="AG12" s="33">
        <f t="shared" si="2"/>
        <v>93.80000000000004</v>
      </c>
      <c r="AH12" s="36">
        <f t="shared" si="3"/>
        <v>43.800000000000018</v>
      </c>
      <c r="AI12" s="79">
        <f t="shared" si="1"/>
        <v>22</v>
      </c>
    </row>
    <row r="13" spans="1:35" ht="17.100000000000001" customHeight="1" x14ac:dyDescent="0.2">
      <c r="A13" s="15" t="s">
        <v>5</v>
      </c>
      <c r="B13" s="18">
        <f>[9]Maio!$K$5</f>
        <v>0</v>
      </c>
      <c r="C13" s="18">
        <f>[9]Maio!$K$6</f>
        <v>0</v>
      </c>
      <c r="D13" s="18">
        <f>[9]Maio!$K$7</f>
        <v>0</v>
      </c>
      <c r="E13" s="18">
        <f>[9]Maio!$K$8</f>
        <v>54.8</v>
      </c>
      <c r="F13" s="18">
        <f>[9]Maio!$K$9</f>
        <v>0</v>
      </c>
      <c r="G13" s="18">
        <f>[9]Maio!$K$10</f>
        <v>1.8</v>
      </c>
      <c r="H13" s="18">
        <f>[9]Maio!$K$11</f>
        <v>0</v>
      </c>
      <c r="I13" s="18">
        <f>[9]Maio!$K$12</f>
        <v>0</v>
      </c>
      <c r="J13" s="18">
        <f>[9]Maio!$K$13</f>
        <v>0</v>
      </c>
      <c r="K13" s="18">
        <f>[9]Maio!$K$14</f>
        <v>8.1999999999999993</v>
      </c>
      <c r="L13" s="18">
        <f>[9]Maio!$K$15</f>
        <v>0</v>
      </c>
      <c r="M13" s="18">
        <f>[9]Maio!$K$16</f>
        <v>0</v>
      </c>
      <c r="N13" s="18">
        <f>[9]Maio!$K$17</f>
        <v>0</v>
      </c>
      <c r="O13" s="18">
        <f>[9]Maio!$K$18</f>
        <v>0.2</v>
      </c>
      <c r="P13" s="18">
        <f>[9]Maio!$K$19</f>
        <v>0</v>
      </c>
      <c r="Q13" s="18">
        <f>[9]Maio!$K$20</f>
        <v>3.6</v>
      </c>
      <c r="R13" s="18">
        <f>[9]Maio!$K$21</f>
        <v>0.2</v>
      </c>
      <c r="S13" s="18">
        <f>[9]Maio!$K$22</f>
        <v>0</v>
      </c>
      <c r="T13" s="18">
        <f>[9]Maio!$K$23</f>
        <v>5.2000000000000011</v>
      </c>
      <c r="U13" s="18">
        <f>[9]Maio!$K$24</f>
        <v>0</v>
      </c>
      <c r="V13" s="18">
        <f>[9]Maio!$K$25</f>
        <v>2.6</v>
      </c>
      <c r="W13" s="18">
        <f>[9]Maio!$K$26</f>
        <v>1.8</v>
      </c>
      <c r="X13" s="18">
        <f>[9]Maio!$K$27</f>
        <v>0.4</v>
      </c>
      <c r="Y13" s="18">
        <f>[9]Maio!$K$28</f>
        <v>0</v>
      </c>
      <c r="Z13" s="18">
        <f>[9]Maio!$K$29</f>
        <v>0</v>
      </c>
      <c r="AA13" s="18">
        <f>[9]Maio!$K$30</f>
        <v>0</v>
      </c>
      <c r="AB13" s="18">
        <f>[9]Maio!$K$31</f>
        <v>0</v>
      </c>
      <c r="AC13" s="18">
        <f>[9]Maio!$K$32</f>
        <v>1.4</v>
      </c>
      <c r="AD13" s="18">
        <f>[9]Maio!$K$33</f>
        <v>0</v>
      </c>
      <c r="AE13" s="18">
        <f>[9]Maio!$K$34</f>
        <v>0</v>
      </c>
      <c r="AF13" s="18">
        <f>[9]Maio!$K$35</f>
        <v>0.60000000000000009</v>
      </c>
      <c r="AG13" s="33">
        <f t="shared" si="2"/>
        <v>80.8</v>
      </c>
      <c r="AH13" s="36">
        <f t="shared" si="3"/>
        <v>54.8</v>
      </c>
      <c r="AI13" s="79">
        <f t="shared" si="1"/>
        <v>19</v>
      </c>
    </row>
    <row r="14" spans="1:35" ht="17.100000000000001" customHeight="1" x14ac:dyDescent="0.2">
      <c r="A14" s="15" t="s">
        <v>50</v>
      </c>
      <c r="B14" s="18">
        <f>[10]Maio!$K$5</f>
        <v>0</v>
      </c>
      <c r="C14" s="18">
        <f>[10]Maio!$K$6</f>
        <v>0</v>
      </c>
      <c r="D14" s="18">
        <f>[10]Maio!$K$7</f>
        <v>24.200000000000003</v>
      </c>
      <c r="E14" s="18">
        <f>[10]Maio!$K$8</f>
        <v>58.2</v>
      </c>
      <c r="F14" s="18">
        <f>[10]Maio!$K$9</f>
        <v>0</v>
      </c>
      <c r="G14" s="18">
        <f>[10]Maio!$K$10</f>
        <v>4.4000000000000004</v>
      </c>
      <c r="H14" s="18">
        <f>[10]Maio!$K$11</f>
        <v>0.2</v>
      </c>
      <c r="I14" s="18">
        <f>[10]Maio!$K$12</f>
        <v>0</v>
      </c>
      <c r="J14" s="18">
        <f>[10]Maio!$K$13</f>
        <v>0</v>
      </c>
      <c r="K14" s="18">
        <f>[10]Maio!$K$14</f>
        <v>0</v>
      </c>
      <c r="L14" s="18">
        <f>[10]Maio!$K$15</f>
        <v>54.000000000000007</v>
      </c>
      <c r="M14" s="18">
        <f>[10]Maio!$K$16</f>
        <v>0.2</v>
      </c>
      <c r="N14" s="18">
        <f>[10]Maio!$K$17</f>
        <v>0</v>
      </c>
      <c r="O14" s="18">
        <f>[10]Maio!$K$18</f>
        <v>0.2</v>
      </c>
      <c r="P14" s="18">
        <f>[10]Maio!$K$19</f>
        <v>0</v>
      </c>
      <c r="Q14" s="18">
        <f>[10]Maio!$K$20</f>
        <v>0</v>
      </c>
      <c r="R14" s="18">
        <f>[10]Maio!$K$21</f>
        <v>0</v>
      </c>
      <c r="S14" s="18">
        <f>[10]Maio!$K$22</f>
        <v>0</v>
      </c>
      <c r="T14" s="18">
        <f>[10]Maio!$K$23</f>
        <v>0</v>
      </c>
      <c r="U14" s="18">
        <f>[10]Maio!$K$24</f>
        <v>16.799999999999997</v>
      </c>
      <c r="V14" s="18">
        <f>[10]Maio!$K$25</f>
        <v>0</v>
      </c>
      <c r="W14" s="18">
        <f>[10]Maio!$K$26</f>
        <v>0</v>
      </c>
      <c r="X14" s="18">
        <f>[10]Maio!$K$27</f>
        <v>0</v>
      </c>
      <c r="Y14" s="18">
        <f>[10]Maio!$K$28</f>
        <v>0</v>
      </c>
      <c r="Z14" s="18">
        <f>[10]Maio!$K$29</f>
        <v>0</v>
      </c>
      <c r="AA14" s="18">
        <f>[10]Maio!$K$30</f>
        <v>0</v>
      </c>
      <c r="AB14" s="18">
        <f>[10]Maio!$K$31</f>
        <v>0</v>
      </c>
      <c r="AC14" s="18">
        <f>[10]Maio!$K$32</f>
        <v>11</v>
      </c>
      <c r="AD14" s="18">
        <f>[10]Maio!$K$33</f>
        <v>0</v>
      </c>
      <c r="AE14" s="18">
        <f>[10]Maio!$K$34</f>
        <v>0</v>
      </c>
      <c r="AF14" s="18">
        <f>[10]Maio!$K$35</f>
        <v>0</v>
      </c>
      <c r="AG14" s="33">
        <f>SUM(B14:AF14)</f>
        <v>169.2</v>
      </c>
      <c r="AH14" s="36">
        <f>MAX(B14:AF14)</f>
        <v>58.2</v>
      </c>
      <c r="AI14" s="79">
        <f t="shared" si="1"/>
        <v>22</v>
      </c>
    </row>
    <row r="15" spans="1:35" ht="17.100000000000001" customHeight="1" x14ac:dyDescent="0.2">
      <c r="A15" s="15" t="s">
        <v>6</v>
      </c>
      <c r="B15" s="18">
        <f>[11]Maio!$K$5</f>
        <v>0</v>
      </c>
      <c r="C15" s="18">
        <f>[11]Maio!$K$6</f>
        <v>0.2</v>
      </c>
      <c r="D15" s="18">
        <f>[11]Maio!$K$7</f>
        <v>5</v>
      </c>
      <c r="E15" s="18">
        <f>[11]Maio!$K$8</f>
        <v>35.4</v>
      </c>
      <c r="F15" s="18">
        <f>[11]Maio!$K$9</f>
        <v>0</v>
      </c>
      <c r="G15" s="18">
        <f>[11]Maio!$K$10</f>
        <v>0</v>
      </c>
      <c r="H15" s="18">
        <f>[11]Maio!$K$11</f>
        <v>0</v>
      </c>
      <c r="I15" s="18">
        <f>[11]Maio!$K$12</f>
        <v>0.2</v>
      </c>
      <c r="J15" s="18">
        <f>[11]Maio!$K$13</f>
        <v>0</v>
      </c>
      <c r="K15" s="18">
        <f>[11]Maio!$K$14</f>
        <v>27.200000000000003</v>
      </c>
      <c r="L15" s="18">
        <f>[11]Maio!$K$15</f>
        <v>17</v>
      </c>
      <c r="M15" s="18">
        <f>[11]Maio!$K$16</f>
        <v>0</v>
      </c>
      <c r="N15" s="18">
        <f>[11]Maio!$K$17</f>
        <v>0</v>
      </c>
      <c r="O15" s="18">
        <f>[11]Maio!$K$18</f>
        <v>0</v>
      </c>
      <c r="P15" s="18">
        <f>[11]Maio!$K$19</f>
        <v>0</v>
      </c>
      <c r="Q15" s="18">
        <f>[11]Maio!$K$20</f>
        <v>0</v>
      </c>
      <c r="R15" s="18">
        <f>[11]Maio!$K$21</f>
        <v>0</v>
      </c>
      <c r="S15" s="18">
        <f>[11]Maio!$K$22</f>
        <v>0</v>
      </c>
      <c r="T15" s="18">
        <f>[11]Maio!$K$23</f>
        <v>0</v>
      </c>
      <c r="U15" s="18">
        <f>[11]Maio!$K$24</f>
        <v>0</v>
      </c>
      <c r="V15" s="18">
        <f>[11]Maio!$K$25</f>
        <v>3.6</v>
      </c>
      <c r="W15" s="18">
        <f>[11]Maio!$K$26</f>
        <v>9.1999999999999993</v>
      </c>
      <c r="X15" s="18">
        <f>[11]Maio!$K$27</f>
        <v>0</v>
      </c>
      <c r="Y15" s="18" t="str">
        <f>[11]Maio!$K$28</f>
        <v>*</v>
      </c>
      <c r="Z15" s="18">
        <f>[11]Maio!$K$29</f>
        <v>0</v>
      </c>
      <c r="AA15" s="18">
        <f>[11]Maio!$K$30</f>
        <v>0</v>
      </c>
      <c r="AB15" s="18" t="str">
        <f>[11]Maio!$K$31</f>
        <v>*</v>
      </c>
      <c r="AC15" s="18" t="str">
        <f>[11]Maio!$K$32</f>
        <v>*</v>
      </c>
      <c r="AD15" s="18">
        <f>[11]Maio!$K$33</f>
        <v>0</v>
      </c>
      <c r="AE15" s="18">
        <f>[11]Maio!$K$34</f>
        <v>0.4</v>
      </c>
      <c r="AF15" s="18">
        <f>[11]Maio!$K$35</f>
        <v>35</v>
      </c>
      <c r="AG15" s="33">
        <f t="shared" si="2"/>
        <v>133.19999999999999</v>
      </c>
      <c r="AH15" s="36">
        <f t="shared" si="3"/>
        <v>35.4</v>
      </c>
      <c r="AI15" s="79">
        <f t="shared" si="1"/>
        <v>18</v>
      </c>
    </row>
    <row r="16" spans="1:35" ht="17.100000000000001" customHeight="1" x14ac:dyDescent="0.2">
      <c r="A16" s="15" t="s">
        <v>7</v>
      </c>
      <c r="B16" s="18">
        <f>[12]Maio!$K$5</f>
        <v>0</v>
      </c>
      <c r="C16" s="18">
        <f>[12]Maio!$K$6</f>
        <v>0</v>
      </c>
      <c r="D16" s="18">
        <f>[12]Maio!$K$7</f>
        <v>62.8</v>
      </c>
      <c r="E16" s="18">
        <f>[12]Maio!$K$8</f>
        <v>56</v>
      </c>
      <c r="F16" s="18">
        <f>[12]Maio!$K$9</f>
        <v>0</v>
      </c>
      <c r="G16" s="18">
        <f>[12]Maio!$K$10</f>
        <v>0</v>
      </c>
      <c r="H16" s="18">
        <f>[12]Maio!$K$11</f>
        <v>0</v>
      </c>
      <c r="I16" s="18">
        <f>[12]Maio!$K$12</f>
        <v>0</v>
      </c>
      <c r="J16" s="18">
        <f>[12]Maio!$K$13</f>
        <v>0.2</v>
      </c>
      <c r="K16" s="18">
        <f>[12]Maio!$K$14</f>
        <v>36.4</v>
      </c>
      <c r="L16" s="18">
        <f>[12]Maio!$K$15</f>
        <v>0.8</v>
      </c>
      <c r="M16" s="18">
        <f>[12]Maio!$K$16</f>
        <v>0.2</v>
      </c>
      <c r="N16" s="18">
        <f>[12]Maio!$K$17</f>
        <v>0</v>
      </c>
      <c r="O16" s="18">
        <f>[12]Maio!$K$18</f>
        <v>0</v>
      </c>
      <c r="P16" s="18">
        <f>[12]Maio!$K$19</f>
        <v>0</v>
      </c>
      <c r="Q16" s="18">
        <f>[12]Maio!$K$20</f>
        <v>0</v>
      </c>
      <c r="R16" s="18">
        <f>[12]Maio!$K$21</f>
        <v>8.8000000000000007</v>
      </c>
      <c r="S16" s="18">
        <f>[12]Maio!$K$22</f>
        <v>14.2</v>
      </c>
      <c r="T16" s="18">
        <f>[12]Maio!$K$23</f>
        <v>0.2</v>
      </c>
      <c r="U16" s="18">
        <f>[12]Maio!$K$24</f>
        <v>0</v>
      </c>
      <c r="V16" s="18">
        <f>[12]Maio!$K$25</f>
        <v>0</v>
      </c>
      <c r="W16" s="18">
        <f>[12]Maio!$K$26</f>
        <v>0</v>
      </c>
      <c r="X16" s="18">
        <f>[12]Maio!$K$27</f>
        <v>0</v>
      </c>
      <c r="Y16" s="18">
        <f>[12]Maio!$K$28</f>
        <v>17.799999999999997</v>
      </c>
      <c r="Z16" s="18">
        <f>[12]Maio!$K$29</f>
        <v>0.2</v>
      </c>
      <c r="AA16" s="18">
        <f>[12]Maio!$K$30</f>
        <v>0</v>
      </c>
      <c r="AB16" s="18">
        <f>[12]Maio!$K$31</f>
        <v>15.8</v>
      </c>
      <c r="AC16" s="18">
        <f>[12]Maio!$K$32</f>
        <v>0</v>
      </c>
      <c r="AD16" s="18">
        <f>[12]Maio!$K$33</f>
        <v>0.2</v>
      </c>
      <c r="AE16" s="18">
        <f>[12]Maio!$K$34</f>
        <v>38.400000000000006</v>
      </c>
      <c r="AF16" s="18">
        <f>[12]Maio!$K$35</f>
        <v>9.3999999999999986</v>
      </c>
      <c r="AG16" s="33">
        <f t="shared" si="2"/>
        <v>261.39999999999998</v>
      </c>
      <c r="AH16" s="36">
        <f t="shared" si="3"/>
        <v>62.8</v>
      </c>
      <c r="AI16" s="79">
        <f t="shared" si="1"/>
        <v>16</v>
      </c>
    </row>
    <row r="17" spans="1:37" ht="17.100000000000001" customHeight="1" x14ac:dyDescent="0.2">
      <c r="A17" s="15" t="s">
        <v>8</v>
      </c>
      <c r="B17" s="17">
        <f>[13]Maio!$K$5</f>
        <v>0</v>
      </c>
      <c r="C17" s="17">
        <f>[13]Maio!$K$6</f>
        <v>0</v>
      </c>
      <c r="D17" s="17">
        <f>[13]Maio!$K$7</f>
        <v>65</v>
      </c>
      <c r="E17" s="17">
        <f>[13]Maio!$K$8</f>
        <v>4.6000000000000005</v>
      </c>
      <c r="F17" s="17">
        <f>[13]Maio!$K$9</f>
        <v>0</v>
      </c>
      <c r="G17" s="17">
        <f>[13]Maio!$K$10</f>
        <v>0</v>
      </c>
      <c r="H17" s="17">
        <f>[13]Maio!$K$11</f>
        <v>0</v>
      </c>
      <c r="I17" s="17">
        <f>[13]Maio!$K$12</f>
        <v>0</v>
      </c>
      <c r="J17" s="17">
        <f>[13]Maio!$K$13</f>
        <v>0.4</v>
      </c>
      <c r="K17" s="17">
        <f>[13]Maio!$K$14</f>
        <v>28.599999999999998</v>
      </c>
      <c r="L17" s="17">
        <f>[13]Maio!$K$15</f>
        <v>15.6</v>
      </c>
      <c r="M17" s="17">
        <f>[13]Maio!$K$16</f>
        <v>3.2000000000000006</v>
      </c>
      <c r="N17" s="17">
        <f>[13]Maio!$K$17</f>
        <v>0.2</v>
      </c>
      <c r="O17" s="17">
        <f>[13]Maio!$K$18</f>
        <v>0</v>
      </c>
      <c r="P17" s="17">
        <f>[13]Maio!$K$19</f>
        <v>0.8</v>
      </c>
      <c r="Q17" s="17">
        <f>[13]Maio!$K$20</f>
        <v>5.6</v>
      </c>
      <c r="R17" s="17">
        <f>[13]Maio!$K$21</f>
        <v>14.799999999999999</v>
      </c>
      <c r="S17" s="17">
        <f>[13]Maio!$K$22</f>
        <v>7.2</v>
      </c>
      <c r="T17" s="17">
        <f>[13]Maio!$K$23</f>
        <v>0</v>
      </c>
      <c r="U17" s="17">
        <f>[13]Maio!$K$24</f>
        <v>0</v>
      </c>
      <c r="V17" s="17">
        <f>[13]Maio!$K$25</f>
        <v>0</v>
      </c>
      <c r="W17" s="17">
        <f>[13]Maio!$K$26</f>
        <v>0</v>
      </c>
      <c r="X17" s="17">
        <f>[13]Maio!$K$27</f>
        <v>0</v>
      </c>
      <c r="Y17" s="17">
        <f>[13]Maio!$K$28</f>
        <v>1.2</v>
      </c>
      <c r="Z17" s="17">
        <f>[13]Maio!$K$29</f>
        <v>2.4</v>
      </c>
      <c r="AA17" s="17">
        <f>[13]Maio!$K$30</f>
        <v>5.4</v>
      </c>
      <c r="AB17" s="17">
        <f>[13]Maio!$K$31</f>
        <v>15.2</v>
      </c>
      <c r="AC17" s="17">
        <f>[13]Maio!$K$32</f>
        <v>0.4</v>
      </c>
      <c r="AD17" s="17">
        <f>[13]Maio!$K$33</f>
        <v>0</v>
      </c>
      <c r="AE17" s="17">
        <f>[13]Maio!$K$34</f>
        <v>18.800000000000004</v>
      </c>
      <c r="AF17" s="17">
        <f>[13]Maio!$K$35</f>
        <v>2.4000000000000004</v>
      </c>
      <c r="AG17" s="33">
        <f t="shared" si="2"/>
        <v>191.79999999999998</v>
      </c>
      <c r="AH17" s="36">
        <f t="shared" si="3"/>
        <v>65</v>
      </c>
      <c r="AI17" s="79">
        <f t="shared" si="1"/>
        <v>13</v>
      </c>
      <c r="AK17" s="28" t="s">
        <v>54</v>
      </c>
    </row>
    <row r="18" spans="1:37" ht="17.100000000000001" customHeight="1" x14ac:dyDescent="0.2">
      <c r="A18" s="15" t="s">
        <v>9</v>
      </c>
      <c r="B18" s="18" t="str">
        <f>[14]Maio!$K$5</f>
        <v>*</v>
      </c>
      <c r="C18" s="18" t="str">
        <f>[14]Maio!$K$6</f>
        <v>*</v>
      </c>
      <c r="D18" s="18" t="str">
        <f>[14]Maio!$K$7</f>
        <v>*</v>
      </c>
      <c r="E18" s="18" t="str">
        <f>[14]Maio!$K$8</f>
        <v>*</v>
      </c>
      <c r="F18" s="18" t="str">
        <f>[14]Maio!$K$9</f>
        <v>*</v>
      </c>
      <c r="G18" s="18" t="str">
        <f>[14]Maio!$K$10</f>
        <v>*</v>
      </c>
      <c r="H18" s="18" t="str">
        <f>[14]Maio!$K$11</f>
        <v>*</v>
      </c>
      <c r="I18" s="18" t="str">
        <f>[14]Maio!$K$12</f>
        <v>*</v>
      </c>
      <c r="J18" s="18" t="str">
        <f>[14]Maio!$K$13</f>
        <v>*</v>
      </c>
      <c r="K18" s="18" t="str">
        <f>[14]Maio!$K$14</f>
        <v>*</v>
      </c>
      <c r="L18" s="18" t="str">
        <f>[14]Maio!$K$15</f>
        <v>*</v>
      </c>
      <c r="M18" s="18" t="str">
        <f>[14]Maio!$K$16</f>
        <v>*</v>
      </c>
      <c r="N18" s="18" t="str">
        <f>[14]Maio!$K$17</f>
        <v>*</v>
      </c>
      <c r="O18" s="18" t="str">
        <f>[14]Maio!$K$18</f>
        <v>*</v>
      </c>
      <c r="P18" s="18" t="str">
        <f>[14]Maio!$K$19</f>
        <v>*</v>
      </c>
      <c r="Q18" s="18" t="str">
        <f>[14]Maio!$K$20</f>
        <v>*</v>
      </c>
      <c r="R18" s="18" t="str">
        <f>[14]Maio!$K$21</f>
        <v>*</v>
      </c>
      <c r="S18" s="18" t="str">
        <f>[14]Maio!$K$22</f>
        <v>*</v>
      </c>
      <c r="T18" s="18" t="str">
        <f>[14]Maio!$K$23</f>
        <v>*</v>
      </c>
      <c r="U18" s="18" t="str">
        <f>[14]Maio!$K$24</f>
        <v>*</v>
      </c>
      <c r="V18" s="18" t="str">
        <f>[14]Maio!$K$25</f>
        <v>*</v>
      </c>
      <c r="W18" s="18" t="str">
        <f>[14]Maio!$K$26</f>
        <v>*</v>
      </c>
      <c r="X18" s="18" t="str">
        <f>[14]Maio!$K$27</f>
        <v>*</v>
      </c>
      <c r="Y18" s="18" t="str">
        <f>[14]Maio!$K$28</f>
        <v>*</v>
      </c>
      <c r="Z18" s="18" t="str">
        <f>[14]Maio!$K$29</f>
        <v>*</v>
      </c>
      <c r="AA18" s="18" t="str">
        <f>[14]Maio!$K$30</f>
        <v>*</v>
      </c>
      <c r="AB18" s="18" t="str">
        <f>[14]Maio!$K$31</f>
        <v>*</v>
      </c>
      <c r="AC18" s="18" t="str">
        <f>[14]Maio!$K$32</f>
        <v>*</v>
      </c>
      <c r="AD18" s="18" t="str">
        <f>[14]Maio!$K$33</f>
        <v>*</v>
      </c>
      <c r="AE18" s="18" t="str">
        <f>[14]Maio!$K$34</f>
        <v>*</v>
      </c>
      <c r="AF18" s="18" t="str">
        <f>[14]Maio!$K$35</f>
        <v>*</v>
      </c>
      <c r="AG18" s="33" t="s">
        <v>140</v>
      </c>
      <c r="AH18" s="36" t="s">
        <v>140</v>
      </c>
      <c r="AI18" s="79">
        <f t="shared" si="1"/>
        <v>0</v>
      </c>
      <c r="AJ18" s="28" t="s">
        <v>54</v>
      </c>
      <c r="AK18" s="28" t="s">
        <v>54</v>
      </c>
    </row>
    <row r="19" spans="1:37" ht="17.100000000000001" customHeight="1" x14ac:dyDescent="0.2">
      <c r="A19" s="15" t="s">
        <v>49</v>
      </c>
      <c r="B19" s="18">
        <f>[15]Maio!$K$5</f>
        <v>0</v>
      </c>
      <c r="C19" s="18">
        <f>[15]Maio!$K$6</f>
        <v>0</v>
      </c>
      <c r="D19" s="18">
        <f>[15]Maio!$K$7</f>
        <v>0.2</v>
      </c>
      <c r="E19" s="18">
        <f>[15]Maio!$K$8</f>
        <v>8</v>
      </c>
      <c r="F19" s="18">
        <f>[15]Maio!$K$9</f>
        <v>0</v>
      </c>
      <c r="G19" s="18">
        <f>[15]Maio!$K$10</f>
        <v>0</v>
      </c>
      <c r="H19" s="18">
        <f>[15]Maio!$K$11</f>
        <v>0</v>
      </c>
      <c r="I19" s="18">
        <f>[15]Maio!$K$12</f>
        <v>0</v>
      </c>
      <c r="J19" s="18">
        <f>[15]Maio!$K$13</f>
        <v>0</v>
      </c>
      <c r="K19" s="18">
        <f>[15]Maio!$K$14</f>
        <v>45.2</v>
      </c>
      <c r="L19" s="18">
        <f>[15]Maio!$K$15</f>
        <v>0.2</v>
      </c>
      <c r="M19" s="18">
        <f>[15]Maio!$K$16</f>
        <v>0</v>
      </c>
      <c r="N19" s="18">
        <f>[15]Maio!$K$17</f>
        <v>0.2</v>
      </c>
      <c r="O19" s="18">
        <f>[15]Maio!$K$18</f>
        <v>0</v>
      </c>
      <c r="P19" s="18">
        <f>[15]Maio!$K$19</f>
        <v>0</v>
      </c>
      <c r="Q19" s="18">
        <f>[15]Maio!$K$20</f>
        <v>0.2</v>
      </c>
      <c r="R19" s="18">
        <f>[15]Maio!$K$21</f>
        <v>4</v>
      </c>
      <c r="S19" s="18">
        <f>[15]Maio!$K$22</f>
        <v>2.4000000000000004</v>
      </c>
      <c r="T19" s="18">
        <f>[15]Maio!$K$23</f>
        <v>0</v>
      </c>
      <c r="U19" s="18">
        <f>[15]Maio!$K$24</f>
        <v>0</v>
      </c>
      <c r="V19" s="18">
        <f>[15]Maio!$K$25</f>
        <v>0</v>
      </c>
      <c r="W19" s="18">
        <f>[15]Maio!$K$26</f>
        <v>0</v>
      </c>
      <c r="X19" s="18">
        <f>[15]Maio!$K$27</f>
        <v>0</v>
      </c>
      <c r="Y19" s="18">
        <f>[15]Maio!$K$28</f>
        <v>0</v>
      </c>
      <c r="Z19" s="18">
        <f>[15]Maio!$K$29</f>
        <v>55.2</v>
      </c>
      <c r="AA19" s="18">
        <f>[15]Maio!$K$30</f>
        <v>0.2</v>
      </c>
      <c r="AB19" s="18">
        <f>[15]Maio!$K$31</f>
        <v>18.399999999999999</v>
      </c>
      <c r="AC19" s="18">
        <f>[15]Maio!$K$32</f>
        <v>0.2</v>
      </c>
      <c r="AD19" s="18">
        <f>[15]Maio!$K$33</f>
        <v>0</v>
      </c>
      <c r="AE19" s="18">
        <f>[15]Maio!$K$34</f>
        <v>11.399999999999999</v>
      </c>
      <c r="AF19" s="18">
        <f>[15]Maio!$K$35</f>
        <v>0.4</v>
      </c>
      <c r="AG19" s="33">
        <f t="shared" ref="AG19:AG20" si="6">SUM(B19:AF19)</f>
        <v>146.20000000000002</v>
      </c>
      <c r="AH19" s="36">
        <f t="shared" ref="AH19:AH20" si="7">MAX(B19:AF19)</f>
        <v>55.2</v>
      </c>
      <c r="AI19" s="79">
        <f t="shared" si="1"/>
        <v>17</v>
      </c>
    </row>
    <row r="20" spans="1:37" ht="17.100000000000001" customHeight="1" x14ac:dyDescent="0.2">
      <c r="A20" s="15" t="s">
        <v>10</v>
      </c>
      <c r="B20" s="18">
        <f>[16]Maio!$K$5</f>
        <v>0</v>
      </c>
      <c r="C20" s="18">
        <f>[16]Maio!$K$6</f>
        <v>0</v>
      </c>
      <c r="D20" s="18">
        <f>[16]Maio!$K$7</f>
        <v>38</v>
      </c>
      <c r="E20" s="18">
        <f>[16]Maio!$K$8</f>
        <v>11</v>
      </c>
      <c r="F20" s="18">
        <f>[16]Maio!$K$9</f>
        <v>0.2</v>
      </c>
      <c r="G20" s="18">
        <f>[16]Maio!$K$10</f>
        <v>0</v>
      </c>
      <c r="H20" s="18">
        <f>[16]Maio!$K$11</f>
        <v>0</v>
      </c>
      <c r="I20" s="18">
        <f>[16]Maio!$K$12</f>
        <v>0.2</v>
      </c>
      <c r="J20" s="18">
        <f>[16]Maio!$K$13</f>
        <v>0</v>
      </c>
      <c r="K20" s="18">
        <f>[16]Maio!$K$14</f>
        <v>26.8</v>
      </c>
      <c r="L20" s="18">
        <f>[16]Maio!$K$15</f>
        <v>0</v>
      </c>
      <c r="M20" s="18">
        <f>[16]Maio!$K$16</f>
        <v>0.2</v>
      </c>
      <c r="N20" s="18">
        <f>[16]Maio!$K$17</f>
        <v>0</v>
      </c>
      <c r="O20" s="18">
        <f>[16]Maio!$K$18</f>
        <v>0</v>
      </c>
      <c r="P20" s="18">
        <f>[16]Maio!$K$19</f>
        <v>0</v>
      </c>
      <c r="Q20" s="18">
        <f>[16]Maio!$K$20</f>
        <v>9.1999999999999993</v>
      </c>
      <c r="R20" s="18">
        <f>[16]Maio!$K$21</f>
        <v>1</v>
      </c>
      <c r="S20" s="18">
        <f>[16]Maio!$K$22</f>
        <v>13.8</v>
      </c>
      <c r="T20" s="18">
        <f>[16]Maio!$K$23</f>
        <v>0.2</v>
      </c>
      <c r="U20" s="18">
        <f>[16]Maio!$K$24</f>
        <v>0</v>
      </c>
      <c r="V20" s="18">
        <f>[16]Maio!$K$25</f>
        <v>0</v>
      </c>
      <c r="W20" s="18">
        <f>[16]Maio!$K$26</f>
        <v>0</v>
      </c>
      <c r="X20" s="18">
        <f>[16]Maio!$K$27</f>
        <v>0</v>
      </c>
      <c r="Y20" s="18">
        <f>[16]Maio!$K$28</f>
        <v>0</v>
      </c>
      <c r="Z20" s="18">
        <f>[16]Maio!$K$29</f>
        <v>6.3999999999999995</v>
      </c>
      <c r="AA20" s="18">
        <f>[16]Maio!$K$30</f>
        <v>0.2</v>
      </c>
      <c r="AB20" s="18">
        <f>[16]Maio!$K$31</f>
        <v>13.4</v>
      </c>
      <c r="AC20" s="18">
        <f>[16]Maio!$K$32</f>
        <v>0</v>
      </c>
      <c r="AD20" s="18">
        <f>[16]Maio!$K$33</f>
        <v>0.2</v>
      </c>
      <c r="AE20" s="18">
        <f>[16]Maio!$K$34</f>
        <v>42.199999999999996</v>
      </c>
      <c r="AF20" s="18">
        <f>[16]Maio!$K$35</f>
        <v>5</v>
      </c>
      <c r="AG20" s="33">
        <f t="shared" si="6"/>
        <v>168.00000000000003</v>
      </c>
      <c r="AH20" s="36">
        <f t="shared" si="7"/>
        <v>42.199999999999996</v>
      </c>
      <c r="AI20" s="79">
        <f t="shared" si="1"/>
        <v>15</v>
      </c>
      <c r="AJ20" s="28" t="s">
        <v>54</v>
      </c>
    </row>
    <row r="21" spans="1:37" ht="17.100000000000001" customHeight="1" x14ac:dyDescent="0.2">
      <c r="A21" s="15" t="s">
        <v>11</v>
      </c>
      <c r="B21" s="18">
        <f>[17]Maio!$K$5</f>
        <v>0</v>
      </c>
      <c r="C21" s="18">
        <f>[17]Maio!$K$6</f>
        <v>0</v>
      </c>
      <c r="D21" s="18">
        <f>[17]Maio!$K$7</f>
        <v>1</v>
      </c>
      <c r="E21" s="18">
        <f>[17]Maio!$K$8</f>
        <v>31.599999999999998</v>
      </c>
      <c r="F21" s="18">
        <f>[17]Maio!$K$9</f>
        <v>0</v>
      </c>
      <c r="G21" s="18">
        <f>[17]Maio!$K$10</f>
        <v>0</v>
      </c>
      <c r="H21" s="18">
        <f>[17]Maio!$K$11</f>
        <v>0</v>
      </c>
      <c r="I21" s="18">
        <f>[17]Maio!$K$12</f>
        <v>0</v>
      </c>
      <c r="J21" s="18">
        <f>[17]Maio!$K$13</f>
        <v>0</v>
      </c>
      <c r="K21" s="18">
        <f>[17]Maio!$K$14</f>
        <v>45.600000000000009</v>
      </c>
      <c r="L21" s="18">
        <f>[17]Maio!$K$15</f>
        <v>0</v>
      </c>
      <c r="M21" s="18">
        <f>[17]Maio!$K$16</f>
        <v>0</v>
      </c>
      <c r="N21" s="18">
        <f>[17]Maio!$K$17</f>
        <v>0</v>
      </c>
      <c r="O21" s="18">
        <f>[17]Maio!$K$18</f>
        <v>0</v>
      </c>
      <c r="P21" s="18">
        <f>[17]Maio!$K$19</f>
        <v>0</v>
      </c>
      <c r="Q21" s="18">
        <f>[17]Maio!$K$20</f>
        <v>2.8</v>
      </c>
      <c r="R21" s="18">
        <f>[17]Maio!$K$21</f>
        <v>8.0000000000000018</v>
      </c>
      <c r="S21" s="18">
        <f>[17]Maio!$K$22</f>
        <v>0.8</v>
      </c>
      <c r="T21" s="18">
        <f>[17]Maio!$K$23</f>
        <v>0</v>
      </c>
      <c r="U21" s="18">
        <f>[17]Maio!$K$24</f>
        <v>0.2</v>
      </c>
      <c r="V21" s="18">
        <f>[17]Maio!$K$25</f>
        <v>0</v>
      </c>
      <c r="W21" s="18">
        <f>[17]Maio!$K$26</f>
        <v>0</v>
      </c>
      <c r="X21" s="18">
        <f>[17]Maio!$K$27</f>
        <v>0</v>
      </c>
      <c r="Y21" s="18">
        <f>[17]Maio!$K$28</f>
        <v>0.2</v>
      </c>
      <c r="Z21" s="18">
        <f>[17]Maio!$K$29</f>
        <v>0</v>
      </c>
      <c r="AA21" s="18">
        <f>[17]Maio!$K$30</f>
        <v>0</v>
      </c>
      <c r="AB21" s="18">
        <f>[17]Maio!$K$31</f>
        <v>3.6</v>
      </c>
      <c r="AC21" s="18">
        <f>[17]Maio!$K$32</f>
        <v>3.2</v>
      </c>
      <c r="AD21" s="18">
        <f>[17]Maio!$K$33</f>
        <v>0.2</v>
      </c>
      <c r="AE21" s="18">
        <f>[17]Maio!$K$34</f>
        <v>5.8000000000000007</v>
      </c>
      <c r="AF21" s="18">
        <f>[17]Maio!$K$35</f>
        <v>4.2</v>
      </c>
      <c r="AG21" s="33">
        <f t="shared" ref="AG21:AG32" si="8">SUM(B21:AF21)</f>
        <v>107.2</v>
      </c>
      <c r="AH21" s="36">
        <f t="shared" ref="AH21:AH32" si="9">MAX(B21:AF21)</f>
        <v>45.600000000000009</v>
      </c>
      <c r="AI21" s="79">
        <f t="shared" si="1"/>
        <v>18</v>
      </c>
    </row>
    <row r="22" spans="1:37" ht="17.100000000000001" customHeight="1" x14ac:dyDescent="0.2">
      <c r="A22" s="15" t="s">
        <v>12</v>
      </c>
      <c r="B22" s="18" t="str">
        <f>[18]Maio!$K$5</f>
        <v>*</v>
      </c>
      <c r="C22" s="18" t="str">
        <f>[18]Maio!$K$6</f>
        <v>*</v>
      </c>
      <c r="D22" s="18" t="str">
        <f>[18]Maio!$K$7</f>
        <v>*</v>
      </c>
      <c r="E22" s="18" t="str">
        <f>[18]Maio!$K$8</f>
        <v>*</v>
      </c>
      <c r="F22" s="18" t="str">
        <f>[18]Maio!$K$9</f>
        <v>*</v>
      </c>
      <c r="G22" s="18" t="str">
        <f>[18]Maio!$K$10</f>
        <v>*</v>
      </c>
      <c r="H22" s="18" t="str">
        <f>[18]Maio!$K$11</f>
        <v>*</v>
      </c>
      <c r="I22" s="18" t="str">
        <f>[18]Maio!$K$12</f>
        <v>*</v>
      </c>
      <c r="J22" s="18" t="str">
        <f>[18]Maio!$K$13</f>
        <v>*</v>
      </c>
      <c r="K22" s="18" t="str">
        <f>[18]Maio!$K$14</f>
        <v>*</v>
      </c>
      <c r="L22" s="18" t="str">
        <f>[18]Maio!$K$15</f>
        <v>*</v>
      </c>
      <c r="M22" s="18" t="str">
        <f>[18]Maio!$K$16</f>
        <v>*</v>
      </c>
      <c r="N22" s="18" t="str">
        <f>[18]Maio!$K$17</f>
        <v>*</v>
      </c>
      <c r="O22" s="18" t="str">
        <f>[18]Maio!$K$18</f>
        <v>*</v>
      </c>
      <c r="P22" s="18" t="str">
        <f>[18]Maio!$K$19</f>
        <v>*</v>
      </c>
      <c r="Q22" s="18" t="str">
        <f>[18]Maio!$K$20</f>
        <v>*</v>
      </c>
      <c r="R22" s="18" t="str">
        <f>[18]Maio!$K$21</f>
        <v>*</v>
      </c>
      <c r="S22" s="18" t="str">
        <f>[18]Maio!$K$22</f>
        <v>*</v>
      </c>
      <c r="T22" s="18" t="str">
        <f>[18]Maio!$K$23</f>
        <v>*</v>
      </c>
      <c r="U22" s="18" t="str">
        <f>[18]Maio!$K$24</f>
        <v>*</v>
      </c>
      <c r="V22" s="18" t="str">
        <f>[18]Maio!$K$25</f>
        <v>*</v>
      </c>
      <c r="W22" s="18" t="str">
        <f>[18]Maio!$K$26</f>
        <v>*</v>
      </c>
      <c r="X22" s="18" t="str">
        <f>[18]Maio!$K$27</f>
        <v>*</v>
      </c>
      <c r="Y22" s="18" t="str">
        <f>[18]Maio!$K$28</f>
        <v>*</v>
      </c>
      <c r="Z22" s="18" t="str">
        <f>[18]Maio!$K$29</f>
        <v>*</v>
      </c>
      <c r="AA22" s="18" t="str">
        <f>[18]Maio!$K$30</f>
        <v>*</v>
      </c>
      <c r="AB22" s="18" t="str">
        <f>[18]Maio!$K$31</f>
        <v>*</v>
      </c>
      <c r="AC22" s="18" t="str">
        <f>[18]Maio!$K$32</f>
        <v>*</v>
      </c>
      <c r="AD22" s="18" t="str">
        <f>[18]Maio!$K$33</f>
        <v>*</v>
      </c>
      <c r="AE22" s="18" t="str">
        <f>[18]Maio!$K$34</f>
        <v>*</v>
      </c>
      <c r="AF22" s="18" t="str">
        <f>[18]Maio!$K$35</f>
        <v>*</v>
      </c>
      <c r="AG22" s="33" t="s">
        <v>140</v>
      </c>
      <c r="AH22" s="36" t="s">
        <v>140</v>
      </c>
      <c r="AI22" s="79">
        <f t="shared" si="1"/>
        <v>0</v>
      </c>
    </row>
    <row r="23" spans="1:37" ht="17.100000000000001" customHeight="1" x14ac:dyDescent="0.2">
      <c r="A23" s="15" t="s">
        <v>13</v>
      </c>
      <c r="B23" s="17">
        <f>[19]Maio!$K$5</f>
        <v>0</v>
      </c>
      <c r="C23" s="17">
        <f>[19]Maio!$K$6</f>
        <v>0</v>
      </c>
      <c r="D23" s="17">
        <f>[19]Maio!$K$7</f>
        <v>0.2</v>
      </c>
      <c r="E23" s="17">
        <f>[19]Maio!$K$8</f>
        <v>26.599999999999998</v>
      </c>
      <c r="F23" s="17">
        <f>[19]Maio!$K$9</f>
        <v>0</v>
      </c>
      <c r="G23" s="17">
        <f>[19]Maio!$K$10</f>
        <v>0</v>
      </c>
      <c r="H23" s="17">
        <f>[19]Maio!$K$11</f>
        <v>0</v>
      </c>
      <c r="I23" s="17">
        <f>[19]Maio!$K$12</f>
        <v>0</v>
      </c>
      <c r="J23" s="17">
        <f>[19]Maio!$K$13</f>
        <v>0.2</v>
      </c>
      <c r="K23" s="17">
        <f>[19]Maio!$K$14</f>
        <v>0.2</v>
      </c>
      <c r="L23" s="17">
        <f>[19]Maio!$K$15</f>
        <v>0</v>
      </c>
      <c r="M23" s="17">
        <f>[19]Maio!$K$16</f>
        <v>0</v>
      </c>
      <c r="N23" s="17">
        <f>[19]Maio!$K$17</f>
        <v>0</v>
      </c>
      <c r="O23" s="17">
        <f>[19]Maio!$K$18</f>
        <v>0.2</v>
      </c>
      <c r="P23" s="17">
        <f>[19]Maio!$K$19</f>
        <v>0</v>
      </c>
      <c r="Q23" s="17">
        <f>[19]Maio!$K$20</f>
        <v>0</v>
      </c>
      <c r="R23" s="17">
        <f>[19]Maio!$K$21</f>
        <v>0</v>
      </c>
      <c r="S23" s="17">
        <f>[19]Maio!$K$22</f>
        <v>0</v>
      </c>
      <c r="T23" s="17">
        <f>[19]Maio!$K$23</f>
        <v>0</v>
      </c>
      <c r="U23" s="17">
        <f>[19]Maio!$K$24</f>
        <v>0</v>
      </c>
      <c r="V23" s="17">
        <f>[19]Maio!$K$25</f>
        <v>0</v>
      </c>
      <c r="W23" s="18">
        <f>[19]Maio!$K$26</f>
        <v>0</v>
      </c>
      <c r="X23" s="18">
        <f>[19]Maio!$K$27</f>
        <v>0</v>
      </c>
      <c r="Y23" s="17">
        <f>[19]Maio!$K$28</f>
        <v>0</v>
      </c>
      <c r="Z23" s="17">
        <f>[19]Maio!$K$29</f>
        <v>0</v>
      </c>
      <c r="AA23" s="17">
        <f>[19]Maio!$K$30</f>
        <v>0</v>
      </c>
      <c r="AB23" s="17">
        <f>[19]Maio!$K$31</f>
        <v>5.2</v>
      </c>
      <c r="AC23" s="17">
        <f>[19]Maio!$K$32</f>
        <v>6.6000000000000014</v>
      </c>
      <c r="AD23" s="18">
        <f>[19]Maio!$K$33</f>
        <v>0</v>
      </c>
      <c r="AE23" s="18">
        <f>[19]Maio!$K$34</f>
        <v>1.9999999999999998</v>
      </c>
      <c r="AF23" s="18">
        <f>[19]Maio!$K$35</f>
        <v>2.8</v>
      </c>
      <c r="AG23" s="33">
        <f t="shared" si="8"/>
        <v>43.999999999999993</v>
      </c>
      <c r="AH23" s="36">
        <f t="shared" si="9"/>
        <v>26.599999999999998</v>
      </c>
      <c r="AI23" s="79">
        <f t="shared" si="1"/>
        <v>22</v>
      </c>
    </row>
    <row r="24" spans="1:37" ht="17.100000000000001" customHeight="1" x14ac:dyDescent="0.2">
      <c r="A24" s="15" t="s">
        <v>14</v>
      </c>
      <c r="B24" s="18">
        <f>[20]Maio!$K$5</f>
        <v>0</v>
      </c>
      <c r="C24" s="18">
        <f>[20]Maio!$K$6</f>
        <v>0</v>
      </c>
      <c r="D24" s="18">
        <f>[20]Maio!$K$7</f>
        <v>2.2000000000000002</v>
      </c>
      <c r="E24" s="18">
        <f>[20]Maio!$K$8</f>
        <v>11</v>
      </c>
      <c r="F24" s="18">
        <f>[20]Maio!$K$9</f>
        <v>0.2</v>
      </c>
      <c r="G24" s="18">
        <f>[20]Maio!$K$10</f>
        <v>0</v>
      </c>
      <c r="H24" s="18">
        <f>[20]Maio!$K$11</f>
        <v>0</v>
      </c>
      <c r="I24" s="18">
        <f>[20]Maio!$K$12</f>
        <v>0</v>
      </c>
      <c r="J24" s="18">
        <f>[20]Maio!$K$13</f>
        <v>0</v>
      </c>
      <c r="K24" s="18">
        <f>[20]Maio!$K$14</f>
        <v>67.8</v>
      </c>
      <c r="L24" s="18">
        <f>[20]Maio!$K$15</f>
        <v>8</v>
      </c>
      <c r="M24" s="18">
        <f>[20]Maio!$K$16</f>
        <v>0</v>
      </c>
      <c r="N24" s="18">
        <f>[20]Maio!$K$17</f>
        <v>0</v>
      </c>
      <c r="O24" s="18">
        <f>[20]Maio!$K$18</f>
        <v>0</v>
      </c>
      <c r="P24" s="18">
        <f>[20]Maio!$K$19</f>
        <v>0</v>
      </c>
      <c r="Q24" s="18">
        <f>[20]Maio!$K$20</f>
        <v>0</v>
      </c>
      <c r="R24" s="18">
        <f>[20]Maio!$K$21</f>
        <v>0</v>
      </c>
      <c r="S24" s="18">
        <f>[20]Maio!$K$22</f>
        <v>0</v>
      </c>
      <c r="T24" s="18">
        <f>[20]Maio!$K$23</f>
        <v>0.2</v>
      </c>
      <c r="U24" s="18">
        <f>[20]Maio!$K$24</f>
        <v>15.2</v>
      </c>
      <c r="V24" s="18">
        <f>[20]Maio!$K$25</f>
        <v>10</v>
      </c>
      <c r="W24" s="18">
        <f>[20]Maio!$K$26</f>
        <v>0</v>
      </c>
      <c r="X24" s="18">
        <f>[20]Maio!$K$27</f>
        <v>0</v>
      </c>
      <c r="Y24" s="18">
        <f>[20]Maio!$K$28</f>
        <v>0</v>
      </c>
      <c r="Z24" s="18">
        <f>[20]Maio!$K$29</f>
        <v>0</v>
      </c>
      <c r="AA24" s="18">
        <f>[20]Maio!$K$30</f>
        <v>0</v>
      </c>
      <c r="AB24" s="18">
        <f>[20]Maio!$K$31</f>
        <v>0</v>
      </c>
      <c r="AC24" s="18">
        <f>[20]Maio!$K$32</f>
        <v>9.2000000000000011</v>
      </c>
      <c r="AD24" s="18">
        <f>[20]Maio!$K$33</f>
        <v>0.8</v>
      </c>
      <c r="AE24" s="18">
        <f>[20]Maio!$K$34</f>
        <v>0</v>
      </c>
      <c r="AF24" s="18">
        <f>[20]Maio!$K$35</f>
        <v>16.399999999999999</v>
      </c>
      <c r="AG24" s="33">
        <f t="shared" si="8"/>
        <v>141</v>
      </c>
      <c r="AH24" s="36">
        <f t="shared" si="9"/>
        <v>67.8</v>
      </c>
      <c r="AI24" s="79">
        <f t="shared" si="1"/>
        <v>20</v>
      </c>
    </row>
    <row r="25" spans="1:37" ht="17.100000000000001" customHeight="1" x14ac:dyDescent="0.2">
      <c r="A25" s="15" t="s">
        <v>15</v>
      </c>
      <c r="B25" s="18">
        <f>[21]Maio!$K$5</f>
        <v>0</v>
      </c>
      <c r="C25" s="18">
        <f>[21]Maio!$K$6</f>
        <v>0</v>
      </c>
      <c r="D25" s="18">
        <f>[21]Maio!$K$7</f>
        <v>77</v>
      </c>
      <c r="E25" s="18">
        <f>[21]Maio!$K$8</f>
        <v>18.2</v>
      </c>
      <c r="F25" s="18">
        <f>[21]Maio!$K$9</f>
        <v>0</v>
      </c>
      <c r="G25" s="18">
        <f>[21]Maio!$K$10</f>
        <v>0</v>
      </c>
      <c r="H25" s="18">
        <f>[21]Maio!$K$11</f>
        <v>0</v>
      </c>
      <c r="I25" s="18">
        <f>[21]Maio!$K$12</f>
        <v>1</v>
      </c>
      <c r="J25" s="18">
        <f>[21]Maio!$K$13</f>
        <v>0.2</v>
      </c>
      <c r="K25" s="18">
        <f>[21]Maio!$K$14</f>
        <v>46.6</v>
      </c>
      <c r="L25" s="18">
        <f>[21]Maio!$K$15</f>
        <v>1.7999999999999998</v>
      </c>
      <c r="M25" s="18">
        <f>[21]Maio!$K$16</f>
        <v>0.2</v>
      </c>
      <c r="N25" s="18">
        <f>[21]Maio!$K$17</f>
        <v>0.2</v>
      </c>
      <c r="O25" s="18">
        <f>[21]Maio!$K$18</f>
        <v>0.60000000000000009</v>
      </c>
      <c r="P25" s="18">
        <f>[21]Maio!$K$19</f>
        <v>0.2</v>
      </c>
      <c r="Q25" s="18">
        <f>[21]Maio!$K$20</f>
        <v>6</v>
      </c>
      <c r="R25" s="18">
        <f>[21]Maio!$K$21</f>
        <v>1.4000000000000001</v>
      </c>
      <c r="S25" s="18">
        <f>[21]Maio!$K$22</f>
        <v>44.4</v>
      </c>
      <c r="T25" s="18">
        <f>[21]Maio!$K$23</f>
        <v>0</v>
      </c>
      <c r="U25" s="18">
        <f>[21]Maio!$K$24</f>
        <v>0</v>
      </c>
      <c r="V25" s="18">
        <f>[21]Maio!$K$25</f>
        <v>0.2</v>
      </c>
      <c r="W25" s="18">
        <f>[21]Maio!$K$26</f>
        <v>0</v>
      </c>
      <c r="X25" s="18">
        <f>[21]Maio!$K$27</f>
        <v>0</v>
      </c>
      <c r="Y25" s="18">
        <f>[21]Maio!$K$28</f>
        <v>2.8</v>
      </c>
      <c r="Z25" s="18">
        <f>[21]Maio!$K$29</f>
        <v>8.1999999999999993</v>
      </c>
      <c r="AA25" s="18">
        <f>[21]Maio!$K$30</f>
        <v>0.2</v>
      </c>
      <c r="AB25" s="18">
        <f>[21]Maio!$K$31</f>
        <v>36</v>
      </c>
      <c r="AC25" s="18">
        <f>[21]Maio!$K$32</f>
        <v>3.2</v>
      </c>
      <c r="AD25" s="18">
        <f>[21]Maio!$K$33</f>
        <v>0.2</v>
      </c>
      <c r="AE25" s="18">
        <f>[21]Maio!$K$34</f>
        <v>10.6</v>
      </c>
      <c r="AF25" s="18">
        <f>[21]Maio!$K$35</f>
        <v>3.0000000000000004</v>
      </c>
      <c r="AG25" s="33">
        <f t="shared" si="8"/>
        <v>262.19999999999993</v>
      </c>
      <c r="AH25" s="36">
        <f t="shared" si="9"/>
        <v>77</v>
      </c>
      <c r="AI25" s="79">
        <f t="shared" si="1"/>
        <v>9</v>
      </c>
      <c r="AJ25" s="28" t="s">
        <v>54</v>
      </c>
    </row>
    <row r="26" spans="1:37" ht="17.100000000000001" customHeight="1" x14ac:dyDescent="0.2">
      <c r="A26" s="15" t="s">
        <v>16</v>
      </c>
      <c r="B26" s="18">
        <f>[22]Maio!$K$5</f>
        <v>0</v>
      </c>
      <c r="C26" s="18">
        <f>[22]Maio!$K$6</f>
        <v>0</v>
      </c>
      <c r="D26" s="18">
        <f>[22]Maio!$K$7</f>
        <v>4.8</v>
      </c>
      <c r="E26" s="18">
        <f>[22]Maio!$K$8</f>
        <v>7.6000000000000005</v>
      </c>
      <c r="F26" s="18">
        <f>[22]Maio!$K$9</f>
        <v>0</v>
      </c>
      <c r="G26" s="18">
        <f>[22]Maio!$K$10</f>
        <v>0</v>
      </c>
      <c r="H26" s="18">
        <f>[22]Maio!$K$11</f>
        <v>0</v>
      </c>
      <c r="I26" s="18">
        <f>[22]Maio!$K$12</f>
        <v>0</v>
      </c>
      <c r="J26" s="18">
        <f>[22]Maio!$K$13</f>
        <v>0</v>
      </c>
      <c r="K26" s="18">
        <f>[22]Maio!$K$14</f>
        <v>0</v>
      </c>
      <c r="L26" s="18">
        <f>[22]Maio!$K$15</f>
        <v>0.2</v>
      </c>
      <c r="M26" s="18">
        <f>[22]Maio!$K$16</f>
        <v>0.2</v>
      </c>
      <c r="N26" s="18">
        <f>[22]Maio!$K$17</f>
        <v>0</v>
      </c>
      <c r="O26" s="18">
        <f>[22]Maio!$K$18</f>
        <v>0</v>
      </c>
      <c r="P26" s="18">
        <f>[22]Maio!$K$19</f>
        <v>0</v>
      </c>
      <c r="Q26" s="18">
        <f>[22]Maio!$K$20</f>
        <v>0.2</v>
      </c>
      <c r="R26" s="18">
        <f>[22]Maio!$K$21</f>
        <v>0.2</v>
      </c>
      <c r="S26" s="18">
        <f>[22]Maio!$K$22</f>
        <v>5.0000000000000009</v>
      </c>
      <c r="T26" s="18">
        <f>[22]Maio!$K$23</f>
        <v>0.2</v>
      </c>
      <c r="U26" s="18">
        <f>[22]Maio!$K$24</f>
        <v>0</v>
      </c>
      <c r="V26" s="18">
        <f>[22]Maio!$K$25</f>
        <v>0</v>
      </c>
      <c r="W26" s="18">
        <f>[22]Maio!$K$26</f>
        <v>1</v>
      </c>
      <c r="X26" s="18">
        <f>[22]Maio!$K$27</f>
        <v>0</v>
      </c>
      <c r="Y26" s="18">
        <f>[22]Maio!$K$28</f>
        <v>5</v>
      </c>
      <c r="Z26" s="18">
        <f>[22]Maio!$K$29</f>
        <v>47.4</v>
      </c>
      <c r="AA26" s="18">
        <f>[22]Maio!$K$30</f>
        <v>18.400000000000002</v>
      </c>
      <c r="AB26" s="18">
        <f>[22]Maio!$K$31</f>
        <v>54.000000000000007</v>
      </c>
      <c r="AC26" s="18">
        <f>[22]Maio!$K$32</f>
        <v>0</v>
      </c>
      <c r="AD26" s="18">
        <f>[22]Maio!$K$33</f>
        <v>0.2</v>
      </c>
      <c r="AE26" s="18">
        <f>[22]Maio!$K$34</f>
        <v>10</v>
      </c>
      <c r="AF26" s="18">
        <f>[22]Maio!$K$35</f>
        <v>1.2</v>
      </c>
      <c r="AG26" s="33">
        <f t="shared" si="8"/>
        <v>155.6</v>
      </c>
      <c r="AH26" s="36">
        <f t="shared" si="9"/>
        <v>54.000000000000007</v>
      </c>
      <c r="AI26" s="79">
        <f t="shared" si="1"/>
        <v>15</v>
      </c>
    </row>
    <row r="27" spans="1:37" ht="17.100000000000001" customHeight="1" x14ac:dyDescent="0.2">
      <c r="A27" s="15" t="s">
        <v>17</v>
      </c>
      <c r="B27" s="18">
        <f>[23]Maio!$K$5</f>
        <v>0</v>
      </c>
      <c r="C27" s="18">
        <f>[23]Maio!$K$6</f>
        <v>0</v>
      </c>
      <c r="D27" s="18">
        <f>[23]Maio!$K$7</f>
        <v>0</v>
      </c>
      <c r="E27" s="18">
        <f>[23]Maio!$K$8</f>
        <v>33.20000000000001</v>
      </c>
      <c r="F27" s="18">
        <f>[23]Maio!$K$9</f>
        <v>0</v>
      </c>
      <c r="G27" s="18">
        <f>[23]Maio!$K$10</f>
        <v>0</v>
      </c>
      <c r="H27" s="18">
        <f>[23]Maio!$K$11</f>
        <v>0</v>
      </c>
      <c r="I27" s="18">
        <f>[23]Maio!$K$12</f>
        <v>0</v>
      </c>
      <c r="J27" s="18">
        <f>[23]Maio!$K$13</f>
        <v>0</v>
      </c>
      <c r="K27" s="18">
        <f>[23]Maio!$K$14</f>
        <v>25.000000000000004</v>
      </c>
      <c r="L27" s="18">
        <f>[23]Maio!$K$15</f>
        <v>0.4</v>
      </c>
      <c r="M27" s="18">
        <f>[23]Maio!$K$16</f>
        <v>0</v>
      </c>
      <c r="N27" s="18">
        <f>[23]Maio!$K$17</f>
        <v>0</v>
      </c>
      <c r="O27" s="18">
        <f>[23]Maio!$K$18</f>
        <v>0</v>
      </c>
      <c r="P27" s="18">
        <f>[23]Maio!$K$19</f>
        <v>0</v>
      </c>
      <c r="Q27" s="18">
        <f>[23]Maio!$K$20</f>
        <v>43</v>
      </c>
      <c r="R27" s="18">
        <f>[23]Maio!$K$21</f>
        <v>1.4</v>
      </c>
      <c r="S27" s="18">
        <f>[23]Maio!$K$22</f>
        <v>0.60000000000000009</v>
      </c>
      <c r="T27" s="18">
        <f>[23]Maio!$K$23</f>
        <v>0</v>
      </c>
      <c r="U27" s="18">
        <f>[23]Maio!$K$24</f>
        <v>0</v>
      </c>
      <c r="V27" s="18">
        <f>[23]Maio!$K$25</f>
        <v>0</v>
      </c>
      <c r="W27" s="18">
        <f>[23]Maio!$K$26</f>
        <v>0</v>
      </c>
      <c r="X27" s="18">
        <f>[23]Maio!$K$27</f>
        <v>0</v>
      </c>
      <c r="Y27" s="18">
        <f>[23]Maio!$K$28</f>
        <v>0</v>
      </c>
      <c r="Z27" s="18">
        <f>[23]Maio!$K$29</f>
        <v>0</v>
      </c>
      <c r="AA27" s="18">
        <f>[23]Maio!$K$30</f>
        <v>14</v>
      </c>
      <c r="AB27" s="18">
        <f>[23]Maio!$K$31</f>
        <v>6.7999999999999989</v>
      </c>
      <c r="AC27" s="18">
        <f>[23]Maio!$K$32</f>
        <v>0.4</v>
      </c>
      <c r="AD27" s="18">
        <f>[23]Maio!$K$33</f>
        <v>0</v>
      </c>
      <c r="AE27" s="18">
        <f>[23]Maio!$K$34</f>
        <v>10</v>
      </c>
      <c r="AF27" s="18">
        <f>[23]Maio!$K$35</f>
        <v>11.2</v>
      </c>
      <c r="AG27" s="33">
        <f t="shared" si="8"/>
        <v>146</v>
      </c>
      <c r="AH27" s="36">
        <f t="shared" si="9"/>
        <v>43</v>
      </c>
      <c r="AI27" s="79">
        <f t="shared" si="1"/>
        <v>20</v>
      </c>
    </row>
    <row r="28" spans="1:37" ht="17.100000000000001" customHeight="1" x14ac:dyDescent="0.2">
      <c r="A28" s="15" t="s">
        <v>18</v>
      </c>
      <c r="B28" s="18">
        <f>[24]Maio!$K$5</f>
        <v>0</v>
      </c>
      <c r="C28" s="18">
        <f>[24]Maio!$K$6</f>
        <v>0</v>
      </c>
      <c r="D28" s="18">
        <f>[24]Maio!$K$7</f>
        <v>22.6</v>
      </c>
      <c r="E28" s="18">
        <f>[24]Maio!$K$8</f>
        <v>42</v>
      </c>
      <c r="F28" s="18">
        <f>[24]Maio!$K$9</f>
        <v>0</v>
      </c>
      <c r="G28" s="18">
        <f>[24]Maio!$K$10</f>
        <v>0</v>
      </c>
      <c r="H28" s="18">
        <f>[24]Maio!$K$11</f>
        <v>0</v>
      </c>
      <c r="I28" s="18">
        <f>[24]Maio!$K$12</f>
        <v>0</v>
      </c>
      <c r="J28" s="18">
        <f>[24]Maio!$K$13</f>
        <v>0</v>
      </c>
      <c r="K28" s="18">
        <f>[24]Maio!$K$14</f>
        <v>36.6</v>
      </c>
      <c r="L28" s="18">
        <f>[24]Maio!$K$15</f>
        <v>7</v>
      </c>
      <c r="M28" s="18">
        <f>[24]Maio!$K$16</f>
        <v>0</v>
      </c>
      <c r="N28" s="18">
        <f>[24]Maio!$K$17</f>
        <v>0</v>
      </c>
      <c r="O28" s="18">
        <f>[24]Maio!$K$18</f>
        <v>0</v>
      </c>
      <c r="P28" s="18">
        <f>[24]Maio!$K$19</f>
        <v>0</v>
      </c>
      <c r="Q28" s="18">
        <f>[24]Maio!$K$20</f>
        <v>18.600000000000001</v>
      </c>
      <c r="R28" s="18">
        <f>[24]Maio!$K$21</f>
        <v>0</v>
      </c>
      <c r="S28" s="18">
        <f>[24]Maio!$K$22</f>
        <v>0</v>
      </c>
      <c r="T28" s="18">
        <f>[24]Maio!$K$23</f>
        <v>0.4</v>
      </c>
      <c r="U28" s="18">
        <f>[24]Maio!$K$24</f>
        <v>0</v>
      </c>
      <c r="V28" s="18">
        <f>[24]Maio!$K$25</f>
        <v>0</v>
      </c>
      <c r="W28" s="18">
        <f>[24]Maio!$K$26</f>
        <v>0</v>
      </c>
      <c r="X28" s="18">
        <f>[24]Maio!$K$27</f>
        <v>0</v>
      </c>
      <c r="Y28" s="18">
        <f>[24]Maio!$K$28</f>
        <v>0</v>
      </c>
      <c r="Z28" s="18">
        <f>[24]Maio!$K$29</f>
        <v>0</v>
      </c>
      <c r="AA28" s="18">
        <f>[24]Maio!$K$30</f>
        <v>0</v>
      </c>
      <c r="AB28" s="18">
        <f>[24]Maio!$K$31</f>
        <v>0.2</v>
      </c>
      <c r="AC28" s="18">
        <f>[24]Maio!$K$32</f>
        <v>3.2000000000000006</v>
      </c>
      <c r="AD28" s="18">
        <f>[24]Maio!$K$33</f>
        <v>0</v>
      </c>
      <c r="AE28" s="18">
        <f>[24]Maio!$K$34</f>
        <v>7.4</v>
      </c>
      <c r="AF28" s="18">
        <f>[24]Maio!$K$35</f>
        <v>1.2</v>
      </c>
      <c r="AG28" s="33">
        <f t="shared" si="8"/>
        <v>139.19999999999999</v>
      </c>
      <c r="AH28" s="36">
        <f t="shared" si="9"/>
        <v>42</v>
      </c>
      <c r="AI28" s="79">
        <f t="shared" si="1"/>
        <v>21</v>
      </c>
    </row>
    <row r="29" spans="1:37" ht="17.100000000000001" customHeight="1" x14ac:dyDescent="0.2">
      <c r="A29" s="15" t="s">
        <v>19</v>
      </c>
      <c r="B29" s="18">
        <f>[25]Maio!$K$5</f>
        <v>0</v>
      </c>
      <c r="C29" s="18">
        <f>[25]Maio!$K$6</f>
        <v>0</v>
      </c>
      <c r="D29" s="18">
        <f>[25]Maio!$K$7</f>
        <v>91.000000000000014</v>
      </c>
      <c r="E29" s="18">
        <f>[25]Maio!$K$8</f>
        <v>1.8</v>
      </c>
      <c r="F29" s="18">
        <f>[25]Maio!$K$9</f>
        <v>0</v>
      </c>
      <c r="G29" s="18">
        <f>[25]Maio!$K$10</f>
        <v>0</v>
      </c>
      <c r="H29" s="18">
        <f>[25]Maio!$K$11</f>
        <v>0</v>
      </c>
      <c r="I29" s="18">
        <f>[25]Maio!$K$12</f>
        <v>0.2</v>
      </c>
      <c r="J29" s="18">
        <f>[25]Maio!$K$13</f>
        <v>2.4</v>
      </c>
      <c r="K29" s="18">
        <f>[25]Maio!$K$14</f>
        <v>81.399999999999991</v>
      </c>
      <c r="L29" s="18">
        <f>[25]Maio!$K$15</f>
        <v>0.2</v>
      </c>
      <c r="M29" s="18">
        <f>[25]Maio!$K$16</f>
        <v>0.2</v>
      </c>
      <c r="N29" s="18">
        <f>[25]Maio!$K$17</f>
        <v>0.2</v>
      </c>
      <c r="O29" s="18">
        <f>[25]Maio!$K$18</f>
        <v>6.0000000000000009</v>
      </c>
      <c r="P29" s="18">
        <f>[25]Maio!$K$19</f>
        <v>4.4000000000000004</v>
      </c>
      <c r="Q29" s="18">
        <f>[25]Maio!$K$20</f>
        <v>38.800000000000004</v>
      </c>
      <c r="R29" s="18">
        <f>[25]Maio!$K$21</f>
        <v>3.4000000000000004</v>
      </c>
      <c r="S29" s="18">
        <f>[25]Maio!$K$22</f>
        <v>5.2000000000000011</v>
      </c>
      <c r="T29" s="18">
        <f>[25]Maio!$K$23</f>
        <v>0.2</v>
      </c>
      <c r="U29" s="18">
        <f>[25]Maio!$K$24</f>
        <v>0</v>
      </c>
      <c r="V29" s="18">
        <f>[25]Maio!$K$25</f>
        <v>0</v>
      </c>
      <c r="W29" s="18">
        <f>[25]Maio!$K$26</f>
        <v>0</v>
      </c>
      <c r="X29" s="18">
        <f>[25]Maio!$K$27</f>
        <v>0</v>
      </c>
      <c r="Y29" s="18">
        <f>[25]Maio!$K$28</f>
        <v>0.2</v>
      </c>
      <c r="Z29" s="18">
        <f>[25]Maio!$K$29</f>
        <v>17</v>
      </c>
      <c r="AA29" s="18">
        <f>[25]Maio!$K$30</f>
        <v>17.399999999999999</v>
      </c>
      <c r="AB29" s="18">
        <f>[25]Maio!$K$31</f>
        <v>33.199999999999996</v>
      </c>
      <c r="AC29" s="18">
        <f>[25]Maio!$K$32</f>
        <v>0.8</v>
      </c>
      <c r="AD29" s="18">
        <f>[25]Maio!$K$33</f>
        <v>0</v>
      </c>
      <c r="AE29" s="18">
        <f>[25]Maio!$K$34</f>
        <v>9.2000000000000011</v>
      </c>
      <c r="AF29" s="18">
        <f>[25]Maio!$K$35</f>
        <v>4</v>
      </c>
      <c r="AG29" s="33">
        <f t="shared" si="8"/>
        <v>317.19999999999993</v>
      </c>
      <c r="AH29" s="36">
        <f t="shared" si="9"/>
        <v>91.000000000000014</v>
      </c>
      <c r="AI29" s="79">
        <f t="shared" si="1"/>
        <v>10</v>
      </c>
    </row>
    <row r="30" spans="1:37" ht="17.100000000000001" customHeight="1" x14ac:dyDescent="0.2">
      <c r="A30" s="15" t="s">
        <v>31</v>
      </c>
      <c r="B30" s="18">
        <f>[26]Maio!$K$5</f>
        <v>0</v>
      </c>
      <c r="C30" s="18">
        <f>[26]Maio!$K$6</f>
        <v>0</v>
      </c>
      <c r="D30" s="18">
        <f>[26]Maio!$K$7</f>
        <v>0</v>
      </c>
      <c r="E30" s="18">
        <f>[26]Maio!$K$8</f>
        <v>7.9999999999999991</v>
      </c>
      <c r="F30" s="18">
        <f>[26]Maio!$K$9</f>
        <v>8.6000000000000032</v>
      </c>
      <c r="G30" s="18">
        <f>[26]Maio!$K$10</f>
        <v>2.6</v>
      </c>
      <c r="H30" s="18">
        <f>[26]Maio!$K$11</f>
        <v>0</v>
      </c>
      <c r="I30" s="18">
        <f>[26]Maio!$K$12</f>
        <v>0.2</v>
      </c>
      <c r="J30" s="18">
        <f>[26]Maio!$K$13</f>
        <v>0</v>
      </c>
      <c r="K30" s="18">
        <f>[26]Maio!$K$14</f>
        <v>0</v>
      </c>
      <c r="L30" s="18">
        <f>[26]Maio!$K$15</f>
        <v>13.2</v>
      </c>
      <c r="M30" s="18">
        <f>[26]Maio!$K$16</f>
        <v>8.7999999999999989</v>
      </c>
      <c r="N30" s="18">
        <f>[26]Maio!$K$17</f>
        <v>0.2</v>
      </c>
      <c r="O30" s="18">
        <f>[26]Maio!$K$18</f>
        <v>0</v>
      </c>
      <c r="P30" s="18">
        <f>[26]Maio!$K$19</f>
        <v>0</v>
      </c>
      <c r="Q30" s="18">
        <f>[26]Maio!$K$20</f>
        <v>0.4</v>
      </c>
      <c r="R30" s="18">
        <f>[26]Maio!$K$21</f>
        <v>0.4</v>
      </c>
      <c r="S30" s="18">
        <f>[26]Maio!$K$22</f>
        <v>0.60000000000000009</v>
      </c>
      <c r="T30" s="18">
        <f>[26]Maio!$K$23</f>
        <v>0</v>
      </c>
      <c r="U30" s="18">
        <f>[26]Maio!$K$24</f>
        <v>0.2</v>
      </c>
      <c r="V30" s="18">
        <f>[26]Maio!$K$25</f>
        <v>0</v>
      </c>
      <c r="W30" s="18">
        <f>[26]Maio!$K$26</f>
        <v>0</v>
      </c>
      <c r="X30" s="18">
        <f>[26]Maio!$K$27</f>
        <v>0</v>
      </c>
      <c r="Y30" s="18">
        <f>[26]Maio!$K$28</f>
        <v>0.2</v>
      </c>
      <c r="Z30" s="18">
        <f>[26]Maio!$K$29</f>
        <v>7.4000000000000012</v>
      </c>
      <c r="AA30" s="18">
        <f>[26]Maio!$K$30</f>
        <v>0</v>
      </c>
      <c r="AB30" s="18">
        <f>[26]Maio!$K$31</f>
        <v>0</v>
      </c>
      <c r="AC30" s="18">
        <f>[26]Maio!$K$32</f>
        <v>1.2</v>
      </c>
      <c r="AD30" s="18">
        <f>[26]Maio!$K$33</f>
        <v>1</v>
      </c>
      <c r="AE30" s="18">
        <f>[26]Maio!$K$34</f>
        <v>0</v>
      </c>
      <c r="AF30" s="18">
        <f>[26]Maio!$K$35</f>
        <v>0</v>
      </c>
      <c r="AG30" s="33">
        <f t="shared" ref="AG30" si="10">SUM(B30:AF30)</f>
        <v>53.000000000000007</v>
      </c>
      <c r="AH30" s="36">
        <f t="shared" ref="AH30" si="11">MAX(B30:AF30)</f>
        <v>13.2</v>
      </c>
      <c r="AI30" s="79">
        <f t="shared" si="1"/>
        <v>16</v>
      </c>
    </row>
    <row r="31" spans="1:37" ht="17.100000000000001" customHeight="1" x14ac:dyDescent="0.2">
      <c r="A31" s="15" t="s">
        <v>51</v>
      </c>
      <c r="B31" s="18">
        <f>[27]Maio!$K$5</f>
        <v>0</v>
      </c>
      <c r="C31" s="18">
        <f>[27]Maio!$K$6</f>
        <v>0</v>
      </c>
      <c r="D31" s="18">
        <f>[27]Maio!$K$7</f>
        <v>7.6</v>
      </c>
      <c r="E31" s="18">
        <f>[27]Maio!$K$8</f>
        <v>26.799999999999997</v>
      </c>
      <c r="F31" s="18">
        <f>[27]Maio!$K$9</f>
        <v>0.2</v>
      </c>
      <c r="G31" s="18">
        <f>[27]Maio!$K$10</f>
        <v>0</v>
      </c>
      <c r="H31" s="18">
        <f>[27]Maio!$K$11</f>
        <v>0</v>
      </c>
      <c r="I31" s="18">
        <f>[27]Maio!$K$12</f>
        <v>0</v>
      </c>
      <c r="J31" s="18">
        <f>[27]Maio!$K$13</f>
        <v>0</v>
      </c>
      <c r="K31" s="18">
        <f>[27]Maio!$K$14</f>
        <v>3.6</v>
      </c>
      <c r="L31" s="18">
        <f>[27]Maio!$K$15</f>
        <v>33.799999999999997</v>
      </c>
      <c r="M31" s="18">
        <f>[27]Maio!$K$16</f>
        <v>0</v>
      </c>
      <c r="N31" s="18">
        <f>[27]Maio!$K$17</f>
        <v>0</v>
      </c>
      <c r="O31" s="18">
        <f>[27]Maio!$K$18</f>
        <v>0</v>
      </c>
      <c r="P31" s="18">
        <f>[27]Maio!$K$19</f>
        <v>0</v>
      </c>
      <c r="Q31" s="18">
        <f>[27]Maio!$K$20</f>
        <v>0</v>
      </c>
      <c r="R31" s="18">
        <f>[27]Maio!$K$21</f>
        <v>1.4</v>
      </c>
      <c r="S31" s="18">
        <f>[27]Maio!$K$22</f>
        <v>0</v>
      </c>
      <c r="T31" s="18">
        <f>[27]Maio!$K$23</f>
        <v>0</v>
      </c>
      <c r="U31" s="18">
        <f>[27]Maio!$K$24</f>
        <v>0</v>
      </c>
      <c r="V31" s="18">
        <f>[27]Maio!$K$25</f>
        <v>0</v>
      </c>
      <c r="W31" s="18">
        <f>[27]Maio!$K$26</f>
        <v>0</v>
      </c>
      <c r="X31" s="18">
        <f>[27]Maio!$K$27</f>
        <v>0</v>
      </c>
      <c r="Y31" s="18">
        <f>[27]Maio!$K$28</f>
        <v>0</v>
      </c>
      <c r="Z31" s="18">
        <f>[27]Maio!$K$29</f>
        <v>0</v>
      </c>
      <c r="AA31" s="18">
        <f>[27]Maio!$K$30</f>
        <v>0</v>
      </c>
      <c r="AB31" s="18">
        <f>[27]Maio!$K$31</f>
        <v>0</v>
      </c>
      <c r="AC31" s="18">
        <f>[27]Maio!$K$32</f>
        <v>28</v>
      </c>
      <c r="AD31" s="18">
        <f>[27]Maio!$K$33</f>
        <v>0</v>
      </c>
      <c r="AE31" s="17">
        <f>[27]Maio!$K$34</f>
        <v>0</v>
      </c>
      <c r="AF31" s="17">
        <f>[27]Maio!$K$35</f>
        <v>13.4</v>
      </c>
      <c r="AG31" s="33">
        <f t="shared" ref="AG31" si="12">SUM(B31:AF31)</f>
        <v>114.80000000000001</v>
      </c>
      <c r="AH31" s="36">
        <f>MAX(B31:AF31)</f>
        <v>33.799999999999997</v>
      </c>
      <c r="AI31" s="79">
        <f t="shared" si="1"/>
        <v>23</v>
      </c>
      <c r="AJ31" s="28" t="s">
        <v>54</v>
      </c>
    </row>
    <row r="32" spans="1:37" ht="17.100000000000001" customHeight="1" x14ac:dyDescent="0.2">
      <c r="A32" s="15" t="s">
        <v>20</v>
      </c>
      <c r="B32" s="17">
        <f>[28]Maio!$K$5</f>
        <v>0</v>
      </c>
      <c r="C32" s="17">
        <f>[28]Maio!$K$6</f>
        <v>0</v>
      </c>
      <c r="D32" s="17">
        <f>[28]Maio!$K$7</f>
        <v>9.1999999999999993</v>
      </c>
      <c r="E32" s="17">
        <f>[28]Maio!$K$8</f>
        <v>47.600000000000009</v>
      </c>
      <c r="F32" s="17">
        <f>[28]Maio!$K$9</f>
        <v>0</v>
      </c>
      <c r="G32" s="17">
        <f>[28]Maio!$K$10</f>
        <v>0</v>
      </c>
      <c r="H32" s="17">
        <f>[28]Maio!$K$11</f>
        <v>0</v>
      </c>
      <c r="I32" s="17">
        <f>[28]Maio!$K$12</f>
        <v>0</v>
      </c>
      <c r="J32" s="17">
        <f>[28]Maio!$K$13</f>
        <v>0</v>
      </c>
      <c r="K32" s="17">
        <f>[28]Maio!$K$14</f>
        <v>28.4</v>
      </c>
      <c r="L32" s="17">
        <f>[28]Maio!$K$15</f>
        <v>3</v>
      </c>
      <c r="M32" s="17">
        <f>[28]Maio!$K$16</f>
        <v>0</v>
      </c>
      <c r="N32" s="17">
        <f>[28]Maio!$K$17</f>
        <v>0</v>
      </c>
      <c r="O32" s="17">
        <f>[28]Maio!$K$18</f>
        <v>0</v>
      </c>
      <c r="P32" s="17">
        <f>[28]Maio!$K$19</f>
        <v>0</v>
      </c>
      <c r="Q32" s="17">
        <f>[28]Maio!$K$20</f>
        <v>0</v>
      </c>
      <c r="R32" s="17">
        <f>[28]Maio!$K$21</f>
        <v>0</v>
      </c>
      <c r="S32" s="17">
        <f>[28]Maio!$K$22</f>
        <v>0</v>
      </c>
      <c r="T32" s="17">
        <f>[28]Maio!$K$23</f>
        <v>0</v>
      </c>
      <c r="U32" s="17">
        <f>[28]Maio!$K$24</f>
        <v>0</v>
      </c>
      <c r="V32" s="17">
        <f>[28]Maio!$K$25</f>
        <v>2</v>
      </c>
      <c r="W32" s="17">
        <f>[28]Maio!$K$26</f>
        <v>0</v>
      </c>
      <c r="X32" s="17">
        <f>[28]Maio!$K$27</f>
        <v>0</v>
      </c>
      <c r="Y32" s="17">
        <f>[28]Maio!$K$28</f>
        <v>0</v>
      </c>
      <c r="Z32" s="17">
        <f>[28]Maio!$K$29</f>
        <v>0</v>
      </c>
      <c r="AA32" s="17">
        <f>[28]Maio!$K$30</f>
        <v>0</v>
      </c>
      <c r="AB32" s="17">
        <f>[28]Maio!$K$31</f>
        <v>0</v>
      </c>
      <c r="AC32" s="17">
        <f>[28]Maio!$K$32</f>
        <v>4.4000000000000004</v>
      </c>
      <c r="AD32" s="17">
        <f>[28]Maio!$K$33</f>
        <v>0</v>
      </c>
      <c r="AE32" s="17">
        <f>[28]Maio!$K$34</f>
        <v>4</v>
      </c>
      <c r="AF32" s="17">
        <f>[28]Maio!$K$35</f>
        <v>4.2</v>
      </c>
      <c r="AG32" s="33">
        <f t="shared" si="8"/>
        <v>102.80000000000003</v>
      </c>
      <c r="AH32" s="36">
        <f t="shared" si="9"/>
        <v>47.600000000000009</v>
      </c>
      <c r="AI32" s="79">
        <f>COUNTIF(B32:AF32,"=0,0")</f>
        <v>23</v>
      </c>
    </row>
    <row r="33" spans="1:35" s="5" customFormat="1" ht="17.100000000000001" customHeight="1" x14ac:dyDescent="0.2">
      <c r="A33" s="29" t="s">
        <v>33</v>
      </c>
      <c r="B33" s="30">
        <f t="shared" ref="B33:AH33" si="13">MAX(B5:B32)</f>
        <v>0.2</v>
      </c>
      <c r="C33" s="30">
        <f t="shared" si="13"/>
        <v>0.2</v>
      </c>
      <c r="D33" s="30">
        <f t="shared" si="13"/>
        <v>91.000000000000014</v>
      </c>
      <c r="E33" s="30">
        <f t="shared" si="13"/>
        <v>58.2</v>
      </c>
      <c r="F33" s="30">
        <f t="shared" si="13"/>
        <v>8.6000000000000032</v>
      </c>
      <c r="G33" s="30">
        <f t="shared" si="13"/>
        <v>13</v>
      </c>
      <c r="H33" s="30">
        <f t="shared" si="13"/>
        <v>6.6000000000000032</v>
      </c>
      <c r="I33" s="30">
        <f t="shared" si="13"/>
        <v>6.8000000000000034</v>
      </c>
      <c r="J33" s="30">
        <f t="shared" si="13"/>
        <v>8.0000000000000036</v>
      </c>
      <c r="K33" s="30">
        <f t="shared" si="13"/>
        <v>81.399999999999991</v>
      </c>
      <c r="L33" s="30">
        <f t="shared" si="13"/>
        <v>54.000000000000007</v>
      </c>
      <c r="M33" s="30">
        <f t="shared" si="13"/>
        <v>10.799999999999994</v>
      </c>
      <c r="N33" s="30">
        <f t="shared" si="13"/>
        <v>4.0000000000000009</v>
      </c>
      <c r="O33" s="30">
        <f t="shared" si="13"/>
        <v>6.0000000000000009</v>
      </c>
      <c r="P33" s="30">
        <f t="shared" si="13"/>
        <v>8.1999999999999993</v>
      </c>
      <c r="Q33" s="30">
        <f t="shared" si="13"/>
        <v>43</v>
      </c>
      <c r="R33" s="30">
        <f t="shared" si="13"/>
        <v>14.799999999999999</v>
      </c>
      <c r="S33" s="30">
        <f t="shared" si="13"/>
        <v>44.4</v>
      </c>
      <c r="T33" s="30">
        <f t="shared" si="13"/>
        <v>7.0000000000000036</v>
      </c>
      <c r="U33" s="30">
        <f t="shared" si="13"/>
        <v>16.799999999999997</v>
      </c>
      <c r="V33" s="30">
        <f t="shared" si="13"/>
        <v>11.2</v>
      </c>
      <c r="W33" s="30">
        <f t="shared" si="13"/>
        <v>9.1999999999999993</v>
      </c>
      <c r="X33" s="30">
        <f t="shared" si="13"/>
        <v>0.4</v>
      </c>
      <c r="Y33" s="30">
        <f t="shared" si="13"/>
        <v>17.799999999999997</v>
      </c>
      <c r="Z33" s="30">
        <f t="shared" si="13"/>
        <v>55.2</v>
      </c>
      <c r="AA33" s="30">
        <f t="shared" si="13"/>
        <v>18.400000000000002</v>
      </c>
      <c r="AB33" s="30">
        <f t="shared" si="13"/>
        <v>54.000000000000007</v>
      </c>
      <c r="AC33" s="30">
        <f t="shared" si="13"/>
        <v>28</v>
      </c>
      <c r="AD33" s="30">
        <f t="shared" si="13"/>
        <v>6.0000000000000009</v>
      </c>
      <c r="AE33" s="30">
        <f t="shared" si="13"/>
        <v>42.199999999999996</v>
      </c>
      <c r="AF33" s="30">
        <f t="shared" si="13"/>
        <v>54.4</v>
      </c>
      <c r="AG33" s="32">
        <f t="shared" si="13"/>
        <v>317.19999999999993</v>
      </c>
      <c r="AH33" s="35">
        <f t="shared" si="13"/>
        <v>91.000000000000014</v>
      </c>
      <c r="AI33" s="152"/>
    </row>
    <row r="34" spans="1:35" s="11" customFormat="1" ht="13.5" thickBot="1" x14ac:dyDescent="0.25">
      <c r="A34" s="130" t="s">
        <v>36</v>
      </c>
      <c r="B34" s="131">
        <f t="shared" ref="B34:AG34" si="14">SUM(B5:B32)</f>
        <v>0.2</v>
      </c>
      <c r="C34" s="131">
        <f t="shared" si="14"/>
        <v>0.4</v>
      </c>
      <c r="D34" s="131">
        <f t="shared" si="14"/>
        <v>450</v>
      </c>
      <c r="E34" s="131">
        <f t="shared" si="14"/>
        <v>684.80000000000007</v>
      </c>
      <c r="F34" s="131">
        <f t="shared" si="14"/>
        <v>12.000000000000004</v>
      </c>
      <c r="G34" s="131">
        <f t="shared" si="14"/>
        <v>24.6</v>
      </c>
      <c r="H34" s="131">
        <f t="shared" si="14"/>
        <v>6.8000000000000034</v>
      </c>
      <c r="I34" s="131">
        <f t="shared" si="14"/>
        <v>9.0000000000000036</v>
      </c>
      <c r="J34" s="131">
        <f t="shared" si="14"/>
        <v>11.400000000000002</v>
      </c>
      <c r="K34" s="131">
        <f t="shared" si="14"/>
        <v>726.80000000000007</v>
      </c>
      <c r="L34" s="131">
        <f t="shared" si="14"/>
        <v>241.8</v>
      </c>
      <c r="M34" s="131">
        <f t="shared" si="14"/>
        <v>24.199999999999989</v>
      </c>
      <c r="N34" s="131">
        <f t="shared" si="14"/>
        <v>5.4000000000000021</v>
      </c>
      <c r="O34" s="131">
        <f t="shared" si="14"/>
        <v>10.400000000000002</v>
      </c>
      <c r="P34" s="131">
        <f t="shared" si="14"/>
        <v>13.6</v>
      </c>
      <c r="Q34" s="131">
        <f t="shared" si="14"/>
        <v>151.20000000000002</v>
      </c>
      <c r="R34" s="131">
        <f t="shared" si="14"/>
        <v>61.2</v>
      </c>
      <c r="S34" s="131">
        <f t="shared" si="14"/>
        <v>114.2</v>
      </c>
      <c r="T34" s="131">
        <f t="shared" si="14"/>
        <v>14.400000000000002</v>
      </c>
      <c r="U34" s="131">
        <f t="shared" si="14"/>
        <v>49.800000000000011</v>
      </c>
      <c r="V34" s="131">
        <f t="shared" si="14"/>
        <v>33.6</v>
      </c>
      <c r="W34" s="131">
        <f t="shared" si="14"/>
        <v>12.2</v>
      </c>
      <c r="X34" s="131">
        <f t="shared" si="14"/>
        <v>0.60000000000000009</v>
      </c>
      <c r="Y34" s="131">
        <f t="shared" si="14"/>
        <v>30.399999999999995</v>
      </c>
      <c r="Z34" s="131">
        <f t="shared" si="14"/>
        <v>158.6</v>
      </c>
      <c r="AA34" s="131">
        <f t="shared" si="14"/>
        <v>71.400000000000006</v>
      </c>
      <c r="AB34" s="131">
        <f t="shared" si="14"/>
        <v>251.60000000000002</v>
      </c>
      <c r="AC34" s="131">
        <f t="shared" si="14"/>
        <v>104.40000000000002</v>
      </c>
      <c r="AD34" s="131">
        <f t="shared" si="14"/>
        <v>10.4</v>
      </c>
      <c r="AE34" s="131">
        <f t="shared" si="14"/>
        <v>201.8</v>
      </c>
      <c r="AF34" s="131">
        <f t="shared" si="14"/>
        <v>301.19999999999993</v>
      </c>
      <c r="AG34" s="118">
        <f t="shared" si="14"/>
        <v>3788.3999999999996</v>
      </c>
      <c r="AH34" s="132"/>
      <c r="AI34" s="153"/>
    </row>
    <row r="35" spans="1:35" x14ac:dyDescent="0.2">
      <c r="A35" s="96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8"/>
      <c r="AE35" s="99"/>
      <c r="AF35" s="100"/>
      <c r="AG35" s="100"/>
      <c r="AH35" s="100"/>
      <c r="AI35" s="101"/>
    </row>
    <row r="36" spans="1:35" x14ac:dyDescent="0.2">
      <c r="A36" s="91"/>
      <c r="B36" s="92"/>
      <c r="C36" s="92" t="s">
        <v>143</v>
      </c>
      <c r="D36" s="92"/>
      <c r="E36" s="92"/>
      <c r="F36" s="92"/>
      <c r="G36" s="92"/>
      <c r="H36" s="102"/>
      <c r="I36" s="102"/>
      <c r="J36" s="102"/>
      <c r="K36" s="102"/>
      <c r="L36" s="102"/>
      <c r="M36" s="102" t="s">
        <v>52</v>
      </c>
      <c r="N36" s="102"/>
      <c r="O36" s="102"/>
      <c r="P36" s="102"/>
      <c r="Q36" s="102"/>
      <c r="R36" s="102"/>
      <c r="S36" s="102"/>
      <c r="T36" s="102"/>
      <c r="U36" s="102"/>
      <c r="V36" s="102" t="s">
        <v>60</v>
      </c>
      <c r="W36" s="102"/>
      <c r="X36" s="102"/>
      <c r="Y36" s="102"/>
      <c r="Z36" s="102"/>
      <c r="AA36" s="102"/>
      <c r="AB36" s="102"/>
      <c r="AC36" s="102"/>
      <c r="AD36" s="103"/>
      <c r="AE36" s="102"/>
      <c r="AF36" s="102"/>
      <c r="AG36" s="103"/>
      <c r="AH36" s="102"/>
      <c r="AI36" s="133"/>
    </row>
    <row r="37" spans="1:35" x14ac:dyDescent="0.2">
      <c r="A37" s="105"/>
      <c r="B37" s="102"/>
      <c r="C37" s="102"/>
      <c r="D37" s="102"/>
      <c r="E37" s="102"/>
      <c r="F37" s="102"/>
      <c r="G37" s="102"/>
      <c r="H37" s="102"/>
      <c r="I37" s="102"/>
      <c r="J37" s="106"/>
      <c r="K37" s="106"/>
      <c r="L37" s="106"/>
      <c r="M37" s="106" t="s">
        <v>53</v>
      </c>
      <c r="N37" s="106"/>
      <c r="O37" s="106"/>
      <c r="P37" s="106"/>
      <c r="Q37" s="102"/>
      <c r="R37" s="102"/>
      <c r="S37" s="102"/>
      <c r="T37" s="102"/>
      <c r="U37" s="102"/>
      <c r="V37" s="106" t="s">
        <v>61</v>
      </c>
      <c r="W37" s="106"/>
      <c r="X37" s="102"/>
      <c r="Y37" s="102"/>
      <c r="Z37" s="102"/>
      <c r="AA37" s="102"/>
      <c r="AB37" s="102"/>
      <c r="AC37" s="102"/>
      <c r="AD37" s="103"/>
      <c r="AE37" s="107"/>
      <c r="AF37" s="108"/>
      <c r="AG37" s="102"/>
      <c r="AH37" s="102"/>
      <c r="AI37" s="109"/>
    </row>
    <row r="38" spans="1:35" ht="13.5" thickBot="1" x14ac:dyDescent="0.25">
      <c r="A38" s="125"/>
      <c r="B38" s="112"/>
      <c r="C38" s="111"/>
      <c r="D38" s="111"/>
      <c r="E38" s="111"/>
      <c r="F38" s="111" t="s">
        <v>144</v>
      </c>
      <c r="G38" s="111"/>
      <c r="H38" s="111"/>
      <c r="I38" s="111"/>
      <c r="J38" s="111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3"/>
      <c r="AE38" s="114"/>
      <c r="AF38" s="115"/>
      <c r="AG38" s="126"/>
      <c r="AH38" s="126"/>
      <c r="AI38" s="134"/>
    </row>
    <row r="39" spans="1:35" x14ac:dyDescent="0.2">
      <c r="F39" s="2" t="s">
        <v>54</v>
      </c>
    </row>
    <row r="40" spans="1:35" x14ac:dyDescent="0.2">
      <c r="H40" s="45"/>
      <c r="I40" s="45"/>
      <c r="J40" s="14"/>
      <c r="K40" s="45"/>
      <c r="L40" s="45"/>
      <c r="M40" s="45"/>
      <c r="N40" s="45"/>
      <c r="O40" s="45"/>
      <c r="P40" s="14"/>
      <c r="Q40" s="45"/>
      <c r="R40" s="45"/>
      <c r="S40" s="45"/>
      <c r="T40" s="45"/>
      <c r="U40" s="45"/>
      <c r="V40" s="45"/>
      <c r="W40" s="45"/>
      <c r="X40" s="45"/>
      <c r="Y40" s="45"/>
      <c r="Z40" s="45"/>
    </row>
    <row r="41" spans="1:35" x14ac:dyDescent="0.2">
      <c r="AI41" s="13" t="s">
        <v>54</v>
      </c>
    </row>
    <row r="42" spans="1:35" x14ac:dyDescent="0.2">
      <c r="AF42" s="2" t="s">
        <v>54</v>
      </c>
      <c r="AH42" s="44" t="s">
        <v>54</v>
      </c>
      <c r="AI42" s="13" t="s">
        <v>54</v>
      </c>
    </row>
    <row r="43" spans="1:35" x14ac:dyDescent="0.2">
      <c r="F43" s="2" t="s">
        <v>54</v>
      </c>
    </row>
    <row r="44" spans="1:35" x14ac:dyDescent="0.2">
      <c r="AH44" s="44" t="s">
        <v>54</v>
      </c>
    </row>
    <row r="45" spans="1:35" x14ac:dyDescent="0.2">
      <c r="R45" s="2" t="s">
        <v>54</v>
      </c>
      <c r="T45" s="2" t="s">
        <v>54</v>
      </c>
    </row>
    <row r="49" spans="9:9" x14ac:dyDescent="0.2">
      <c r="I49" s="2" t="s">
        <v>54</v>
      </c>
    </row>
  </sheetData>
  <mergeCells count="35">
    <mergeCell ref="AI33:AI3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  <mergeCell ref="F3:F4"/>
    <mergeCell ref="G3:G4"/>
    <mergeCell ref="J3:J4"/>
    <mergeCell ref="A2:A4"/>
    <mergeCell ref="B3:B4"/>
    <mergeCell ref="C3:C4"/>
    <mergeCell ref="D3:D4"/>
    <mergeCell ref="B2:AG2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0 AG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zoomScale="60" zoomScaleNormal="100" zoomScalePageLayoutView="60" workbookViewId="0">
      <selection activeCell="M6" sqref="M6"/>
    </sheetView>
  </sheetViews>
  <sheetFormatPr defaultRowHeight="12.75" x14ac:dyDescent="0.2"/>
  <cols>
    <col min="1" max="1" width="30.28515625" customWidth="1"/>
    <col min="2" max="2" width="9.5703125" style="76" customWidth="1"/>
    <col min="3" max="3" width="9.5703125" style="77" customWidth="1"/>
    <col min="4" max="4" width="9.5703125" style="76" customWidth="1"/>
    <col min="5" max="5" width="9.85546875" style="76" customWidth="1"/>
    <col min="6" max="6" width="9.5703125" style="76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51" customFormat="1" ht="42.75" customHeight="1" x14ac:dyDescent="0.2">
      <c r="A1" s="49" t="s">
        <v>62</v>
      </c>
      <c r="B1" s="49" t="s">
        <v>63</v>
      </c>
      <c r="C1" s="49" t="s">
        <v>64</v>
      </c>
      <c r="D1" s="49" t="s">
        <v>65</v>
      </c>
      <c r="E1" s="49" t="s">
        <v>66</v>
      </c>
      <c r="F1" s="49" t="s">
        <v>67</v>
      </c>
      <c r="G1" s="49" t="s">
        <v>68</v>
      </c>
      <c r="H1" s="49" t="s">
        <v>69</v>
      </c>
      <c r="I1" s="49" t="s">
        <v>70</v>
      </c>
      <c r="J1" s="50"/>
      <c r="K1" s="50"/>
      <c r="L1" s="50"/>
      <c r="M1" s="50"/>
    </row>
    <row r="2" spans="1:13" s="56" customFormat="1" x14ac:dyDescent="0.2">
      <c r="A2" s="52" t="s">
        <v>71</v>
      </c>
      <c r="B2" s="52" t="s">
        <v>72</v>
      </c>
      <c r="C2" s="53" t="s">
        <v>73</v>
      </c>
      <c r="D2" s="53">
        <v>-20.444199999999999</v>
      </c>
      <c r="E2" s="53">
        <v>-52.875599999999999</v>
      </c>
      <c r="F2" s="53">
        <v>388</v>
      </c>
      <c r="G2" s="54">
        <v>40405</v>
      </c>
      <c r="H2" s="55">
        <v>1</v>
      </c>
      <c r="I2" s="53" t="s">
        <v>74</v>
      </c>
      <c r="J2" s="50"/>
      <c r="K2" s="50"/>
      <c r="L2" s="50"/>
      <c r="M2" s="50"/>
    </row>
    <row r="3" spans="1:13" ht="12.75" customHeight="1" x14ac:dyDescent="0.2">
      <c r="A3" s="52" t="s">
        <v>0</v>
      </c>
      <c r="B3" s="52" t="s">
        <v>72</v>
      </c>
      <c r="C3" s="53" t="s">
        <v>75</v>
      </c>
      <c r="D3" s="55">
        <v>-23.002500000000001</v>
      </c>
      <c r="E3" s="55">
        <v>-55.3294</v>
      </c>
      <c r="F3" s="55">
        <v>431</v>
      </c>
      <c r="G3" s="57">
        <v>39611</v>
      </c>
      <c r="H3" s="55">
        <v>1</v>
      </c>
      <c r="I3" s="53" t="s">
        <v>76</v>
      </c>
      <c r="J3" s="58"/>
      <c r="K3" s="58"/>
      <c r="L3" s="58"/>
      <c r="M3" s="58"/>
    </row>
    <row r="4" spans="1:13" x14ac:dyDescent="0.2">
      <c r="A4" s="52" t="s">
        <v>1</v>
      </c>
      <c r="B4" s="52" t="s">
        <v>72</v>
      </c>
      <c r="C4" s="53" t="s">
        <v>77</v>
      </c>
      <c r="D4" s="59">
        <v>-20.4756</v>
      </c>
      <c r="E4" s="59">
        <v>-55.783900000000003</v>
      </c>
      <c r="F4" s="59">
        <v>155</v>
      </c>
      <c r="G4" s="57">
        <v>39022</v>
      </c>
      <c r="H4" s="55">
        <v>1</v>
      </c>
      <c r="I4" s="53" t="s">
        <v>78</v>
      </c>
      <c r="J4" s="58"/>
      <c r="K4" s="58"/>
      <c r="L4" s="58"/>
      <c r="M4" s="58"/>
    </row>
    <row r="5" spans="1:13" s="61" customFormat="1" x14ac:dyDescent="0.2">
      <c r="A5" s="52" t="s">
        <v>48</v>
      </c>
      <c r="B5" s="52" t="s">
        <v>72</v>
      </c>
      <c r="C5" s="53" t="s">
        <v>79</v>
      </c>
      <c r="D5" s="59">
        <v>-22.1008</v>
      </c>
      <c r="E5" s="59">
        <v>-56.54</v>
      </c>
      <c r="F5" s="59">
        <v>208</v>
      </c>
      <c r="G5" s="57">
        <v>40764</v>
      </c>
      <c r="H5" s="55">
        <v>1</v>
      </c>
      <c r="I5" s="60" t="s">
        <v>80</v>
      </c>
      <c r="J5" s="58"/>
      <c r="K5" s="58"/>
      <c r="L5" s="58"/>
      <c r="M5" s="58"/>
    </row>
    <row r="6" spans="1:13" s="61" customFormat="1" x14ac:dyDescent="0.2">
      <c r="A6" s="52" t="s">
        <v>81</v>
      </c>
      <c r="B6" s="52" t="s">
        <v>72</v>
      </c>
      <c r="C6" s="53" t="s">
        <v>82</v>
      </c>
      <c r="D6" s="59">
        <v>-21.7514</v>
      </c>
      <c r="E6" s="59">
        <v>-52.470599999999997</v>
      </c>
      <c r="F6" s="59">
        <v>387</v>
      </c>
      <c r="G6" s="57">
        <v>41354</v>
      </c>
      <c r="H6" s="55">
        <v>1</v>
      </c>
      <c r="I6" s="60" t="s">
        <v>83</v>
      </c>
      <c r="J6" s="58"/>
      <c r="K6" s="58"/>
      <c r="L6" s="58"/>
      <c r="M6" s="58"/>
    </row>
    <row r="7" spans="1:13" x14ac:dyDescent="0.2">
      <c r="A7" s="52" t="s">
        <v>2</v>
      </c>
      <c r="B7" s="52" t="s">
        <v>72</v>
      </c>
      <c r="C7" s="53" t="s">
        <v>84</v>
      </c>
      <c r="D7" s="59">
        <v>-20.45</v>
      </c>
      <c r="E7" s="59">
        <v>-54.616599999999998</v>
      </c>
      <c r="F7" s="59">
        <v>530</v>
      </c>
      <c r="G7" s="57">
        <v>37145</v>
      </c>
      <c r="H7" s="55">
        <v>1</v>
      </c>
      <c r="I7" s="53" t="s">
        <v>85</v>
      </c>
      <c r="J7" s="58"/>
      <c r="K7" s="58"/>
      <c r="L7" s="58"/>
      <c r="M7" s="58"/>
    </row>
    <row r="8" spans="1:13" x14ac:dyDescent="0.2">
      <c r="A8" s="52" t="s">
        <v>3</v>
      </c>
      <c r="B8" s="52" t="s">
        <v>72</v>
      </c>
      <c r="C8" s="53" t="s">
        <v>86</v>
      </c>
      <c r="D8" s="55">
        <v>-19.122499999999999</v>
      </c>
      <c r="E8" s="55">
        <v>-51.720799999999997</v>
      </c>
      <c r="F8" s="59">
        <v>516</v>
      </c>
      <c r="G8" s="57">
        <v>39515</v>
      </c>
      <c r="H8" s="55">
        <v>1</v>
      </c>
      <c r="I8" s="53" t="s">
        <v>87</v>
      </c>
      <c r="J8" s="58"/>
      <c r="K8" s="58"/>
      <c r="L8" s="58"/>
      <c r="M8" s="58"/>
    </row>
    <row r="9" spans="1:13" x14ac:dyDescent="0.2">
      <c r="A9" s="52" t="s">
        <v>4</v>
      </c>
      <c r="B9" s="52" t="s">
        <v>72</v>
      </c>
      <c r="C9" s="53" t="s">
        <v>88</v>
      </c>
      <c r="D9" s="59">
        <v>-18.802199999999999</v>
      </c>
      <c r="E9" s="59">
        <v>-52.602800000000002</v>
      </c>
      <c r="F9" s="59">
        <v>818</v>
      </c>
      <c r="G9" s="57">
        <v>39070</v>
      </c>
      <c r="H9" s="55">
        <v>1</v>
      </c>
      <c r="I9" s="53" t="s">
        <v>89</v>
      </c>
      <c r="J9" s="58"/>
      <c r="K9" s="58"/>
      <c r="L9" s="58"/>
      <c r="M9" s="58"/>
    </row>
    <row r="10" spans="1:13" ht="13.5" customHeight="1" x14ac:dyDescent="0.2">
      <c r="A10" s="52" t="s">
        <v>5</v>
      </c>
      <c r="B10" s="52" t="s">
        <v>72</v>
      </c>
      <c r="C10" s="53" t="s">
        <v>90</v>
      </c>
      <c r="D10" s="59">
        <v>-18.996700000000001</v>
      </c>
      <c r="E10" s="59">
        <v>-57.637500000000003</v>
      </c>
      <c r="F10" s="59">
        <v>126</v>
      </c>
      <c r="G10" s="57">
        <v>39017</v>
      </c>
      <c r="H10" s="55">
        <v>1</v>
      </c>
      <c r="I10" s="53" t="s">
        <v>91</v>
      </c>
      <c r="J10" s="58"/>
      <c r="K10" s="58"/>
      <c r="L10" s="58"/>
      <c r="M10" s="58"/>
    </row>
    <row r="11" spans="1:13" ht="13.5" customHeight="1" x14ac:dyDescent="0.2">
      <c r="A11" s="52" t="s">
        <v>50</v>
      </c>
      <c r="B11" s="52" t="s">
        <v>72</v>
      </c>
      <c r="C11" s="53" t="s">
        <v>92</v>
      </c>
      <c r="D11" s="59">
        <v>-18.4922</v>
      </c>
      <c r="E11" s="59">
        <v>-53.167200000000001</v>
      </c>
      <c r="F11" s="59">
        <v>730</v>
      </c>
      <c r="G11" s="57">
        <v>41247</v>
      </c>
      <c r="H11" s="55">
        <v>1</v>
      </c>
      <c r="I11" s="60" t="s">
        <v>93</v>
      </c>
      <c r="J11" s="58"/>
      <c r="K11" s="58"/>
      <c r="L11" s="58"/>
      <c r="M11" s="58"/>
    </row>
    <row r="12" spans="1:13" x14ac:dyDescent="0.2">
      <c r="A12" s="52" t="s">
        <v>6</v>
      </c>
      <c r="B12" s="52" t="s">
        <v>72</v>
      </c>
      <c r="C12" s="53" t="s">
        <v>94</v>
      </c>
      <c r="D12" s="59">
        <v>-18.304400000000001</v>
      </c>
      <c r="E12" s="59">
        <v>-54.440899999999999</v>
      </c>
      <c r="F12" s="59">
        <v>252</v>
      </c>
      <c r="G12" s="57">
        <v>39028</v>
      </c>
      <c r="H12" s="55">
        <v>1</v>
      </c>
      <c r="I12" s="53" t="s">
        <v>95</v>
      </c>
      <c r="J12" s="58"/>
      <c r="K12" s="58"/>
      <c r="L12" s="58"/>
      <c r="M12" s="58"/>
    </row>
    <row r="13" spans="1:13" x14ac:dyDescent="0.2">
      <c r="A13" s="52" t="s">
        <v>7</v>
      </c>
      <c r="B13" s="52" t="s">
        <v>72</v>
      </c>
      <c r="C13" s="53" t="s">
        <v>96</v>
      </c>
      <c r="D13" s="59">
        <v>-22.193899999999999</v>
      </c>
      <c r="E13" s="62">
        <v>-54.9114</v>
      </c>
      <c r="F13" s="59">
        <v>469</v>
      </c>
      <c r="G13" s="57">
        <v>39011</v>
      </c>
      <c r="H13" s="55">
        <v>1</v>
      </c>
      <c r="I13" s="53" t="s">
        <v>97</v>
      </c>
      <c r="J13" s="58"/>
      <c r="K13" s="58"/>
      <c r="L13" s="58"/>
      <c r="M13" s="58"/>
    </row>
    <row r="14" spans="1:13" x14ac:dyDescent="0.2">
      <c r="A14" s="52" t="s">
        <v>98</v>
      </c>
      <c r="B14" s="52" t="s">
        <v>72</v>
      </c>
      <c r="C14" s="53" t="s">
        <v>99</v>
      </c>
      <c r="D14" s="55">
        <v>-23.449400000000001</v>
      </c>
      <c r="E14" s="55">
        <v>-54.181699999999999</v>
      </c>
      <c r="F14" s="55">
        <v>336</v>
      </c>
      <c r="G14" s="57">
        <v>39598</v>
      </c>
      <c r="H14" s="55">
        <v>1</v>
      </c>
      <c r="I14" s="53" t="s">
        <v>100</v>
      </c>
      <c r="J14" s="58"/>
      <c r="K14" s="58"/>
      <c r="L14" s="58"/>
      <c r="M14" s="58"/>
    </row>
    <row r="15" spans="1:13" x14ac:dyDescent="0.2">
      <c r="A15" s="52" t="s">
        <v>9</v>
      </c>
      <c r="B15" s="52" t="s">
        <v>72</v>
      </c>
      <c r="C15" s="53" t="s">
        <v>101</v>
      </c>
      <c r="D15" s="59">
        <v>-22.3</v>
      </c>
      <c r="E15" s="59">
        <v>-53.816600000000001</v>
      </c>
      <c r="F15" s="59">
        <v>373.29</v>
      </c>
      <c r="G15" s="57">
        <v>37662</v>
      </c>
      <c r="H15" s="55">
        <v>1</v>
      </c>
      <c r="I15" s="53" t="s">
        <v>102</v>
      </c>
      <c r="J15" s="58"/>
      <c r="K15" s="58"/>
      <c r="L15" s="58"/>
      <c r="M15" s="58"/>
    </row>
    <row r="16" spans="1:13" s="61" customFormat="1" x14ac:dyDescent="0.2">
      <c r="A16" s="52" t="s">
        <v>49</v>
      </c>
      <c r="B16" s="52" t="s">
        <v>72</v>
      </c>
      <c r="C16" s="53" t="s">
        <v>103</v>
      </c>
      <c r="D16" s="59">
        <v>-21.478200000000001</v>
      </c>
      <c r="E16" s="59">
        <v>-56.136899999999997</v>
      </c>
      <c r="F16" s="59">
        <v>249</v>
      </c>
      <c r="G16" s="57">
        <v>40759</v>
      </c>
      <c r="H16" s="55">
        <v>1</v>
      </c>
      <c r="I16" s="60" t="s">
        <v>104</v>
      </c>
      <c r="J16" s="58"/>
      <c r="K16" s="58"/>
      <c r="L16" s="58"/>
      <c r="M16" s="58"/>
    </row>
    <row r="17" spans="1:13" x14ac:dyDescent="0.2">
      <c r="A17" s="52" t="s">
        <v>10</v>
      </c>
      <c r="B17" s="52" t="s">
        <v>72</v>
      </c>
      <c r="C17" s="53" t="s">
        <v>105</v>
      </c>
      <c r="D17" s="55">
        <v>-22.857199999999999</v>
      </c>
      <c r="E17" s="55">
        <v>-54.605600000000003</v>
      </c>
      <c r="F17" s="55">
        <v>379</v>
      </c>
      <c r="G17" s="57">
        <v>39617</v>
      </c>
      <c r="H17" s="55">
        <v>1</v>
      </c>
      <c r="I17" s="53" t="s">
        <v>106</v>
      </c>
      <c r="J17" s="58"/>
      <c r="K17" s="58"/>
      <c r="L17" s="58"/>
      <c r="M17" s="58"/>
    </row>
    <row r="18" spans="1:13" ht="12.75" customHeight="1" x14ac:dyDescent="0.2">
      <c r="A18" s="52" t="s">
        <v>11</v>
      </c>
      <c r="B18" s="52" t="s">
        <v>72</v>
      </c>
      <c r="C18" s="53" t="s">
        <v>107</v>
      </c>
      <c r="D18" s="59">
        <v>-21.609200000000001</v>
      </c>
      <c r="E18" s="59">
        <v>-55.177799999999998</v>
      </c>
      <c r="F18" s="59">
        <v>401</v>
      </c>
      <c r="G18" s="57">
        <v>39065</v>
      </c>
      <c r="H18" s="55">
        <v>1</v>
      </c>
      <c r="I18" s="53" t="s">
        <v>108</v>
      </c>
      <c r="J18" s="58"/>
      <c r="K18" s="58"/>
      <c r="L18" s="58"/>
      <c r="M18" s="58"/>
    </row>
    <row r="19" spans="1:13" s="61" customFormat="1" x14ac:dyDescent="0.2">
      <c r="A19" s="52" t="s">
        <v>12</v>
      </c>
      <c r="B19" s="52" t="s">
        <v>72</v>
      </c>
      <c r="C19" s="53" t="s">
        <v>109</v>
      </c>
      <c r="D19" s="59">
        <v>-20.395600000000002</v>
      </c>
      <c r="E19" s="59">
        <v>-56.431699999999999</v>
      </c>
      <c r="F19" s="59">
        <v>140</v>
      </c>
      <c r="G19" s="57">
        <v>39023</v>
      </c>
      <c r="H19" s="55">
        <v>1</v>
      </c>
      <c r="I19" s="53" t="s">
        <v>110</v>
      </c>
      <c r="J19" s="58"/>
      <c r="K19" s="58"/>
      <c r="L19" s="58"/>
      <c r="M19" s="58"/>
    </row>
    <row r="20" spans="1:13" x14ac:dyDescent="0.2">
      <c r="A20" s="52" t="s">
        <v>111</v>
      </c>
      <c r="B20" s="52" t="s">
        <v>72</v>
      </c>
      <c r="C20" s="53" t="s">
        <v>112</v>
      </c>
      <c r="D20" s="59">
        <v>-18.988900000000001</v>
      </c>
      <c r="E20" s="59">
        <v>-56.623100000000001</v>
      </c>
      <c r="F20" s="59">
        <v>104</v>
      </c>
      <c r="G20" s="57">
        <v>38932</v>
      </c>
      <c r="H20" s="55">
        <v>1</v>
      </c>
      <c r="I20" s="53" t="s">
        <v>113</v>
      </c>
      <c r="J20" s="58"/>
      <c r="K20" s="58"/>
      <c r="L20" s="58"/>
      <c r="M20" s="58"/>
    </row>
    <row r="21" spans="1:13" s="61" customFormat="1" x14ac:dyDescent="0.2">
      <c r="A21" s="52" t="s">
        <v>14</v>
      </c>
      <c r="B21" s="52" t="s">
        <v>72</v>
      </c>
      <c r="C21" s="53" t="s">
        <v>114</v>
      </c>
      <c r="D21" s="59">
        <v>-19.414300000000001</v>
      </c>
      <c r="E21" s="59">
        <v>-51.1053</v>
      </c>
      <c r="F21" s="59">
        <v>424</v>
      </c>
      <c r="G21" s="57" t="s">
        <v>115</v>
      </c>
      <c r="H21" s="55">
        <v>1</v>
      </c>
      <c r="I21" s="53" t="s">
        <v>116</v>
      </c>
      <c r="J21" s="58"/>
      <c r="K21" s="58"/>
      <c r="L21" s="58"/>
      <c r="M21" s="58"/>
    </row>
    <row r="22" spans="1:13" x14ac:dyDescent="0.2">
      <c r="A22" s="52" t="s">
        <v>15</v>
      </c>
      <c r="B22" s="52" t="s">
        <v>72</v>
      </c>
      <c r="C22" s="53" t="s">
        <v>117</v>
      </c>
      <c r="D22" s="59">
        <v>-22.533300000000001</v>
      </c>
      <c r="E22" s="59">
        <v>-55.533299999999997</v>
      </c>
      <c r="F22" s="59">
        <v>650</v>
      </c>
      <c r="G22" s="57">
        <v>37140</v>
      </c>
      <c r="H22" s="55">
        <v>1</v>
      </c>
      <c r="I22" s="53" t="s">
        <v>118</v>
      </c>
      <c r="J22" s="58"/>
      <c r="K22" s="58"/>
      <c r="L22" s="58"/>
      <c r="M22" s="58"/>
    </row>
    <row r="23" spans="1:13" x14ac:dyDescent="0.2">
      <c r="A23" s="52" t="s">
        <v>16</v>
      </c>
      <c r="B23" s="52" t="s">
        <v>72</v>
      </c>
      <c r="C23" s="53" t="s">
        <v>119</v>
      </c>
      <c r="D23" s="59">
        <v>-21.7058</v>
      </c>
      <c r="E23" s="59">
        <v>-57.5533</v>
      </c>
      <c r="F23" s="59">
        <v>85</v>
      </c>
      <c r="G23" s="57">
        <v>39014</v>
      </c>
      <c r="H23" s="55">
        <v>1</v>
      </c>
      <c r="I23" s="53" t="s">
        <v>120</v>
      </c>
      <c r="J23" s="58"/>
      <c r="K23" s="58"/>
      <c r="L23" s="58"/>
      <c r="M23" s="58"/>
    </row>
    <row r="24" spans="1:13" s="61" customFormat="1" x14ac:dyDescent="0.2">
      <c r="A24" s="52" t="s">
        <v>18</v>
      </c>
      <c r="B24" s="52" t="s">
        <v>72</v>
      </c>
      <c r="C24" s="53" t="s">
        <v>121</v>
      </c>
      <c r="D24" s="59">
        <v>-19.420100000000001</v>
      </c>
      <c r="E24" s="59">
        <v>-54.553100000000001</v>
      </c>
      <c r="F24" s="59">
        <v>647</v>
      </c>
      <c r="G24" s="57">
        <v>39067</v>
      </c>
      <c r="H24" s="55">
        <v>1</v>
      </c>
      <c r="I24" s="53" t="s">
        <v>122</v>
      </c>
      <c r="J24" s="58"/>
      <c r="K24" s="58"/>
      <c r="L24" s="58"/>
      <c r="M24" s="58"/>
    </row>
    <row r="25" spans="1:13" x14ac:dyDescent="0.2">
      <c r="A25" s="52" t="s">
        <v>123</v>
      </c>
      <c r="B25" s="52" t="s">
        <v>72</v>
      </c>
      <c r="C25" s="53" t="s">
        <v>124</v>
      </c>
      <c r="D25" s="55">
        <v>-21.774999999999999</v>
      </c>
      <c r="E25" s="55">
        <v>-54.528100000000002</v>
      </c>
      <c r="F25" s="55">
        <v>329</v>
      </c>
      <c r="G25" s="57">
        <v>39625</v>
      </c>
      <c r="H25" s="55">
        <v>1</v>
      </c>
      <c r="I25" s="53" t="s">
        <v>125</v>
      </c>
      <c r="J25" s="58"/>
      <c r="K25" s="58"/>
      <c r="L25" s="58"/>
      <c r="M25" s="58"/>
    </row>
    <row r="26" spans="1:13" s="66" customFormat="1" ht="15" customHeight="1" x14ac:dyDescent="0.2">
      <c r="A26" s="63" t="s">
        <v>31</v>
      </c>
      <c r="B26" s="63" t="s">
        <v>72</v>
      </c>
      <c r="C26" s="53" t="s">
        <v>126</v>
      </c>
      <c r="D26" s="64">
        <v>-20.9817</v>
      </c>
      <c r="E26" s="64">
        <v>-54.971899999999998</v>
      </c>
      <c r="F26" s="64">
        <v>464</v>
      </c>
      <c r="G26" s="54" t="s">
        <v>127</v>
      </c>
      <c r="H26" s="53">
        <v>1</v>
      </c>
      <c r="I26" s="63" t="s">
        <v>128</v>
      </c>
      <c r="J26" s="65"/>
      <c r="K26" s="65"/>
      <c r="L26" s="65"/>
      <c r="M26" s="65"/>
    </row>
    <row r="27" spans="1:13" s="61" customFormat="1" x14ac:dyDescent="0.2">
      <c r="A27" s="52" t="s">
        <v>19</v>
      </c>
      <c r="B27" s="52" t="s">
        <v>72</v>
      </c>
      <c r="C27" s="53" t="s">
        <v>129</v>
      </c>
      <c r="D27" s="55">
        <v>-23.966899999999999</v>
      </c>
      <c r="E27" s="55">
        <v>-55.0242</v>
      </c>
      <c r="F27" s="55">
        <v>402</v>
      </c>
      <c r="G27" s="57">
        <v>39605</v>
      </c>
      <c r="H27" s="55">
        <v>1</v>
      </c>
      <c r="I27" s="53" t="s">
        <v>130</v>
      </c>
      <c r="J27" s="58"/>
      <c r="K27" s="58"/>
      <c r="L27" s="58"/>
      <c r="M27" s="58"/>
    </row>
    <row r="28" spans="1:13" s="68" customFormat="1" x14ac:dyDescent="0.2">
      <c r="A28" s="63" t="s">
        <v>51</v>
      </c>
      <c r="B28" s="63" t="s">
        <v>72</v>
      </c>
      <c r="C28" s="53" t="s">
        <v>131</v>
      </c>
      <c r="D28" s="53">
        <v>-17.634699999999999</v>
      </c>
      <c r="E28" s="53">
        <v>-54.760100000000001</v>
      </c>
      <c r="F28" s="53">
        <v>486</v>
      </c>
      <c r="G28" s="54" t="s">
        <v>132</v>
      </c>
      <c r="H28" s="53">
        <v>1</v>
      </c>
      <c r="I28" s="55" t="s">
        <v>133</v>
      </c>
      <c r="J28" s="67"/>
      <c r="K28" s="67"/>
      <c r="L28" s="67"/>
      <c r="M28" s="67"/>
    </row>
    <row r="29" spans="1:13" x14ac:dyDescent="0.2">
      <c r="A29" s="52" t="s">
        <v>20</v>
      </c>
      <c r="B29" s="52" t="s">
        <v>72</v>
      </c>
      <c r="C29" s="53" t="s">
        <v>134</v>
      </c>
      <c r="D29" s="55">
        <v>-20.783300000000001</v>
      </c>
      <c r="E29" s="55">
        <v>-51.7</v>
      </c>
      <c r="F29" s="55">
        <v>313</v>
      </c>
      <c r="G29" s="57">
        <v>37137</v>
      </c>
      <c r="H29" s="55">
        <v>1</v>
      </c>
      <c r="I29" s="53" t="s">
        <v>135</v>
      </c>
      <c r="J29" s="58"/>
      <c r="K29" s="58"/>
      <c r="L29" s="58"/>
      <c r="M29" s="58"/>
    </row>
    <row r="30" spans="1:13" ht="18" customHeight="1" x14ac:dyDescent="0.2">
      <c r="A30" s="69"/>
      <c r="B30" s="70"/>
      <c r="C30" s="71"/>
      <c r="D30" s="71"/>
      <c r="E30" s="71"/>
      <c r="F30" s="71"/>
      <c r="G30" s="49" t="s">
        <v>136</v>
      </c>
      <c r="H30" s="53">
        <f>SUM(H2:H29)</f>
        <v>28</v>
      </c>
      <c r="I30" s="69"/>
      <c r="J30" s="58"/>
      <c r="K30" s="58"/>
      <c r="L30" s="58"/>
      <c r="M30" s="58"/>
    </row>
    <row r="31" spans="1:13" x14ac:dyDescent="0.2">
      <c r="A31" s="58" t="s">
        <v>137</v>
      </c>
      <c r="B31" s="72"/>
      <c r="C31" s="72"/>
      <c r="D31" s="72"/>
      <c r="E31" s="72"/>
      <c r="F31" s="72"/>
      <c r="G31" s="58"/>
      <c r="H31" s="73"/>
      <c r="I31" s="58"/>
      <c r="J31" s="58"/>
      <c r="K31" s="58"/>
      <c r="L31" s="58"/>
      <c r="M31" s="58"/>
    </row>
    <row r="32" spans="1:13" x14ac:dyDescent="0.2">
      <c r="A32" s="74" t="s">
        <v>138</v>
      </c>
      <c r="B32" s="75"/>
      <c r="C32" s="75"/>
      <c r="D32" s="75"/>
      <c r="E32" s="75"/>
      <c r="F32" s="75"/>
      <c r="G32" s="58"/>
      <c r="H32" s="58"/>
      <c r="I32" s="58"/>
      <c r="J32" s="58"/>
      <c r="K32" s="58"/>
      <c r="L32" s="58"/>
      <c r="M32" s="58"/>
    </row>
    <row r="33" spans="1:13" x14ac:dyDescent="0.2">
      <c r="A33" s="58"/>
      <c r="B33" s="75"/>
      <c r="C33" s="75"/>
      <c r="D33" s="75"/>
      <c r="E33" s="75"/>
      <c r="F33" s="75"/>
      <c r="G33" s="58"/>
      <c r="H33" s="58"/>
      <c r="I33" s="58"/>
      <c r="J33" s="58"/>
      <c r="K33" s="58"/>
      <c r="L33" s="58"/>
      <c r="M33" s="58"/>
    </row>
    <row r="34" spans="1:13" x14ac:dyDescent="0.2">
      <c r="A34" s="58"/>
      <c r="B34" s="75"/>
      <c r="C34" s="75"/>
      <c r="D34" s="75"/>
      <c r="E34" s="75"/>
      <c r="F34" s="75"/>
      <c r="G34" s="58"/>
      <c r="H34" s="58"/>
      <c r="I34" s="58"/>
      <c r="J34" s="58"/>
      <c r="K34" s="58"/>
      <c r="L34" s="58"/>
      <c r="M34" s="58"/>
    </row>
    <row r="35" spans="1:13" x14ac:dyDescent="0.2">
      <c r="A35" s="58"/>
      <c r="B35" s="75"/>
      <c r="C35" s="75"/>
      <c r="D35" s="75"/>
      <c r="E35" s="75"/>
      <c r="F35" s="75"/>
      <c r="G35" s="58"/>
      <c r="H35" s="58"/>
      <c r="I35" s="58"/>
      <c r="J35" s="58"/>
      <c r="K35" s="58"/>
      <c r="L35" s="58"/>
      <c r="M35" s="58"/>
    </row>
    <row r="36" spans="1:13" x14ac:dyDescent="0.2">
      <c r="A36" s="58"/>
      <c r="B36" s="75"/>
      <c r="C36" s="75"/>
      <c r="D36" s="75"/>
      <c r="E36" s="75"/>
      <c r="F36" s="75"/>
      <c r="G36" s="58"/>
      <c r="H36" s="58"/>
      <c r="I36" s="58"/>
      <c r="J36" s="58"/>
      <c r="K36" s="58"/>
      <c r="L36" s="58"/>
      <c r="M36" s="58"/>
    </row>
    <row r="37" spans="1:13" x14ac:dyDescent="0.2">
      <c r="A37" s="58"/>
      <c r="B37" s="75"/>
      <c r="C37" s="75"/>
      <c r="D37" s="75"/>
      <c r="E37" s="75"/>
      <c r="F37" s="75"/>
      <c r="G37" s="58"/>
      <c r="H37" s="58"/>
      <c r="I37" s="58"/>
      <c r="J37" s="58"/>
      <c r="K37" s="58"/>
      <c r="L37" s="58"/>
      <c r="M37" s="58"/>
    </row>
    <row r="38" spans="1:13" x14ac:dyDescent="0.2">
      <c r="A38" s="58"/>
      <c r="B38" s="75"/>
      <c r="C38" s="75"/>
      <c r="D38" s="75"/>
      <c r="E38" s="75"/>
      <c r="F38" s="75"/>
      <c r="G38" s="58"/>
      <c r="H38" s="58"/>
      <c r="I38" s="58"/>
      <c r="J38" s="58"/>
      <c r="K38" s="58"/>
      <c r="L38" s="58"/>
      <c r="M38" s="58"/>
    </row>
    <row r="39" spans="1:13" x14ac:dyDescent="0.2">
      <c r="A39" s="58"/>
      <c r="B39" s="75"/>
      <c r="C39" s="75"/>
      <c r="D39" s="75"/>
      <c r="E39" s="75"/>
      <c r="F39" s="75"/>
      <c r="G39" s="58"/>
      <c r="H39" s="58"/>
      <c r="I39" s="58"/>
      <c r="J39" s="58"/>
      <c r="K39" s="58"/>
      <c r="L39" s="58"/>
      <c r="M39" s="58"/>
    </row>
    <row r="40" spans="1:13" x14ac:dyDescent="0.2">
      <c r="A40" s="58"/>
      <c r="B40" s="75"/>
      <c r="C40" s="75"/>
      <c r="D40" s="75"/>
      <c r="E40" s="75"/>
      <c r="F40" s="75"/>
      <c r="G40" s="58"/>
      <c r="H40" s="58"/>
      <c r="I40" s="58"/>
      <c r="J40" s="58"/>
      <c r="K40" s="58"/>
      <c r="L40" s="58"/>
      <c r="M40" s="58"/>
    </row>
    <row r="41" spans="1:13" x14ac:dyDescent="0.2">
      <c r="A41" s="58"/>
      <c r="B41" s="75"/>
      <c r="C41" s="75"/>
      <c r="D41" s="75"/>
      <c r="E41" s="75"/>
      <c r="F41" s="75"/>
      <c r="G41" s="58"/>
      <c r="H41" s="58"/>
      <c r="I41" s="58"/>
      <c r="J41" s="58"/>
      <c r="K41" s="58"/>
      <c r="L41" s="58"/>
      <c r="M41" s="58"/>
    </row>
    <row r="42" spans="1:13" x14ac:dyDescent="0.2">
      <c r="A42" s="58"/>
      <c r="B42" s="75"/>
      <c r="C42" s="75"/>
      <c r="D42" s="75"/>
      <c r="E42" s="75"/>
      <c r="F42" s="75"/>
      <c r="G42" s="58"/>
      <c r="H42" s="58"/>
      <c r="I42" s="58"/>
      <c r="J42" s="58"/>
      <c r="K42" s="58"/>
      <c r="L42" s="58"/>
      <c r="M42" s="58"/>
    </row>
    <row r="43" spans="1:13" x14ac:dyDescent="0.2">
      <c r="A43" s="58"/>
      <c r="B43" s="75"/>
      <c r="C43" s="75"/>
      <c r="D43" s="75"/>
      <c r="E43" s="75"/>
      <c r="F43" s="75"/>
      <c r="G43" s="58"/>
      <c r="H43" s="58"/>
      <c r="I43" s="58"/>
      <c r="J43" s="58"/>
      <c r="K43" s="58"/>
      <c r="L43" s="58"/>
      <c r="M43" s="58"/>
    </row>
    <row r="44" spans="1:13" x14ac:dyDescent="0.2">
      <c r="A44" s="58"/>
      <c r="B44" s="75"/>
      <c r="C44" s="75"/>
      <c r="D44" s="75"/>
      <c r="E44" s="75"/>
      <c r="F44" s="75"/>
      <c r="G44" s="58"/>
      <c r="H44" s="58"/>
      <c r="I44" s="58"/>
      <c r="J44" s="58"/>
      <c r="K44" s="58"/>
      <c r="L44" s="58"/>
      <c r="M44" s="58"/>
    </row>
    <row r="45" spans="1:13" x14ac:dyDescent="0.2">
      <c r="A45" s="58"/>
      <c r="B45" s="75"/>
      <c r="C45" s="75"/>
      <c r="D45" s="75"/>
      <c r="E45" s="75"/>
      <c r="F45" s="75"/>
      <c r="G45" s="58"/>
      <c r="H45" s="58"/>
      <c r="I45" s="58"/>
      <c r="J45" s="58"/>
      <c r="K45" s="58"/>
      <c r="L45" s="58"/>
      <c r="M45" s="58"/>
    </row>
    <row r="46" spans="1:13" x14ac:dyDescent="0.2">
      <c r="A46" s="58"/>
      <c r="B46" s="75"/>
      <c r="C46" s="75"/>
      <c r="D46" s="75"/>
      <c r="E46" s="75"/>
      <c r="F46" s="75"/>
      <c r="G46" s="58"/>
      <c r="H46" s="58"/>
      <c r="I46" s="58"/>
      <c r="J46" s="58"/>
      <c r="K46" s="58"/>
      <c r="L46" s="58"/>
      <c r="M46" s="58"/>
    </row>
  </sheetData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&amp;LCentro de Monitoramento de Tempo, do Clima e dos Recursos Hídricos  de Mato Grosso do Sul (Cemtec-MS)&amp;C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zoomScale="90" zoomScaleNormal="90" workbookViewId="0">
      <selection activeCell="AG5" sqref="AG5:AG33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0" width="5" style="2" customWidth="1"/>
    <col min="31" max="31" width="5.7109375" style="2" customWidth="1"/>
    <col min="32" max="32" width="5.42578125" style="2" customWidth="1"/>
    <col min="33" max="33" width="7.42578125" style="9" customWidth="1"/>
    <col min="34" max="34" width="6.85546875" style="12" customWidth="1"/>
  </cols>
  <sheetData>
    <row r="1" spans="1:34" ht="20.100000000000001" customHeight="1" x14ac:dyDescent="0.2">
      <c r="A1" s="147" t="s">
        <v>23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</row>
    <row r="2" spans="1:34" ht="20.100000000000001" customHeight="1" x14ac:dyDescent="0.2">
      <c r="A2" s="146" t="s">
        <v>21</v>
      </c>
      <c r="B2" s="144" t="s">
        <v>142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87"/>
    </row>
    <row r="3" spans="1:34" s="4" customFormat="1" ht="20.100000000000001" customHeight="1" x14ac:dyDescent="0.2">
      <c r="A3" s="146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43">
        <v>30</v>
      </c>
      <c r="AF3" s="143">
        <v>31</v>
      </c>
      <c r="AG3" s="37" t="s">
        <v>41</v>
      </c>
      <c r="AH3" s="39" t="s">
        <v>40</v>
      </c>
    </row>
    <row r="4" spans="1:34" s="5" customFormat="1" ht="20.100000000000001" customHeight="1" x14ac:dyDescent="0.2">
      <c r="A4" s="146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37" t="s">
        <v>39</v>
      </c>
      <c r="AH4" s="39" t="s">
        <v>39</v>
      </c>
    </row>
    <row r="5" spans="1:34" s="5" customFormat="1" ht="20.100000000000001" customHeight="1" x14ac:dyDescent="0.2">
      <c r="A5" s="15" t="s">
        <v>47</v>
      </c>
      <c r="B5" s="16">
        <f>[1]Maio!$C$5</f>
        <v>29.6</v>
      </c>
      <c r="C5" s="16">
        <f>[1]Maio!$C$6</f>
        <v>32.799999999999997</v>
      </c>
      <c r="D5" s="16">
        <f>[1]Maio!$C$7</f>
        <v>33.299999999999997</v>
      </c>
      <c r="E5" s="16">
        <f>[1]Maio!$C$8</f>
        <v>24.6</v>
      </c>
      <c r="F5" s="16">
        <f>[1]Maio!$C$9</f>
        <v>28.2</v>
      </c>
      <c r="G5" s="16">
        <f>[1]Maio!$C$10</f>
        <v>29.6</v>
      </c>
      <c r="H5" s="16">
        <f>[1]Maio!$C$11</f>
        <v>29.5</v>
      </c>
      <c r="I5" s="16">
        <f>[1]Maio!$C$12</f>
        <v>26.9</v>
      </c>
      <c r="J5" s="16">
        <f>[1]Maio!$C$13</f>
        <v>31.7</v>
      </c>
      <c r="K5" s="16">
        <f>[1]Maio!$C$14</f>
        <v>31.9</v>
      </c>
      <c r="L5" s="16">
        <f>[1]Maio!$C$15</f>
        <v>24.5</v>
      </c>
      <c r="M5" s="16">
        <f>[1]Maio!$C$16</f>
        <v>25.2</v>
      </c>
      <c r="N5" s="16">
        <f>[1]Maio!$C$17</f>
        <v>26.3</v>
      </c>
      <c r="O5" s="16">
        <f>[1]Maio!$C$18</f>
        <v>27.4</v>
      </c>
      <c r="P5" s="16">
        <f>[1]Maio!$C$19</f>
        <v>30</v>
      </c>
      <c r="Q5" s="16">
        <f>[1]Maio!$C$20</f>
        <v>30.4</v>
      </c>
      <c r="R5" s="16">
        <f>[1]Maio!$C$21</f>
        <v>29.1</v>
      </c>
      <c r="S5" s="16">
        <f>[1]Maio!$C$22</f>
        <v>25.2</v>
      </c>
      <c r="T5" s="16">
        <f>[1]Maio!$C$23</f>
        <v>27.2</v>
      </c>
      <c r="U5" s="16">
        <f>[1]Maio!$C$24</f>
        <v>29.1</v>
      </c>
      <c r="V5" s="16">
        <f>[1]Maio!$C$25</f>
        <v>30.2</v>
      </c>
      <c r="W5" s="16">
        <f>[1]Maio!$C$26</f>
        <v>32</v>
      </c>
      <c r="X5" s="16">
        <f>[1]Maio!$C$27</f>
        <v>32.5</v>
      </c>
      <c r="Y5" s="16">
        <f>[1]Maio!$C$28</f>
        <v>33.1</v>
      </c>
      <c r="Z5" s="16">
        <f>[1]Maio!$C$29</f>
        <v>33.9</v>
      </c>
      <c r="AA5" s="16">
        <f>[1]Maio!$C$30</f>
        <v>32.6</v>
      </c>
      <c r="AB5" s="16">
        <f>[1]Maio!$C$31</f>
        <v>32.299999999999997</v>
      </c>
      <c r="AC5" s="16">
        <f>[1]Maio!$C$32</f>
        <v>23.1</v>
      </c>
      <c r="AD5" s="16">
        <f>[1]Maio!$C$33</f>
        <v>24.3</v>
      </c>
      <c r="AE5" s="16">
        <f>[1]Maio!$C$34</f>
        <v>26.4</v>
      </c>
      <c r="AF5" s="16">
        <f>[1]Maio!$C$35</f>
        <v>27.9</v>
      </c>
      <c r="AG5" s="38">
        <f>MAX(B5:AF5)</f>
        <v>33.9</v>
      </c>
      <c r="AH5" s="40">
        <f>AVERAGE(B5:AF5)</f>
        <v>29.058064516129029</v>
      </c>
    </row>
    <row r="6" spans="1:34" ht="17.100000000000001" customHeight="1" x14ac:dyDescent="0.2">
      <c r="A6" s="15" t="s">
        <v>0</v>
      </c>
      <c r="B6" s="17">
        <f>[2]Maio!$C$5</f>
        <v>27.4</v>
      </c>
      <c r="C6" s="17">
        <f>[2]Maio!$C$6</f>
        <v>29.7</v>
      </c>
      <c r="D6" s="17">
        <f>[2]Maio!$C$7</f>
        <v>27</v>
      </c>
      <c r="E6" s="17">
        <f>[2]Maio!$C$8</f>
        <v>24</v>
      </c>
      <c r="F6" s="17">
        <f>[2]Maio!$C$9</f>
        <v>25.3</v>
      </c>
      <c r="G6" s="17">
        <f>[2]Maio!$C$10</f>
        <v>26.5</v>
      </c>
      <c r="H6" s="17">
        <f>[2]Maio!$C$11</f>
        <v>26</v>
      </c>
      <c r="I6" s="17">
        <f>[2]Maio!$C$12</f>
        <v>21.7</v>
      </c>
      <c r="J6" s="17">
        <f>[2]Maio!$C$13</f>
        <v>24.5</v>
      </c>
      <c r="K6" s="17">
        <f>[2]Maio!$C$14</f>
        <v>19.7</v>
      </c>
      <c r="L6" s="17">
        <f>[2]Maio!$C$15</f>
        <v>22.6</v>
      </c>
      <c r="M6" s="17">
        <f>[2]Maio!$C$16</f>
        <v>22.8</v>
      </c>
      <c r="N6" s="17">
        <f>[2]Maio!$C$17</f>
        <v>24.7</v>
      </c>
      <c r="O6" s="17">
        <f>[2]Maio!$C$18</f>
        <v>19.399999999999999</v>
      </c>
      <c r="P6" s="17">
        <f>[2]Maio!$C$19</f>
        <v>27</v>
      </c>
      <c r="Q6" s="17">
        <f>[2]Maio!$C$20</f>
        <v>21</v>
      </c>
      <c r="R6" s="17">
        <f>[2]Maio!$C$21</f>
        <v>21.9</v>
      </c>
      <c r="S6" s="17">
        <f>[2]Maio!$C$22</f>
        <v>23.3</v>
      </c>
      <c r="T6" s="17">
        <f>[2]Maio!$C$23</f>
        <v>25.5</v>
      </c>
      <c r="U6" s="17">
        <f>[2]Maio!$C$24</f>
        <v>25.7</v>
      </c>
      <c r="V6" s="17">
        <f>[2]Maio!$C$25</f>
        <v>26.2</v>
      </c>
      <c r="W6" s="17">
        <f>[2]Maio!$C$26</f>
        <v>28.4</v>
      </c>
      <c r="X6" s="17">
        <f>[2]Maio!$C$27</f>
        <v>30</v>
      </c>
      <c r="Y6" s="17">
        <f>[2]Maio!$C$28</f>
        <v>29.8</v>
      </c>
      <c r="Z6" s="17">
        <f>[2]Maio!$C$29</f>
        <v>28.4</v>
      </c>
      <c r="AA6" s="17">
        <f>[2]Maio!$C$30</f>
        <v>29.2</v>
      </c>
      <c r="AB6" s="17">
        <f>[2]Maio!$C$31</f>
        <v>21.8</v>
      </c>
      <c r="AC6" s="17">
        <f>[2]Maio!$C$32</f>
        <v>20.3</v>
      </c>
      <c r="AD6" s="17">
        <f>[2]Maio!$C$33</f>
        <v>19.399999999999999</v>
      </c>
      <c r="AE6" s="17">
        <f>[2]Maio!$C$34</f>
        <v>16</v>
      </c>
      <c r="AF6" s="17">
        <f>[2]Maio!$C$35</f>
        <v>20.6</v>
      </c>
      <c r="AG6" s="34">
        <f t="shared" ref="AG6:AG16" si="1">MAX(B6:AF6)</f>
        <v>30</v>
      </c>
      <c r="AH6" s="36">
        <f t="shared" ref="AH6:AH16" si="2">AVERAGE(B6:AF6)</f>
        <v>24.380645161290317</v>
      </c>
    </row>
    <row r="7" spans="1:34" ht="17.100000000000001" customHeight="1" x14ac:dyDescent="0.2">
      <c r="A7" s="15" t="s">
        <v>1</v>
      </c>
      <c r="B7" s="17">
        <f>[3]Maio!$C$5</f>
        <v>33.299999999999997</v>
      </c>
      <c r="C7" s="17">
        <f>[3]Maio!$C$6</f>
        <v>34.299999999999997</v>
      </c>
      <c r="D7" s="17">
        <f>[3]Maio!$C$7</f>
        <v>29.6</v>
      </c>
      <c r="E7" s="17">
        <f>[3]Maio!$C$8</f>
        <v>25.8</v>
      </c>
      <c r="F7" s="17">
        <f>[3]Maio!$C$9</f>
        <v>29.8</v>
      </c>
      <c r="G7" s="17">
        <f>[3]Maio!$C$10</f>
        <v>26.5</v>
      </c>
      <c r="H7" s="17">
        <f>[3]Maio!$C$11</f>
        <v>30.3</v>
      </c>
      <c r="I7" s="17">
        <f>[3]Maio!$C$12</f>
        <v>29.9</v>
      </c>
      <c r="J7" s="17">
        <f>[3]Maio!$C$13</f>
        <v>29.8</v>
      </c>
      <c r="K7" s="17">
        <f>[3]Maio!$C$14</f>
        <v>31.5</v>
      </c>
      <c r="L7" s="17">
        <f>[3]Maio!$C$15</f>
        <v>26.4</v>
      </c>
      <c r="M7" s="17">
        <f>[3]Maio!$C$16</f>
        <v>25.2</v>
      </c>
      <c r="N7" s="17">
        <f>[3]Maio!$C$17</f>
        <v>28.1</v>
      </c>
      <c r="O7" s="17">
        <f>[3]Maio!$C$18</f>
        <v>26.5</v>
      </c>
      <c r="P7" s="17">
        <f>[3]Maio!$C$19</f>
        <v>31.1</v>
      </c>
      <c r="Q7" s="17">
        <f>[3]Maio!$C$20</f>
        <v>30.7</v>
      </c>
      <c r="R7" s="17">
        <f>[3]Maio!$C$21</f>
        <v>25.9</v>
      </c>
      <c r="S7" s="17">
        <f>[3]Maio!$C$22</f>
        <v>25.9</v>
      </c>
      <c r="T7" s="17">
        <f>[3]Maio!$C$23</f>
        <v>29</v>
      </c>
      <c r="U7" s="17">
        <f>[3]Maio!$C$24</f>
        <v>29.9</v>
      </c>
      <c r="V7" s="17">
        <f>[3]Maio!$C$25</f>
        <v>31.7</v>
      </c>
      <c r="W7" s="17">
        <f>[3]Maio!$C$26</f>
        <v>32.799999999999997</v>
      </c>
      <c r="X7" s="17">
        <f>[3]Maio!$C$27</f>
        <v>33.200000000000003</v>
      </c>
      <c r="Y7" s="17">
        <f>[3]Maio!$C$28</f>
        <v>32.799999999999997</v>
      </c>
      <c r="Z7" s="17">
        <f>[3]Maio!$C$29</f>
        <v>32.700000000000003</v>
      </c>
      <c r="AA7" s="17">
        <f>[3]Maio!$C$30</f>
        <v>28.6</v>
      </c>
      <c r="AB7" s="17">
        <f>[3]Maio!$C$31</f>
        <v>27</v>
      </c>
      <c r="AC7" s="17">
        <f>[3]Maio!$C$32</f>
        <v>25.2</v>
      </c>
      <c r="AD7" s="17">
        <f>[3]Maio!$C$33</f>
        <v>26.6</v>
      </c>
      <c r="AE7" s="17">
        <f>[3]Maio!$C$34</f>
        <v>27.7</v>
      </c>
      <c r="AF7" s="17">
        <f>[3]Maio!$C$35</f>
        <v>24.3</v>
      </c>
      <c r="AG7" s="34">
        <f t="shared" si="1"/>
        <v>34.299999999999997</v>
      </c>
      <c r="AH7" s="36">
        <f t="shared" si="2"/>
        <v>29.100000000000005</v>
      </c>
    </row>
    <row r="8" spans="1:34" ht="17.100000000000001" customHeight="1" x14ac:dyDescent="0.2">
      <c r="A8" s="15" t="s">
        <v>81</v>
      </c>
      <c r="B8" s="17">
        <f>[4]Maio!$C$5</f>
        <v>27.7</v>
      </c>
      <c r="C8" s="17">
        <f>[4]Maio!$C$6</f>
        <v>31.4</v>
      </c>
      <c r="D8" s="17">
        <f>[4]Maio!$C$7</f>
        <v>32</v>
      </c>
      <c r="E8" s="17">
        <f>[4]Maio!$C$8</f>
        <v>25.3</v>
      </c>
      <c r="F8" s="17">
        <f>[4]Maio!$C$9</f>
        <v>28.3</v>
      </c>
      <c r="G8" s="17">
        <f>[4]Maio!$C$10</f>
        <v>27.9</v>
      </c>
      <c r="H8" s="17">
        <f>[4]Maio!$C$11</f>
        <v>28.2</v>
      </c>
      <c r="I8" s="17">
        <f>[4]Maio!$C$12</f>
        <v>25.8</v>
      </c>
      <c r="J8" s="17">
        <f>[4]Maio!$C$13</f>
        <v>28.4</v>
      </c>
      <c r="K8" s="17">
        <f>[4]Maio!$C$14</f>
        <v>28.6</v>
      </c>
      <c r="L8" s="17">
        <f>[4]Maio!$C$15</f>
        <v>25.5</v>
      </c>
      <c r="M8" s="17">
        <f>[4]Maio!$C$16</f>
        <v>25</v>
      </c>
      <c r="N8" s="17">
        <f>[4]Maio!$C$17</f>
        <v>26</v>
      </c>
      <c r="O8" s="17">
        <f>[4]Maio!$C$18</f>
        <v>26.3</v>
      </c>
      <c r="P8" s="17">
        <f>[4]Maio!$C$19</f>
        <v>25.2</v>
      </c>
      <c r="Q8" s="17">
        <f>[4]Maio!$C$20</f>
        <v>26.8</v>
      </c>
      <c r="R8" s="17">
        <f>[4]Maio!$C$21</f>
        <v>28.1</v>
      </c>
      <c r="S8" s="17">
        <f>[4]Maio!$C$22</f>
        <v>24.6</v>
      </c>
      <c r="T8" s="17">
        <f>[4]Maio!$C$23</f>
        <v>27</v>
      </c>
      <c r="U8" s="17">
        <f>[4]Maio!$C$24</f>
        <v>27.5</v>
      </c>
      <c r="V8" s="17">
        <f>[4]Maio!$C$25</f>
        <v>29.2</v>
      </c>
      <c r="W8" s="17">
        <f>[4]Maio!$C$26</f>
        <v>30</v>
      </c>
      <c r="X8" s="17">
        <f>[4]Maio!$C$27</f>
        <v>31.2</v>
      </c>
      <c r="Y8" s="17">
        <f>[4]Maio!$C$28</f>
        <v>32.5</v>
      </c>
      <c r="Z8" s="17">
        <f>[4]Maio!$C$29</f>
        <v>33.299999999999997</v>
      </c>
      <c r="AA8" s="17">
        <f>[4]Maio!$C$30</f>
        <v>33</v>
      </c>
      <c r="AB8" s="17">
        <f>[4]Maio!$C$31</f>
        <v>30.2</v>
      </c>
      <c r="AC8" s="17">
        <f>[4]Maio!$C$32</f>
        <v>22.7</v>
      </c>
      <c r="AD8" s="17">
        <f>[4]Maio!$C$33</f>
        <v>23.8</v>
      </c>
      <c r="AE8" s="17">
        <f>[4]Maio!$C$34</f>
        <v>20.399999999999999</v>
      </c>
      <c r="AF8" s="17">
        <f>[4]Maio!$C$35</f>
        <v>19.7</v>
      </c>
      <c r="AG8" s="33">
        <f t="shared" si="1"/>
        <v>33.299999999999997</v>
      </c>
      <c r="AH8" s="36">
        <f t="shared" si="2"/>
        <v>27.470967741935493</v>
      </c>
    </row>
    <row r="9" spans="1:34" ht="17.100000000000001" customHeight="1" x14ac:dyDescent="0.2">
      <c r="A9" s="15" t="s">
        <v>48</v>
      </c>
      <c r="B9" s="17">
        <f>[5]Maio!$C$5</f>
        <v>31.6</v>
      </c>
      <c r="C9" s="17">
        <f>[5]Maio!$C$6</f>
        <v>32.200000000000003</v>
      </c>
      <c r="D9" s="17">
        <f>[5]Maio!$C$7</f>
        <v>30.7</v>
      </c>
      <c r="E9" s="17">
        <f>[5]Maio!$C$8</f>
        <v>24.8</v>
      </c>
      <c r="F9" s="17">
        <f>[5]Maio!$C$9</f>
        <v>28.7</v>
      </c>
      <c r="G9" s="17">
        <f>[5]Maio!$C$10</f>
        <v>26.4</v>
      </c>
      <c r="H9" s="17">
        <f>[5]Maio!$C$11</f>
        <v>28.9</v>
      </c>
      <c r="I9" s="17">
        <f>[5]Maio!$C$12</f>
        <v>26.3</v>
      </c>
      <c r="J9" s="17">
        <f>[5]Maio!$C$13</f>
        <v>28.9</v>
      </c>
      <c r="K9" s="17">
        <f>[5]Maio!$C$14</f>
        <v>23.8</v>
      </c>
      <c r="L9" s="17">
        <f>[5]Maio!$C$15</f>
        <v>22.2</v>
      </c>
      <c r="M9" s="17">
        <f>[5]Maio!$C$16</f>
        <v>25.3</v>
      </c>
      <c r="N9" s="17">
        <f>[5]Maio!$C$17</f>
        <v>27.7</v>
      </c>
      <c r="O9" s="17">
        <f>[5]Maio!$C$18</f>
        <v>26.6</v>
      </c>
      <c r="P9" s="17">
        <f>[5]Maio!$C$19</f>
        <v>30.6</v>
      </c>
      <c r="Q9" s="17">
        <f>[5]Maio!$C$20</f>
        <v>28.7</v>
      </c>
      <c r="R9" s="17">
        <f>[5]Maio!$C$21</f>
        <v>25.2</v>
      </c>
      <c r="S9" s="17">
        <f>[5]Maio!$C$22</f>
        <v>24.1</v>
      </c>
      <c r="T9" s="17">
        <f>[5]Maio!$C$23</f>
        <v>27.3</v>
      </c>
      <c r="U9" s="17">
        <f>[5]Maio!$C$24</f>
        <v>29.6</v>
      </c>
      <c r="V9" s="17">
        <f>[5]Maio!$C$25</f>
        <v>30.7</v>
      </c>
      <c r="W9" s="17">
        <f>[5]Maio!$C$26</f>
        <v>30.7</v>
      </c>
      <c r="X9" s="17">
        <f>[5]Maio!$C$27</f>
        <v>32</v>
      </c>
      <c r="Y9" s="17">
        <f>[5]Maio!$C$28</f>
        <v>31.9</v>
      </c>
      <c r="Z9" s="17">
        <f>[5]Maio!$C$29</f>
        <v>26.6</v>
      </c>
      <c r="AA9" s="17">
        <f>[5]Maio!$C$30</f>
        <v>31.2</v>
      </c>
      <c r="AB9" s="17">
        <f>[5]Maio!$C$31</f>
        <v>23.5</v>
      </c>
      <c r="AC9" s="17">
        <f>[5]Maio!$C$32</f>
        <v>19.600000000000001</v>
      </c>
      <c r="AD9" s="17">
        <f>[5]Maio!$C$33</f>
        <v>24.4</v>
      </c>
      <c r="AE9" s="17">
        <f>[5]Maio!$C$34</f>
        <v>20.7</v>
      </c>
      <c r="AF9" s="17">
        <f>[5]Maio!$C$35</f>
        <v>21.5</v>
      </c>
      <c r="AG9" s="34">
        <f t="shared" ref="AG9" si="3">MAX(B9:AF9)</f>
        <v>32.200000000000003</v>
      </c>
      <c r="AH9" s="36">
        <f t="shared" ref="AH9" si="4">AVERAGE(B9:AF9)</f>
        <v>27.174193548387102</v>
      </c>
    </row>
    <row r="10" spans="1:34" ht="17.100000000000001" customHeight="1" x14ac:dyDescent="0.2">
      <c r="A10" s="15" t="s">
        <v>2</v>
      </c>
      <c r="B10" s="17">
        <f>[6]Maio!$C$5</f>
        <v>31.2</v>
      </c>
      <c r="C10" s="17">
        <f>[6]Maio!$C$6</f>
        <v>31.1</v>
      </c>
      <c r="D10" s="17">
        <f>[6]Maio!$C$7</f>
        <v>28.5</v>
      </c>
      <c r="E10" s="17">
        <f>[6]Maio!$C$8</f>
        <v>23.4</v>
      </c>
      <c r="F10" s="17">
        <f>[6]Maio!$C$9</f>
        <v>28.3</v>
      </c>
      <c r="G10" s="17">
        <f>[6]Maio!$C$10</f>
        <v>27.1</v>
      </c>
      <c r="H10" s="17">
        <f>[6]Maio!$C$11</f>
        <v>28.8</v>
      </c>
      <c r="I10" s="17">
        <f>[6]Maio!$C$12</f>
        <v>27.2</v>
      </c>
      <c r="J10" s="17">
        <f>[6]Maio!$C$13</f>
        <v>29.4</v>
      </c>
      <c r="K10" s="17">
        <f>[6]Maio!$C$14</f>
        <v>28.1</v>
      </c>
      <c r="L10" s="17">
        <f>[6]Maio!$C$15</f>
        <v>24</v>
      </c>
      <c r="M10" s="17">
        <f>[6]Maio!$C$16</f>
        <v>24.2</v>
      </c>
      <c r="N10" s="17">
        <f>[6]Maio!$C$17</f>
        <v>25.8</v>
      </c>
      <c r="O10" s="17">
        <f>[6]Maio!$C$18</f>
        <v>25.8</v>
      </c>
      <c r="P10" s="17">
        <f>[6]Maio!$C$19</f>
        <v>30.1</v>
      </c>
      <c r="Q10" s="17">
        <f>[6]Maio!$C$20</f>
        <v>29.5</v>
      </c>
      <c r="R10" s="17">
        <f>[6]Maio!$C$21</f>
        <v>25.1</v>
      </c>
      <c r="S10" s="17">
        <f>[6]Maio!$C$22</f>
        <v>23.1</v>
      </c>
      <c r="T10" s="17">
        <f>[6]Maio!$C$23</f>
        <v>26.8</v>
      </c>
      <c r="U10" s="17">
        <f>[6]Maio!$C$24</f>
        <v>28.7</v>
      </c>
      <c r="V10" s="17">
        <f>[6]Maio!$C$25</f>
        <v>29.4</v>
      </c>
      <c r="W10" s="17">
        <f>[6]Maio!$C$26</f>
        <v>30.3</v>
      </c>
      <c r="X10" s="17">
        <f>[6]Maio!$C$27</f>
        <v>30.6</v>
      </c>
      <c r="Y10" s="17">
        <f>[6]Maio!$C$28</f>
        <v>29.6</v>
      </c>
      <c r="Z10" s="17">
        <f>[6]Maio!$C$29</f>
        <v>30.3</v>
      </c>
      <c r="AA10" s="17">
        <f>[6]Maio!$C$30</f>
        <v>32</v>
      </c>
      <c r="AB10" s="17">
        <f>[6]Maio!$C$31</f>
        <v>27.1</v>
      </c>
      <c r="AC10" s="17">
        <f>[6]Maio!$C$32</f>
        <v>21.9</v>
      </c>
      <c r="AD10" s="17">
        <f>[6]Maio!$C$33</f>
        <v>24.9</v>
      </c>
      <c r="AE10" s="17">
        <f>[6]Maio!$C$34</f>
        <v>23.7</v>
      </c>
      <c r="AF10" s="17">
        <f>[6]Maio!$C$35</f>
        <v>25.2</v>
      </c>
      <c r="AG10" s="34">
        <f t="shared" si="1"/>
        <v>32</v>
      </c>
      <c r="AH10" s="36">
        <f t="shared" si="2"/>
        <v>27.458064516129038</v>
      </c>
    </row>
    <row r="11" spans="1:34" ht="17.100000000000001" customHeight="1" x14ac:dyDescent="0.2">
      <c r="A11" s="15" t="s">
        <v>3</v>
      </c>
      <c r="B11" s="17">
        <f>[7]Maio!$C$5</f>
        <v>30.8</v>
      </c>
      <c r="C11" s="17">
        <f>[7]Maio!$C$6</f>
        <v>31.5</v>
      </c>
      <c r="D11" s="17">
        <f>[7]Maio!$C$7</f>
        <v>31.8</v>
      </c>
      <c r="E11" s="17">
        <f>[7]Maio!$C$8</f>
        <v>26.5</v>
      </c>
      <c r="F11" s="17">
        <f>[7]Maio!$C$9</f>
        <v>27.6</v>
      </c>
      <c r="G11" s="17">
        <f>[7]Maio!$C$10</f>
        <v>29.8</v>
      </c>
      <c r="H11" s="17">
        <f>[7]Maio!$C$11</f>
        <v>29.5</v>
      </c>
      <c r="I11" s="17">
        <f>[7]Maio!$C$12</f>
        <v>28.2</v>
      </c>
      <c r="J11" s="17">
        <f>[7]Maio!$C$13</f>
        <v>30.9</v>
      </c>
      <c r="K11" s="17">
        <f>[7]Maio!$C$14</f>
        <v>31.7</v>
      </c>
      <c r="L11" s="17">
        <f>[7]Maio!$C$15</f>
        <v>25.2</v>
      </c>
      <c r="M11" s="17">
        <f>[7]Maio!$C$16</f>
        <v>24.9</v>
      </c>
      <c r="N11" s="17">
        <f>[7]Maio!$C$17</f>
        <v>23.6</v>
      </c>
      <c r="O11" s="17">
        <f>[7]Maio!$C$18</f>
        <v>27.7</v>
      </c>
      <c r="P11" s="17">
        <f>[7]Maio!$C$19</f>
        <v>27.5</v>
      </c>
      <c r="Q11" s="17">
        <f>[7]Maio!$C$20</f>
        <v>29.3</v>
      </c>
      <c r="R11" s="17">
        <f>[7]Maio!$C$21</f>
        <v>28</v>
      </c>
      <c r="S11" s="17">
        <f>[7]Maio!$C$22</f>
        <v>28.8</v>
      </c>
      <c r="T11" s="17">
        <f>[7]Maio!$C$23</f>
        <v>26.9</v>
      </c>
      <c r="U11" s="17">
        <f>[7]Maio!$C$24</f>
        <v>28.9</v>
      </c>
      <c r="V11" s="17">
        <f>[7]Maio!$C$25</f>
        <v>28.2</v>
      </c>
      <c r="W11" s="17">
        <f>[7]Maio!$C$26</f>
        <v>29.2</v>
      </c>
      <c r="X11" s="17">
        <f>[7]Maio!$C$27</f>
        <v>28.4</v>
      </c>
      <c r="Y11" s="17">
        <f>[7]Maio!$C$28</f>
        <v>31.8</v>
      </c>
      <c r="Z11" s="17">
        <f>[7]Maio!$C$29</f>
        <v>31.6</v>
      </c>
      <c r="AA11" s="17">
        <f>[7]Maio!$C$30</f>
        <v>31.3</v>
      </c>
      <c r="AB11" s="17">
        <f>[7]Maio!$C$31</f>
        <v>32</v>
      </c>
      <c r="AC11" s="17">
        <f>[7]Maio!$C$32</f>
        <v>24.9</v>
      </c>
      <c r="AD11" s="17">
        <f>[7]Maio!$C$33</f>
        <v>25.4</v>
      </c>
      <c r="AE11" s="17">
        <f>[7]Maio!$C$34</f>
        <v>28.4</v>
      </c>
      <c r="AF11" s="17">
        <f>[7]Maio!$C$35</f>
        <v>30.1</v>
      </c>
      <c r="AG11" s="34">
        <f t="shared" si="1"/>
        <v>32</v>
      </c>
      <c r="AH11" s="36">
        <f t="shared" si="2"/>
        <v>28.722580645161287</v>
      </c>
    </row>
    <row r="12" spans="1:34" ht="17.100000000000001" customHeight="1" x14ac:dyDescent="0.2">
      <c r="A12" s="15" t="s">
        <v>4</v>
      </c>
      <c r="B12" s="17">
        <f>[8]Maio!$C$5</f>
        <v>28.3</v>
      </c>
      <c r="C12" s="17">
        <f>[8]Maio!$C$6</f>
        <v>28.4</v>
      </c>
      <c r="D12" s="17">
        <f>[8]Maio!$C$7</f>
        <v>28.6</v>
      </c>
      <c r="E12" s="17">
        <f>[8]Maio!$C$8</f>
        <v>23.8</v>
      </c>
      <c r="F12" s="17">
        <f>[8]Maio!$C$9</f>
        <v>24.6</v>
      </c>
      <c r="G12" s="17">
        <f>[8]Maio!$C$10</f>
        <v>26.7</v>
      </c>
      <c r="H12" s="17">
        <f>[8]Maio!$C$11</f>
        <v>25.9</v>
      </c>
      <c r="I12" s="17">
        <f>[8]Maio!$C$12</f>
        <v>25.3</v>
      </c>
      <c r="J12" s="17">
        <f>[8]Maio!$C$13</f>
        <v>28.8</v>
      </c>
      <c r="K12" s="17">
        <f>[8]Maio!$C$14</f>
        <v>28.8</v>
      </c>
      <c r="L12" s="17">
        <f>[8]Maio!$C$15</f>
        <v>21.9</v>
      </c>
      <c r="M12" s="17">
        <f>[8]Maio!$C$16</f>
        <v>22.6</v>
      </c>
      <c r="N12" s="17">
        <f>[8]Maio!$C$17</f>
        <v>21.7</v>
      </c>
      <c r="O12" s="17">
        <f>[8]Maio!$C$18</f>
        <v>25.4</v>
      </c>
      <c r="P12" s="17">
        <f>[8]Maio!$C$19</f>
        <v>24.8</v>
      </c>
      <c r="Q12" s="17">
        <f>[8]Maio!$C$20</f>
        <v>27.4</v>
      </c>
      <c r="R12" s="17">
        <f>[8]Maio!$C$21</f>
        <v>25</v>
      </c>
      <c r="S12" s="17">
        <f>[8]Maio!$C$22</f>
        <v>25.5</v>
      </c>
      <c r="T12" s="17">
        <f>[8]Maio!$C$23</f>
        <v>22.7</v>
      </c>
      <c r="U12" s="17">
        <f>[8]Maio!$C$24</f>
        <v>26.5</v>
      </c>
      <c r="V12" s="17">
        <f>[8]Maio!$C$25</f>
        <v>27</v>
      </c>
      <c r="W12" s="17">
        <f>[8]Maio!$C$26</f>
        <v>27.3</v>
      </c>
      <c r="X12" s="17">
        <f>[8]Maio!$C$27</f>
        <v>27</v>
      </c>
      <c r="Y12" s="17">
        <f>[8]Maio!$C$28</f>
        <v>29</v>
      </c>
      <c r="Z12" s="17">
        <f>[8]Maio!$C$29</f>
        <v>29.6</v>
      </c>
      <c r="AA12" s="17">
        <f>[8]Maio!$C$30</f>
        <v>28.6</v>
      </c>
      <c r="AB12" s="17">
        <f>[8]Maio!$C$31</f>
        <v>28.5</v>
      </c>
      <c r="AC12" s="17">
        <f>[8]Maio!$C$32</f>
        <v>21.8</v>
      </c>
      <c r="AD12" s="17">
        <f>[8]Maio!$C$33</f>
        <v>24.5</v>
      </c>
      <c r="AE12" s="17">
        <f>[8]Maio!$C$34</f>
        <v>26.3</v>
      </c>
      <c r="AF12" s="17">
        <f>[8]Maio!$C$35</f>
        <v>27.9</v>
      </c>
      <c r="AG12" s="34">
        <f t="shared" si="1"/>
        <v>29.6</v>
      </c>
      <c r="AH12" s="36">
        <f t="shared" si="2"/>
        <v>26.13548387096774</v>
      </c>
    </row>
    <row r="13" spans="1:34" ht="17.100000000000001" customHeight="1" x14ac:dyDescent="0.2">
      <c r="A13" s="15" t="s">
        <v>5</v>
      </c>
      <c r="B13" s="17">
        <f>[9]Maio!$C$5</f>
        <v>34.9</v>
      </c>
      <c r="C13" s="17">
        <f>[9]Maio!$C$6</f>
        <v>34.6</v>
      </c>
      <c r="D13" s="17">
        <f>[9]Maio!$C$7</f>
        <v>32.1</v>
      </c>
      <c r="E13" s="17">
        <f>[9]Maio!$C$8</f>
        <v>26.9</v>
      </c>
      <c r="F13" s="17">
        <f>[9]Maio!$C$9</f>
        <v>27.2</v>
      </c>
      <c r="G13" s="17">
        <f>[9]Maio!$C$10</f>
        <v>27.2</v>
      </c>
      <c r="H13" s="17">
        <f>[9]Maio!$C$11</f>
        <v>29.7</v>
      </c>
      <c r="I13" s="17">
        <f>[9]Maio!$C$12</f>
        <v>32.5</v>
      </c>
      <c r="J13" s="17">
        <f>[9]Maio!$C$13</f>
        <v>32.4</v>
      </c>
      <c r="K13" s="17">
        <f>[9]Maio!$C$14</f>
        <v>30.5</v>
      </c>
      <c r="L13" s="17">
        <f>[9]Maio!$C$15</f>
        <v>27.3</v>
      </c>
      <c r="M13" s="17">
        <f>[9]Maio!$C$16</f>
        <v>25.8</v>
      </c>
      <c r="N13" s="17">
        <f>[9]Maio!$C$17</f>
        <v>26.7</v>
      </c>
      <c r="O13" s="17">
        <f>[9]Maio!$C$18</f>
        <v>25.7</v>
      </c>
      <c r="P13" s="17">
        <f>[9]Maio!$C$19</f>
        <v>30.8</v>
      </c>
      <c r="Q13" s="17">
        <f>[9]Maio!$C$20</f>
        <v>26.8</v>
      </c>
      <c r="R13" s="17">
        <f>[9]Maio!$C$21</f>
        <v>28.2</v>
      </c>
      <c r="S13" s="17">
        <f>[9]Maio!$C$22</f>
        <v>29.5</v>
      </c>
      <c r="T13" s="17">
        <f>[9]Maio!$C$23</f>
        <v>30.6</v>
      </c>
      <c r="U13" s="17">
        <f>[9]Maio!$C$24</f>
        <v>30.7</v>
      </c>
      <c r="V13" s="17">
        <f>[9]Maio!$C$25</f>
        <v>31.8</v>
      </c>
      <c r="W13" s="17">
        <f>[9]Maio!$C$26</f>
        <v>31.7</v>
      </c>
      <c r="X13" s="17">
        <f>[9]Maio!$C$27</f>
        <v>32.700000000000003</v>
      </c>
      <c r="Y13" s="17">
        <f>[9]Maio!$C$28</f>
        <v>33</v>
      </c>
      <c r="Z13" s="17">
        <f>[9]Maio!$C$29</f>
        <v>32.700000000000003</v>
      </c>
      <c r="AA13" s="17">
        <f>[9]Maio!$C$30</f>
        <v>34.1</v>
      </c>
      <c r="AB13" s="17">
        <f>[9]Maio!$C$31</f>
        <v>28.5</v>
      </c>
      <c r="AC13" s="17">
        <f>[9]Maio!$C$32</f>
        <v>24.4</v>
      </c>
      <c r="AD13" s="17">
        <f>[9]Maio!$C$33</f>
        <v>26.5</v>
      </c>
      <c r="AE13" s="17">
        <f>[9]Maio!$C$34</f>
        <v>29.6</v>
      </c>
      <c r="AF13" s="17">
        <f>[9]Maio!$C$35</f>
        <v>25.1</v>
      </c>
      <c r="AG13" s="34">
        <f t="shared" si="1"/>
        <v>34.9</v>
      </c>
      <c r="AH13" s="36">
        <f t="shared" si="2"/>
        <v>29.683870967741942</v>
      </c>
    </row>
    <row r="14" spans="1:34" ht="17.100000000000001" customHeight="1" x14ac:dyDescent="0.2">
      <c r="A14" s="15" t="s">
        <v>50</v>
      </c>
      <c r="B14" s="17">
        <f>[10]Maio!$C$5</f>
        <v>30.2</v>
      </c>
      <c r="C14" s="17">
        <f>[10]Maio!$C$6</f>
        <v>30.4</v>
      </c>
      <c r="D14" s="17">
        <f>[10]Maio!$C$7</f>
        <v>30.1</v>
      </c>
      <c r="E14" s="17">
        <f>[10]Maio!$C$8</f>
        <v>21.1</v>
      </c>
      <c r="F14" s="17">
        <f>[10]Maio!$C$9</f>
        <v>26.7</v>
      </c>
      <c r="G14" s="17">
        <f>[10]Maio!$C$10</f>
        <v>28</v>
      </c>
      <c r="H14" s="17">
        <f>[10]Maio!$C$11</f>
        <v>28.4</v>
      </c>
      <c r="I14" s="17">
        <f>[10]Maio!$C$12</f>
        <v>27.8</v>
      </c>
      <c r="J14" s="17">
        <f>[10]Maio!$C$13</f>
        <v>30.3</v>
      </c>
      <c r="K14" s="17">
        <f>[10]Maio!$C$14</f>
        <v>29.6</v>
      </c>
      <c r="L14" s="17">
        <f>[10]Maio!$C$15</f>
        <v>25</v>
      </c>
      <c r="M14" s="17">
        <f>[10]Maio!$C$16</f>
        <v>24.5</v>
      </c>
      <c r="N14" s="17">
        <f>[10]Maio!$C$17</f>
        <v>24.6</v>
      </c>
      <c r="O14" s="17">
        <f>[10]Maio!$C$18</f>
        <v>27.6</v>
      </c>
      <c r="P14" s="17">
        <f>[10]Maio!$C$19</f>
        <v>27.1</v>
      </c>
      <c r="Q14" s="17">
        <f>[10]Maio!$C$20</f>
        <v>29.6</v>
      </c>
      <c r="R14" s="17">
        <f>[10]Maio!$C$21</f>
        <v>27.1</v>
      </c>
      <c r="S14" s="17">
        <f>[10]Maio!$C$22</f>
        <v>28.1</v>
      </c>
      <c r="T14" s="17">
        <f>[10]Maio!$C$23</f>
        <v>24.8</v>
      </c>
      <c r="U14" s="17">
        <f>[10]Maio!$C$24</f>
        <v>28.1</v>
      </c>
      <c r="V14" s="17">
        <f>[10]Maio!$C$25</f>
        <v>29.1</v>
      </c>
      <c r="W14" s="17">
        <f>[10]Maio!$C$26</f>
        <v>30.1</v>
      </c>
      <c r="X14" s="17">
        <f>[10]Maio!$C$27</f>
        <v>29.3</v>
      </c>
      <c r="Y14" s="17">
        <f>[10]Maio!$C$28</f>
        <v>30.7</v>
      </c>
      <c r="Z14" s="17">
        <f>[10]Maio!$C$29</f>
        <v>31.2</v>
      </c>
      <c r="AA14" s="17">
        <f>[10]Maio!$C$30</f>
        <v>30.5</v>
      </c>
      <c r="AB14" s="17">
        <f>[10]Maio!$C$31</f>
        <v>29.9</v>
      </c>
      <c r="AC14" s="17">
        <f>[10]Maio!$C$32</f>
        <v>23</v>
      </c>
      <c r="AD14" s="17">
        <f>[10]Maio!$C$33</f>
        <v>26.3</v>
      </c>
      <c r="AE14" s="17">
        <f>[10]Maio!$C$34</f>
        <v>28.9</v>
      </c>
      <c r="AF14" s="17">
        <f>[10]Maio!$C$35</f>
        <v>29.7</v>
      </c>
      <c r="AG14" s="34">
        <f>MAX(B14:AF14)</f>
        <v>31.2</v>
      </c>
      <c r="AH14" s="36">
        <f>AVERAGE(B14:AF14)</f>
        <v>27.99354838709678</v>
      </c>
    </row>
    <row r="15" spans="1:34" ht="17.100000000000001" customHeight="1" x14ac:dyDescent="0.2">
      <c r="A15" s="15" t="s">
        <v>6</v>
      </c>
      <c r="B15" s="17">
        <f>[11]Maio!$C$5</f>
        <v>32.4</v>
      </c>
      <c r="C15" s="17">
        <f>[11]Maio!$C$6</f>
        <v>32.799999999999997</v>
      </c>
      <c r="D15" s="17">
        <f>[11]Maio!$C$7</f>
        <v>32.6</v>
      </c>
      <c r="E15" s="17">
        <f>[11]Maio!$C$8</f>
        <v>23.8</v>
      </c>
      <c r="F15" s="17">
        <f>[11]Maio!$C$9</f>
        <v>28.1</v>
      </c>
      <c r="G15" s="17">
        <f>[11]Maio!$C$10</f>
        <v>30.9</v>
      </c>
      <c r="H15" s="17">
        <f>[11]Maio!$C$11</f>
        <v>31.2</v>
      </c>
      <c r="I15" s="17">
        <f>[11]Maio!$C$12</f>
        <v>30.6</v>
      </c>
      <c r="J15" s="17">
        <f>[11]Maio!$C$13</f>
        <v>31.9</v>
      </c>
      <c r="K15" s="17">
        <f>[11]Maio!$C$14</f>
        <v>32.5</v>
      </c>
      <c r="L15" s="17">
        <f>[11]Maio!$C$15</f>
        <v>27.9</v>
      </c>
      <c r="M15" s="17">
        <f>[11]Maio!$C$16</f>
        <v>26.5</v>
      </c>
      <c r="N15" s="17">
        <f>[11]Maio!$C$17</f>
        <v>27.7</v>
      </c>
      <c r="O15" s="17">
        <f>[11]Maio!$C$18</f>
        <v>28</v>
      </c>
      <c r="P15" s="17">
        <f>[11]Maio!$C$19</f>
        <v>26.5</v>
      </c>
      <c r="Q15" s="17">
        <f>[11]Maio!$C$20</f>
        <v>32.1</v>
      </c>
      <c r="R15" s="17">
        <f>[11]Maio!$C$21</f>
        <v>28.2</v>
      </c>
      <c r="S15" s="17">
        <f>[11]Maio!$C$22</f>
        <v>29.7</v>
      </c>
      <c r="T15" s="17">
        <f>[11]Maio!$C$23</f>
        <v>28.2</v>
      </c>
      <c r="U15" s="17">
        <f>[11]Maio!$C$24</f>
        <v>30.6</v>
      </c>
      <c r="V15" s="17">
        <f>[11]Maio!$C$25</f>
        <v>32</v>
      </c>
      <c r="W15" s="17">
        <f>[11]Maio!$C$26</f>
        <v>32</v>
      </c>
      <c r="X15" s="17">
        <f>[11]Maio!$C$27</f>
        <v>30</v>
      </c>
      <c r="Y15" s="17" t="str">
        <f>[11]Maio!$C$28</f>
        <v>*</v>
      </c>
      <c r="Z15" s="17">
        <f>[11]Maio!$C$29</f>
        <v>33.299999999999997</v>
      </c>
      <c r="AA15" s="17">
        <f>[11]Maio!$C$30</f>
        <v>30</v>
      </c>
      <c r="AB15" s="17" t="str">
        <f>[11]Maio!$C$31</f>
        <v>*</v>
      </c>
      <c r="AC15" s="17" t="str">
        <f>[11]Maio!$C$32</f>
        <v>*</v>
      </c>
      <c r="AD15" s="17">
        <f>[11]Maio!$C$33</f>
        <v>26.4</v>
      </c>
      <c r="AE15" s="17">
        <f>[11]Maio!$C$34</f>
        <v>26.8</v>
      </c>
      <c r="AF15" s="17">
        <f>[11]Maio!$C$35</f>
        <v>30.7</v>
      </c>
      <c r="AG15" s="34">
        <f t="shared" si="1"/>
        <v>33.299999999999997</v>
      </c>
      <c r="AH15" s="36">
        <f t="shared" si="2"/>
        <v>29.764285714285712</v>
      </c>
    </row>
    <row r="16" spans="1:34" ht="17.100000000000001" customHeight="1" x14ac:dyDescent="0.2">
      <c r="A16" s="15" t="s">
        <v>7</v>
      </c>
      <c r="B16" s="17">
        <f>[12]Maio!$C$5</f>
        <v>26</v>
      </c>
      <c r="C16" s="17">
        <f>[12]Maio!$C$6</f>
        <v>29.6</v>
      </c>
      <c r="D16" s="17">
        <f>[12]Maio!$C$7</f>
        <v>28.9</v>
      </c>
      <c r="E16" s="17">
        <f>[12]Maio!$C$8</f>
        <v>24.4</v>
      </c>
      <c r="F16" s="17">
        <f>[12]Maio!$C$9</f>
        <v>25.8</v>
      </c>
      <c r="G16" s="17">
        <f>[12]Maio!$C$10</f>
        <v>25.6</v>
      </c>
      <c r="H16" s="17">
        <f>[12]Maio!$C$11</f>
        <v>25.8</v>
      </c>
      <c r="I16" s="17">
        <f>[12]Maio!$C$12</f>
        <v>23.9</v>
      </c>
      <c r="J16" s="17">
        <f>[12]Maio!$C$13</f>
        <v>24.6</v>
      </c>
      <c r="K16" s="17">
        <f>[12]Maio!$C$14</f>
        <v>21.6</v>
      </c>
      <c r="L16" s="17">
        <f>[12]Maio!$C$15</f>
        <v>21.4</v>
      </c>
      <c r="M16" s="17">
        <f>[12]Maio!$C$16</f>
        <v>22.2</v>
      </c>
      <c r="N16" s="17">
        <f>[12]Maio!$C$17</f>
        <v>23.6</v>
      </c>
      <c r="O16" s="17">
        <f>[12]Maio!$C$18</f>
        <v>23.1</v>
      </c>
      <c r="P16" s="17">
        <f>[12]Maio!$C$19</f>
        <v>26.7</v>
      </c>
      <c r="Q16" s="17">
        <f>[12]Maio!$C$20</f>
        <v>25.1</v>
      </c>
      <c r="R16" s="17">
        <f>[12]Maio!$C$21</f>
        <v>24.5</v>
      </c>
      <c r="S16" s="17">
        <f>[12]Maio!$C$22</f>
        <v>23</v>
      </c>
      <c r="T16" s="17">
        <f>[12]Maio!$C$23</f>
        <v>23</v>
      </c>
      <c r="U16" s="17">
        <f>[12]Maio!$C$24</f>
        <v>25.6</v>
      </c>
      <c r="V16" s="17">
        <f>[12]Maio!$C$25</f>
        <v>26.1</v>
      </c>
      <c r="W16" s="17">
        <f>[12]Maio!$C$26</f>
        <v>28.4</v>
      </c>
      <c r="X16" s="17">
        <f>[12]Maio!$C$27</f>
        <v>30</v>
      </c>
      <c r="Y16" s="17">
        <f>[12]Maio!$C$28</f>
        <v>29.2</v>
      </c>
      <c r="Z16" s="17">
        <f>[12]Maio!$C$29</f>
        <v>29.3</v>
      </c>
      <c r="AA16" s="17">
        <f>[12]Maio!$C$30</f>
        <v>29.9</v>
      </c>
      <c r="AB16" s="17">
        <f>[12]Maio!$C$31</f>
        <v>23.7</v>
      </c>
      <c r="AC16" s="17">
        <f>[12]Maio!$C$32</f>
        <v>19.8</v>
      </c>
      <c r="AD16" s="17">
        <f>[12]Maio!$C$33</f>
        <v>20</v>
      </c>
      <c r="AE16" s="17">
        <f>[12]Maio!$C$34</f>
        <v>17.899999999999999</v>
      </c>
      <c r="AF16" s="17">
        <f>[12]Maio!$C$35</f>
        <v>19.5</v>
      </c>
      <c r="AG16" s="34">
        <f t="shared" si="1"/>
        <v>30</v>
      </c>
      <c r="AH16" s="36">
        <f t="shared" si="2"/>
        <v>24.780645161290323</v>
      </c>
    </row>
    <row r="17" spans="1:34" ht="17.100000000000001" customHeight="1" x14ac:dyDescent="0.2">
      <c r="A17" s="15" t="s">
        <v>8</v>
      </c>
      <c r="B17" s="17">
        <f>[13]Maio!$C$5</f>
        <v>27.6</v>
      </c>
      <c r="C17" s="17">
        <f>[13]Maio!$C$6</f>
        <v>29.3</v>
      </c>
      <c r="D17" s="17">
        <f>[13]Maio!$C$7</f>
        <v>23.8</v>
      </c>
      <c r="E17" s="17">
        <f>[13]Maio!$C$8</f>
        <v>25.3</v>
      </c>
      <c r="F17" s="17">
        <f>[13]Maio!$C$9</f>
        <v>26.3</v>
      </c>
      <c r="G17" s="17">
        <f>[13]Maio!$C$10</f>
        <v>27</v>
      </c>
      <c r="H17" s="17">
        <f>[13]Maio!$C$11</f>
        <v>27.2</v>
      </c>
      <c r="I17" s="17">
        <f>[13]Maio!$C$12</f>
        <v>22.5</v>
      </c>
      <c r="J17" s="17">
        <f>[13]Maio!$C$13</f>
        <v>25.4</v>
      </c>
      <c r="K17" s="17">
        <f>[13]Maio!$C$14</f>
        <v>19.899999999999999</v>
      </c>
      <c r="L17" s="17">
        <f>[13]Maio!$C$15</f>
        <v>23.7</v>
      </c>
      <c r="M17" s="17">
        <f>[13]Maio!$C$16</f>
        <v>24.4</v>
      </c>
      <c r="N17" s="17">
        <f>[13]Maio!$C$17</f>
        <v>25.7</v>
      </c>
      <c r="O17" s="17">
        <f>[13]Maio!$C$18</f>
        <v>23.6</v>
      </c>
      <c r="P17" s="17">
        <f>[13]Maio!$C$19</f>
        <v>26.8</v>
      </c>
      <c r="Q17" s="17">
        <f>[13]Maio!$C$20</f>
        <v>20.100000000000001</v>
      </c>
      <c r="R17" s="17">
        <f>[13]Maio!$C$21</f>
        <v>23.4</v>
      </c>
      <c r="S17" s="17">
        <f>[13]Maio!$C$22</f>
        <v>24.6</v>
      </c>
      <c r="T17" s="17">
        <f>[13]Maio!$C$23</f>
        <v>26.5</v>
      </c>
      <c r="U17" s="17">
        <f>[13]Maio!$C$24</f>
        <v>26.5</v>
      </c>
      <c r="V17" s="17">
        <f>[13]Maio!$C$25</f>
        <v>26.9</v>
      </c>
      <c r="W17" s="17">
        <f>[13]Maio!$C$26</f>
        <v>28.7</v>
      </c>
      <c r="X17" s="17">
        <f>[13]Maio!$C$27</f>
        <v>31.5</v>
      </c>
      <c r="Y17" s="17">
        <f>[13]Maio!$C$28</f>
        <v>30.3</v>
      </c>
      <c r="Z17" s="17">
        <f>[13]Maio!$C$29</f>
        <v>30.7</v>
      </c>
      <c r="AA17" s="17">
        <f>[13]Maio!$C$30</f>
        <v>30.4</v>
      </c>
      <c r="AB17" s="17">
        <f>[13]Maio!$C$31</f>
        <v>21.9</v>
      </c>
      <c r="AC17" s="17">
        <f>[13]Maio!$C$32</f>
        <v>20</v>
      </c>
      <c r="AD17" s="17">
        <f>[13]Maio!$C$33</f>
        <v>20.8</v>
      </c>
      <c r="AE17" s="17">
        <f>[13]Maio!$C$34</f>
        <v>16.3</v>
      </c>
      <c r="AF17" s="17">
        <f>[13]Maio!$C$35</f>
        <v>18</v>
      </c>
      <c r="AG17" s="34">
        <f>MAX(B17:AF17)</f>
        <v>31.5</v>
      </c>
      <c r="AH17" s="36">
        <f>AVERAGE(B17:AF17)</f>
        <v>25.00322580645161</v>
      </c>
    </row>
    <row r="18" spans="1:34" ht="17.100000000000001" customHeight="1" x14ac:dyDescent="0.2">
      <c r="A18" s="15" t="s">
        <v>9</v>
      </c>
      <c r="B18" s="17">
        <f>[14]Maio!$C$5</f>
        <v>27.5</v>
      </c>
      <c r="C18" s="17">
        <f>[14]Maio!$C$6</f>
        <v>30.7</v>
      </c>
      <c r="D18" s="17">
        <f>[14]Maio!$C$7</f>
        <v>30.8</v>
      </c>
      <c r="E18" s="17">
        <f>[14]Maio!$C$8</f>
        <v>24.6</v>
      </c>
      <c r="F18" s="17">
        <f>[14]Maio!$C$9</f>
        <v>27</v>
      </c>
      <c r="G18" s="17">
        <f>[14]Maio!$C$10</f>
        <v>26.6</v>
      </c>
      <c r="H18" s="17">
        <f>[14]Maio!$C$11</f>
        <v>27.2</v>
      </c>
      <c r="I18" s="17">
        <f>[14]Maio!$C$12</f>
        <v>25.1</v>
      </c>
      <c r="J18" s="17">
        <f>[14]Maio!$C$13</f>
        <v>27.1</v>
      </c>
      <c r="K18" s="17">
        <f>[14]Maio!$C$14</f>
        <v>22.2</v>
      </c>
      <c r="L18" s="17">
        <f>[14]Maio!$C$15</f>
        <v>22.6</v>
      </c>
      <c r="M18" s="17">
        <f>[14]Maio!$C$16</f>
        <v>24</v>
      </c>
      <c r="N18" s="17">
        <f>[14]Maio!$C$17</f>
        <v>25.4</v>
      </c>
      <c r="O18" s="17">
        <f>[14]Maio!$C$18</f>
        <v>24.8</v>
      </c>
      <c r="P18" s="17">
        <f>[14]Maio!$C$19</f>
        <v>27.5</v>
      </c>
      <c r="Q18" s="17">
        <f>[14]Maio!$C$20</f>
        <v>26.1</v>
      </c>
      <c r="R18" s="17">
        <f>[14]Maio!$C$21</f>
        <v>25.9</v>
      </c>
      <c r="S18" s="17">
        <f>[14]Maio!$C$22</f>
        <v>22.5</v>
      </c>
      <c r="T18" s="17">
        <f>[14]Maio!$C$23</f>
        <v>26.3</v>
      </c>
      <c r="U18" s="17">
        <f>[14]Maio!$C$24</f>
        <v>26.2</v>
      </c>
      <c r="V18" s="17">
        <f>[14]Maio!$C$25</f>
        <v>28.4</v>
      </c>
      <c r="W18" s="17">
        <f>[14]Maio!$C$26</f>
        <v>30</v>
      </c>
      <c r="X18" s="17">
        <f>[14]Maio!$C$27</f>
        <v>31.9</v>
      </c>
      <c r="Y18" s="17">
        <f>[14]Maio!$C$28</f>
        <v>31.3</v>
      </c>
      <c r="Z18" s="17">
        <f>[14]Maio!$C$29</f>
        <v>31.3</v>
      </c>
      <c r="AA18" s="17">
        <f>[14]Maio!$C$30</f>
        <v>32</v>
      </c>
      <c r="AB18" s="17">
        <f>[14]Maio!$C$31</f>
        <v>27.4</v>
      </c>
      <c r="AC18" s="17">
        <f>[14]Maio!$C$32</f>
        <v>19.899999999999999</v>
      </c>
      <c r="AD18" s="17">
        <f>[14]Maio!$C$33</f>
        <v>21</v>
      </c>
      <c r="AE18" s="17">
        <f>[14]Maio!$C$34</f>
        <v>17.5</v>
      </c>
      <c r="AF18" s="17">
        <f>[14]Maio!$C$35</f>
        <v>18.600000000000001</v>
      </c>
      <c r="AG18" s="34">
        <f>MAX(B18:AF18)</f>
        <v>32</v>
      </c>
      <c r="AH18" s="36">
        <f>AVERAGE(B18:AF18)</f>
        <v>26.109677419354835</v>
      </c>
    </row>
    <row r="19" spans="1:34" ht="17.100000000000001" customHeight="1" x14ac:dyDescent="0.2">
      <c r="A19" s="15" t="s">
        <v>49</v>
      </c>
      <c r="B19" s="17">
        <f>[15]Maio!$C$5</f>
        <v>31.4</v>
      </c>
      <c r="C19" s="17">
        <f>[15]Maio!$C$6</f>
        <v>31.8</v>
      </c>
      <c r="D19" s="17">
        <f>[15]Maio!$C$7</f>
        <v>29</v>
      </c>
      <c r="E19" s="17">
        <f>[15]Maio!$C$8</f>
        <v>25.6</v>
      </c>
      <c r="F19" s="17">
        <f>[15]Maio!$C$9</f>
        <v>28.6</v>
      </c>
      <c r="G19" s="17">
        <f>[15]Maio!$C$10</f>
        <v>28.2</v>
      </c>
      <c r="H19" s="17">
        <f>[15]Maio!$C$11</f>
        <v>28.9</v>
      </c>
      <c r="I19" s="17">
        <f>[15]Maio!$C$12</f>
        <v>27.5</v>
      </c>
      <c r="J19" s="17">
        <f>[15]Maio!$C$13</f>
        <v>28.8</v>
      </c>
      <c r="K19" s="17">
        <f>[15]Maio!$C$14</f>
        <v>23.7</v>
      </c>
      <c r="L19" s="17">
        <f>[15]Maio!$C$15</f>
        <v>23.6</v>
      </c>
      <c r="M19" s="17">
        <f>[15]Maio!$C$16</f>
        <v>25.3</v>
      </c>
      <c r="N19" s="17">
        <f>[15]Maio!$C$17</f>
        <v>26.7</v>
      </c>
      <c r="O19" s="17">
        <f>[15]Maio!$C$18</f>
        <v>25.8</v>
      </c>
      <c r="P19" s="17">
        <f>[15]Maio!$C$19</f>
        <v>29.7</v>
      </c>
      <c r="Q19" s="17">
        <f>[15]Maio!$C$20</f>
        <v>28.2</v>
      </c>
      <c r="R19" s="17">
        <f>[15]Maio!$C$21</f>
        <v>25.2</v>
      </c>
      <c r="S19" s="17">
        <f>[15]Maio!$C$22</f>
        <v>25.3</v>
      </c>
      <c r="T19" s="17">
        <f>[15]Maio!$C$23</f>
        <v>28.1</v>
      </c>
      <c r="U19" s="17">
        <f>[15]Maio!$C$24</f>
        <v>28.7</v>
      </c>
      <c r="V19" s="17">
        <f>[15]Maio!$C$25</f>
        <v>30</v>
      </c>
      <c r="W19" s="17">
        <f>[15]Maio!$C$26</f>
        <v>30.6</v>
      </c>
      <c r="X19" s="17">
        <f>[15]Maio!$C$27</f>
        <v>31.8</v>
      </c>
      <c r="Y19" s="17">
        <f>[15]Maio!$C$28</f>
        <v>30.5</v>
      </c>
      <c r="Z19" s="17">
        <f>[15]Maio!$C$29</f>
        <v>31.3</v>
      </c>
      <c r="AA19" s="17">
        <f>[15]Maio!$C$30</f>
        <v>31.3</v>
      </c>
      <c r="AB19" s="17">
        <f>[15]Maio!$C$31</f>
        <v>25.6</v>
      </c>
      <c r="AC19" s="17">
        <f>[15]Maio!$C$32</f>
        <v>21.8</v>
      </c>
      <c r="AD19" s="17">
        <f>[15]Maio!$C$33</f>
        <v>24.4</v>
      </c>
      <c r="AE19" s="17">
        <f>[15]Maio!$C$34</f>
        <v>21</v>
      </c>
      <c r="AF19" s="17">
        <f>[15]Maio!$C$35</f>
        <v>22.6</v>
      </c>
      <c r="AG19" s="34">
        <f>MAX(B19:AF19)</f>
        <v>31.8</v>
      </c>
      <c r="AH19" s="36">
        <f>AVERAGE(B19:AF19)</f>
        <v>27.451612903225804</v>
      </c>
    </row>
    <row r="20" spans="1:34" ht="17.100000000000001" customHeight="1" x14ac:dyDescent="0.2">
      <c r="A20" s="15" t="s">
        <v>10</v>
      </c>
      <c r="B20" s="17">
        <f>[16]Maio!$C$5</f>
        <v>28.7</v>
      </c>
      <c r="C20" s="17">
        <f>[16]Maio!$C$6</f>
        <v>30.2</v>
      </c>
      <c r="D20" s="17">
        <f>[16]Maio!$C$7</f>
        <v>28.3</v>
      </c>
      <c r="E20" s="17">
        <f>[16]Maio!$C$8</f>
        <v>26.6</v>
      </c>
      <c r="F20" s="17">
        <f>[16]Maio!$C$9</f>
        <v>28.4</v>
      </c>
      <c r="G20" s="17">
        <f>[16]Maio!$C$10</f>
        <v>28</v>
      </c>
      <c r="H20" s="17">
        <f>[16]Maio!$C$11</f>
        <v>26.9</v>
      </c>
      <c r="I20" s="17">
        <f>[16]Maio!$C$12</f>
        <v>24.3</v>
      </c>
      <c r="J20" s="17">
        <f>[16]Maio!$C$13</f>
        <v>26.2</v>
      </c>
      <c r="K20" s="17">
        <f>[16]Maio!$C$14</f>
        <v>21.2</v>
      </c>
      <c r="L20" s="17">
        <f>[16]Maio!$C$15</f>
        <v>23.6</v>
      </c>
      <c r="M20" s="17">
        <f>[16]Maio!$C$16</f>
        <v>24</v>
      </c>
      <c r="N20" s="17">
        <f>[16]Maio!$C$17</f>
        <v>25.4</v>
      </c>
      <c r="O20" s="17">
        <f>[16]Maio!$C$18</f>
        <v>25.1</v>
      </c>
      <c r="P20" s="17">
        <f>[16]Maio!$C$19</f>
        <v>27.9</v>
      </c>
      <c r="Q20" s="17">
        <f>[16]Maio!$C$20</f>
        <v>21.9</v>
      </c>
      <c r="R20" s="17">
        <f>[16]Maio!$C$21</f>
        <v>25.7</v>
      </c>
      <c r="S20" s="17">
        <f>[16]Maio!$C$22</f>
        <v>22.5</v>
      </c>
      <c r="T20" s="17">
        <f>[16]Maio!$C$23</f>
        <v>26.5</v>
      </c>
      <c r="U20" s="17">
        <f>[16]Maio!$C$24</f>
        <v>26.5</v>
      </c>
      <c r="V20" s="17">
        <f>[16]Maio!$C$25</f>
        <v>27.4</v>
      </c>
      <c r="W20" s="17">
        <f>[16]Maio!$C$26</f>
        <v>29.6</v>
      </c>
      <c r="X20" s="17">
        <f>[16]Maio!$C$27</f>
        <v>30.7</v>
      </c>
      <c r="Y20" s="17">
        <f>[16]Maio!$C$28</f>
        <v>29.3</v>
      </c>
      <c r="Z20" s="17">
        <f>[16]Maio!$C$29</f>
        <v>30.6</v>
      </c>
      <c r="AA20" s="17">
        <f>[16]Maio!$C$30</f>
        <v>30.3</v>
      </c>
      <c r="AB20" s="17">
        <f>[16]Maio!$C$31</f>
        <v>21.7</v>
      </c>
      <c r="AC20" s="17">
        <f>[16]Maio!$C$32</f>
        <v>21.1</v>
      </c>
      <c r="AD20" s="17">
        <f>[16]Maio!$C$33</f>
        <v>20.100000000000001</v>
      </c>
      <c r="AE20" s="17">
        <f>[16]Maio!$C$34</f>
        <v>16.600000000000001</v>
      </c>
      <c r="AF20" s="17">
        <f>[16]Maio!$C$35</f>
        <v>18.8</v>
      </c>
      <c r="AG20" s="34">
        <f t="shared" ref="AG20:AG30" si="5">MAX(B20:AF20)</f>
        <v>30.7</v>
      </c>
      <c r="AH20" s="36">
        <f t="shared" ref="AH20:AH30" si="6">AVERAGE(B20:AF20)</f>
        <v>25.616129032258065</v>
      </c>
    </row>
    <row r="21" spans="1:34" ht="17.100000000000001" customHeight="1" x14ac:dyDescent="0.2">
      <c r="A21" s="15" t="s">
        <v>11</v>
      </c>
      <c r="B21" s="17">
        <f>[17]Maio!$C$5</f>
        <v>28.3</v>
      </c>
      <c r="C21" s="17">
        <f>[17]Maio!$C$6</f>
        <v>31.8</v>
      </c>
      <c r="D21" s="17">
        <f>[17]Maio!$C$7</f>
        <v>29.7</v>
      </c>
      <c r="E21" s="17">
        <f>[17]Maio!$C$8</f>
        <v>23.8</v>
      </c>
      <c r="F21" s="17">
        <f>[17]Maio!$C$9</f>
        <v>26.1</v>
      </c>
      <c r="G21" s="17">
        <f>[17]Maio!$C$10</f>
        <v>27.2</v>
      </c>
      <c r="H21" s="17">
        <f>[17]Maio!$C$11</f>
        <v>26.8</v>
      </c>
      <c r="I21" s="17">
        <f>[17]Maio!$C$12</f>
        <v>25.6</v>
      </c>
      <c r="J21" s="17">
        <f>[17]Maio!$C$13</f>
        <v>26.4</v>
      </c>
      <c r="K21" s="17">
        <f>[17]Maio!$C$14</f>
        <v>22.1</v>
      </c>
      <c r="L21" s="17">
        <f>[17]Maio!$C$15</f>
        <v>22.8</v>
      </c>
      <c r="M21" s="17">
        <f>[17]Maio!$C$16</f>
        <v>22.5</v>
      </c>
      <c r="N21" s="17">
        <f>[17]Maio!$C$17</f>
        <v>24.8</v>
      </c>
      <c r="O21" s="17">
        <f>[17]Maio!$C$18</f>
        <v>23.7</v>
      </c>
      <c r="P21" s="17">
        <f>[17]Maio!$C$19</f>
        <v>28.3</v>
      </c>
      <c r="Q21" s="17">
        <f>[17]Maio!$C$20</f>
        <v>27.1</v>
      </c>
      <c r="R21" s="17">
        <f>[17]Maio!$C$21</f>
        <v>24.5</v>
      </c>
      <c r="S21" s="17">
        <f>[17]Maio!$C$22</f>
        <v>24.6</v>
      </c>
      <c r="T21" s="17">
        <f>[17]Maio!$C$23</f>
        <v>25</v>
      </c>
      <c r="U21" s="17">
        <f>[17]Maio!$C$24</f>
        <v>26</v>
      </c>
      <c r="V21" s="17">
        <f>[17]Maio!$C$25</f>
        <v>28.2</v>
      </c>
      <c r="W21" s="17">
        <f>[17]Maio!$C$26</f>
        <v>31.3</v>
      </c>
      <c r="X21" s="17">
        <f>[17]Maio!$C$27</f>
        <v>31.7</v>
      </c>
      <c r="Y21" s="17">
        <f>[17]Maio!$C$28</f>
        <v>30.4</v>
      </c>
      <c r="Z21" s="17">
        <f>[17]Maio!$C$29</f>
        <v>30.8</v>
      </c>
      <c r="AA21" s="17">
        <f>[17]Maio!$C$30</f>
        <v>31.6</v>
      </c>
      <c r="AB21" s="17">
        <f>[17]Maio!$C$31</f>
        <v>25.1</v>
      </c>
      <c r="AC21" s="17">
        <f>[17]Maio!$C$32</f>
        <v>19.7</v>
      </c>
      <c r="AD21" s="17">
        <f>[17]Maio!$C$33</f>
        <v>21.4</v>
      </c>
      <c r="AE21" s="17">
        <f>[17]Maio!$C$34</f>
        <v>20</v>
      </c>
      <c r="AF21" s="17">
        <f>[17]Maio!$C$35</f>
        <v>20.399999999999999</v>
      </c>
      <c r="AG21" s="34">
        <f t="shared" si="5"/>
        <v>31.8</v>
      </c>
      <c r="AH21" s="36">
        <f t="shared" si="6"/>
        <v>26.054838709677423</v>
      </c>
    </row>
    <row r="22" spans="1:34" ht="17.100000000000001" customHeight="1" x14ac:dyDescent="0.2">
      <c r="A22" s="15" t="s">
        <v>12</v>
      </c>
      <c r="B22" s="17" t="str">
        <f>[18]Maio!$C$5</f>
        <v>*</v>
      </c>
      <c r="C22" s="17" t="str">
        <f>[18]Maio!$C$6</f>
        <v>*</v>
      </c>
      <c r="D22" s="17" t="str">
        <f>[18]Maio!$C$7</f>
        <v>*</v>
      </c>
      <c r="E22" s="17" t="str">
        <f>[18]Maio!$C$8</f>
        <v>*</v>
      </c>
      <c r="F22" s="17" t="str">
        <f>[18]Maio!$C$9</f>
        <v>*</v>
      </c>
      <c r="G22" s="17" t="str">
        <f>[18]Maio!$C$10</f>
        <v>*</v>
      </c>
      <c r="H22" s="17" t="str">
        <f>[18]Maio!$C$11</f>
        <v>*</v>
      </c>
      <c r="I22" s="17" t="str">
        <f>[18]Maio!$C$12</f>
        <v>*</v>
      </c>
      <c r="J22" s="17" t="str">
        <f>[18]Maio!$C$13</f>
        <v>*</v>
      </c>
      <c r="K22" s="17" t="str">
        <f>[18]Maio!$C$14</f>
        <v>*</v>
      </c>
      <c r="L22" s="17" t="str">
        <f>[18]Maio!$C$15</f>
        <v>*</v>
      </c>
      <c r="M22" s="17" t="str">
        <f>[18]Maio!$C$16</f>
        <v>*</v>
      </c>
      <c r="N22" s="17" t="str">
        <f>[18]Maio!$C$17</f>
        <v>*</v>
      </c>
      <c r="O22" s="17" t="str">
        <f>[18]Maio!$C$18</f>
        <v>*</v>
      </c>
      <c r="P22" s="17" t="str">
        <f>[18]Maio!$C$19</f>
        <v>*</v>
      </c>
      <c r="Q22" s="17" t="str">
        <f>[18]Maio!$C$20</f>
        <v>*</v>
      </c>
      <c r="R22" s="17" t="str">
        <f>[18]Maio!$C$21</f>
        <v>*</v>
      </c>
      <c r="S22" s="17" t="str">
        <f>[18]Maio!$C$22</f>
        <v>*</v>
      </c>
      <c r="T22" s="17" t="str">
        <f>[18]Maio!$C$23</f>
        <v>*</v>
      </c>
      <c r="U22" s="17" t="str">
        <f>[18]Maio!$C$24</f>
        <v>*</v>
      </c>
      <c r="V22" s="17" t="str">
        <f>[18]Maio!$C$25</f>
        <v>*</v>
      </c>
      <c r="W22" s="17" t="str">
        <f>[18]Maio!$C$26</f>
        <v>*</v>
      </c>
      <c r="X22" s="17" t="str">
        <f>[18]Maio!$C$27</f>
        <v>*</v>
      </c>
      <c r="Y22" s="17" t="str">
        <f>[18]Maio!$C$28</f>
        <v>*</v>
      </c>
      <c r="Z22" s="17" t="str">
        <f>[18]Maio!$C$29</f>
        <v>*</v>
      </c>
      <c r="AA22" s="17" t="str">
        <f>[18]Maio!$C$30</f>
        <v>*</v>
      </c>
      <c r="AB22" s="17" t="str">
        <f>[18]Maio!$C$31</f>
        <v>*</v>
      </c>
      <c r="AC22" s="17" t="str">
        <f>[18]Maio!$C$32</f>
        <v>*</v>
      </c>
      <c r="AD22" s="17" t="str">
        <f>[18]Maio!$C$33</f>
        <v>*</v>
      </c>
      <c r="AE22" s="17" t="str">
        <f>[18]Maio!$C$34</f>
        <v>*</v>
      </c>
      <c r="AF22" s="17" t="str">
        <f>[18]Maio!$C$35</f>
        <v>*</v>
      </c>
      <c r="AG22" s="34" t="s">
        <v>140</v>
      </c>
      <c r="AH22" s="36" t="s">
        <v>140</v>
      </c>
    </row>
    <row r="23" spans="1:34" ht="17.100000000000001" customHeight="1" x14ac:dyDescent="0.2">
      <c r="A23" s="15" t="s">
        <v>13</v>
      </c>
      <c r="B23" s="17">
        <f>[19]Maio!$C$5</f>
        <v>33.799999999999997</v>
      </c>
      <c r="C23" s="17">
        <f>[19]Maio!$C$6</f>
        <v>34.200000000000003</v>
      </c>
      <c r="D23" s="17">
        <f>[19]Maio!$C$7</f>
        <v>32.1</v>
      </c>
      <c r="E23" s="17">
        <f>[19]Maio!$C$8</f>
        <v>26.5</v>
      </c>
      <c r="F23" s="17">
        <f>[19]Maio!$C$9</f>
        <v>28.6</v>
      </c>
      <c r="G23" s="17">
        <f>[19]Maio!$C$10</f>
        <v>28.8</v>
      </c>
      <c r="H23" s="17">
        <f>[19]Maio!$C$11</f>
        <v>30.7</v>
      </c>
      <c r="I23" s="17">
        <f>[19]Maio!$C$12</f>
        <v>31.3</v>
      </c>
      <c r="J23" s="17">
        <f>[19]Maio!$C$13</f>
        <v>32.6</v>
      </c>
      <c r="K23" s="17">
        <f>[19]Maio!$C$14</f>
        <v>33.200000000000003</v>
      </c>
      <c r="L23" s="17">
        <f>[19]Maio!$C$15</f>
        <v>28</v>
      </c>
      <c r="M23" s="17">
        <f>[19]Maio!$C$16</f>
        <v>26.9</v>
      </c>
      <c r="N23" s="17">
        <f>[19]Maio!$C$17</f>
        <v>27.7</v>
      </c>
      <c r="O23" s="17">
        <f>[19]Maio!$C$18</f>
        <v>27.7</v>
      </c>
      <c r="P23" s="17">
        <f>[19]Maio!$C$19</f>
        <v>30.4</v>
      </c>
      <c r="Q23" s="17">
        <f>[19]Maio!$C$20</f>
        <v>30.1</v>
      </c>
      <c r="R23" s="17">
        <f>[19]Maio!$C$21</f>
        <v>29.2</v>
      </c>
      <c r="S23" s="17">
        <f>[19]Maio!$C$22</f>
        <v>31.3</v>
      </c>
      <c r="T23" s="17">
        <f>[19]Maio!$C$23</f>
        <v>29.4</v>
      </c>
      <c r="U23" s="17">
        <f>[19]Maio!$C$24</f>
        <v>30.8</v>
      </c>
      <c r="V23" s="17">
        <f>[19]Maio!$C$25</f>
        <v>32.1</v>
      </c>
      <c r="W23" s="17">
        <f>[19]Maio!$C$26</f>
        <v>33.299999999999997</v>
      </c>
      <c r="X23" s="17">
        <f>[19]Maio!$C$27</f>
        <v>33.6</v>
      </c>
      <c r="Y23" s="17">
        <f>[19]Maio!$C$28</f>
        <v>33.5</v>
      </c>
      <c r="Z23" s="17">
        <f>[19]Maio!$C$29</f>
        <v>34.299999999999997</v>
      </c>
      <c r="AA23" s="17">
        <f>[19]Maio!$C$30</f>
        <v>34.9</v>
      </c>
      <c r="AB23" s="17">
        <f>[19]Maio!$C$31</f>
        <v>30.1</v>
      </c>
      <c r="AC23" s="17">
        <f>[19]Maio!$C$32</f>
        <v>24.5</v>
      </c>
      <c r="AD23" s="17">
        <f>[19]Maio!$C$33</f>
        <v>25.6</v>
      </c>
      <c r="AE23" s="17">
        <f>[19]Maio!$C$34</f>
        <v>29.9</v>
      </c>
      <c r="AF23" s="17">
        <f>[19]Maio!$C$35</f>
        <v>27.3</v>
      </c>
      <c r="AG23" s="34">
        <f t="shared" si="5"/>
        <v>34.9</v>
      </c>
      <c r="AH23" s="36">
        <f t="shared" si="6"/>
        <v>30.399999999999991</v>
      </c>
    </row>
    <row r="24" spans="1:34" ht="17.100000000000001" customHeight="1" x14ac:dyDescent="0.2">
      <c r="A24" s="15" t="s">
        <v>14</v>
      </c>
      <c r="B24" s="17">
        <f>[20]Maio!$C$5</f>
        <v>30.3</v>
      </c>
      <c r="C24" s="17">
        <f>[20]Maio!$C$6</f>
        <v>32.1</v>
      </c>
      <c r="D24" s="17">
        <f>[20]Maio!$C$7</f>
        <v>32.299999999999997</v>
      </c>
      <c r="E24" s="17">
        <f>[20]Maio!$C$8</f>
        <v>26.6</v>
      </c>
      <c r="F24" s="17">
        <f>[20]Maio!$C$9</f>
        <v>28.4</v>
      </c>
      <c r="G24" s="17">
        <f>[20]Maio!$C$10</f>
        <v>29.8</v>
      </c>
      <c r="H24" s="17">
        <f>[20]Maio!$C$10</f>
        <v>29.8</v>
      </c>
      <c r="I24" s="17">
        <f>[20]Maio!$C$12</f>
        <v>27</v>
      </c>
      <c r="J24" s="17">
        <f>[20]Maio!$C$13</f>
        <v>30.6</v>
      </c>
      <c r="K24" s="17">
        <f>[20]Maio!$C$14</f>
        <v>29.2</v>
      </c>
      <c r="L24" s="17">
        <f>[20]Maio!$C$15</f>
        <v>24.4</v>
      </c>
      <c r="M24" s="17">
        <f>[20]Maio!$C$16</f>
        <v>25.7</v>
      </c>
      <c r="N24" s="17">
        <f>[20]Maio!$C$17</f>
        <v>24.6</v>
      </c>
      <c r="O24" s="17">
        <f>[20]Maio!$C$18</f>
        <v>28.2</v>
      </c>
      <c r="P24" s="17">
        <f>[20]Maio!$C$19</f>
        <v>27.1</v>
      </c>
      <c r="Q24" s="17">
        <f>[20]Maio!$C$20</f>
        <v>29.5</v>
      </c>
      <c r="R24" s="17">
        <f>[20]Maio!$C$21</f>
        <v>28.9</v>
      </c>
      <c r="S24" s="17">
        <f>[20]Maio!$C$22</f>
        <v>27.6</v>
      </c>
      <c r="T24" s="17">
        <f>[20]Maio!$C$23</f>
        <v>25.2</v>
      </c>
      <c r="U24" s="17">
        <f>[20]Maio!$C$24</f>
        <v>28.1</v>
      </c>
      <c r="V24" s="17">
        <f>[20]Maio!$C$25</f>
        <v>26.4</v>
      </c>
      <c r="W24" s="17">
        <f>[20]Maio!$C$26</f>
        <v>29.2</v>
      </c>
      <c r="X24" s="17">
        <f>[20]Maio!$C$27</f>
        <v>28</v>
      </c>
      <c r="Y24" s="17">
        <f>[20]Maio!$C$28</f>
        <v>31.6</v>
      </c>
      <c r="Z24" s="17">
        <f>[20]Maio!$C$29</f>
        <v>31.8</v>
      </c>
      <c r="AA24" s="17">
        <f>[20]Maio!$C$30</f>
        <v>31.4</v>
      </c>
      <c r="AB24" s="17">
        <f>[20]Maio!$C$31</f>
        <v>31.6</v>
      </c>
      <c r="AC24" s="17">
        <f>[20]Maio!$C$32</f>
        <v>24.5</v>
      </c>
      <c r="AD24" s="17">
        <f>[20]Maio!$C$33</f>
        <v>24.9</v>
      </c>
      <c r="AE24" s="17">
        <f>[20]Maio!$C$34</f>
        <v>28.3</v>
      </c>
      <c r="AF24" s="17">
        <f>[20]Maio!$C$35</f>
        <v>29.7</v>
      </c>
      <c r="AG24" s="34">
        <f t="shared" si="5"/>
        <v>32.299999999999997</v>
      </c>
      <c r="AH24" s="36">
        <f t="shared" si="6"/>
        <v>28.477419354838712</v>
      </c>
    </row>
    <row r="25" spans="1:34" ht="17.100000000000001" customHeight="1" x14ac:dyDescent="0.2">
      <c r="A25" s="15" t="s">
        <v>15</v>
      </c>
      <c r="B25" s="17">
        <f>[21]Maio!$C$5</f>
        <v>26.2</v>
      </c>
      <c r="C25" s="17">
        <f>[21]Maio!$C$6</f>
        <v>28.9</v>
      </c>
      <c r="D25" s="17">
        <f>[21]Maio!$C$7</f>
        <v>25.5</v>
      </c>
      <c r="E25" s="17">
        <f>[21]Maio!$C$8</f>
        <v>21.4</v>
      </c>
      <c r="F25" s="17">
        <f>[21]Maio!$C$9</f>
        <v>24.4</v>
      </c>
      <c r="G25" s="17">
        <f>[21]Maio!$C$10</f>
        <v>24.6</v>
      </c>
      <c r="H25" s="17">
        <f>[21]Maio!$C$11</f>
        <v>25.4</v>
      </c>
      <c r="I25" s="17">
        <f>[21]Maio!$C$12</f>
        <v>20.8</v>
      </c>
      <c r="J25" s="17">
        <f>[21]Maio!$C$13</f>
        <v>22.8</v>
      </c>
      <c r="K25" s="17">
        <f>[21]Maio!$C$14</f>
        <v>21.6</v>
      </c>
      <c r="L25" s="17">
        <f>[21]Maio!$C$15</f>
        <v>19.7</v>
      </c>
      <c r="M25" s="17">
        <f>[21]Maio!$C$16</f>
        <v>22.4</v>
      </c>
      <c r="N25" s="17">
        <f>[21]Maio!$C$17</f>
        <v>23</v>
      </c>
      <c r="O25" s="17">
        <f>[21]Maio!$C$18</f>
        <v>21.4</v>
      </c>
      <c r="P25" s="17">
        <f>[21]Maio!$C$19</f>
        <v>25.9</v>
      </c>
      <c r="Q25" s="17">
        <f>[21]Maio!$C$20</f>
        <v>24</v>
      </c>
      <c r="R25" s="17">
        <f>[21]Maio!$C$21</f>
        <v>20.7</v>
      </c>
      <c r="S25" s="17">
        <f>[21]Maio!$C$22</f>
        <v>21.8</v>
      </c>
      <c r="T25" s="17">
        <f>[21]Maio!$C$23</f>
        <v>24.5</v>
      </c>
      <c r="U25" s="17">
        <f>[21]Maio!$C$24</f>
        <v>25.2</v>
      </c>
      <c r="V25" s="17">
        <f>[21]Maio!$C$25</f>
        <v>25.2</v>
      </c>
      <c r="W25" s="17">
        <f>[21]Maio!$C$26</f>
        <v>27.1</v>
      </c>
      <c r="X25" s="17">
        <f>[21]Maio!$C$27</f>
        <v>28.7</v>
      </c>
      <c r="Y25" s="17">
        <f>[21]Maio!$C$28</f>
        <v>27.7</v>
      </c>
      <c r="Z25" s="17">
        <f>[21]Maio!$C$29</f>
        <v>26.7</v>
      </c>
      <c r="AA25" s="17">
        <f>[21]Maio!$C$30</f>
        <v>28.6</v>
      </c>
      <c r="AB25" s="17">
        <f>[21]Maio!$C$31</f>
        <v>22.5</v>
      </c>
      <c r="AC25" s="17">
        <f>[21]Maio!$C$32</f>
        <v>17.100000000000001</v>
      </c>
      <c r="AD25" s="17">
        <f>[21]Maio!$C$33</f>
        <v>20.5</v>
      </c>
      <c r="AE25" s="17">
        <f>[21]Maio!$C$34</f>
        <v>16.100000000000001</v>
      </c>
      <c r="AF25" s="17">
        <f>[21]Maio!$C$35</f>
        <v>20.6</v>
      </c>
      <c r="AG25" s="34">
        <f t="shared" si="5"/>
        <v>28.9</v>
      </c>
      <c r="AH25" s="36">
        <f t="shared" si="6"/>
        <v>23.580645161290327</v>
      </c>
    </row>
    <row r="26" spans="1:34" ht="17.100000000000001" customHeight="1" x14ac:dyDescent="0.2">
      <c r="A26" s="15" t="s">
        <v>16</v>
      </c>
      <c r="B26" s="17">
        <f>[22]Maio!$C$5</f>
        <v>32.299999999999997</v>
      </c>
      <c r="C26" s="17">
        <f>[22]Maio!$C$6</f>
        <v>33</v>
      </c>
      <c r="D26" s="17">
        <f>[22]Maio!$C$7</f>
        <v>30.7</v>
      </c>
      <c r="E26" s="17">
        <f>[22]Maio!$C$8</f>
        <v>26.2</v>
      </c>
      <c r="F26" s="17">
        <f>[22]Maio!$C$9</f>
        <v>28.5</v>
      </c>
      <c r="G26" s="17">
        <f>[22]Maio!$C$10</f>
        <v>26</v>
      </c>
      <c r="H26" s="17">
        <f>[22]Maio!$C$11</f>
        <v>28.4</v>
      </c>
      <c r="I26" s="17">
        <f>[22]Maio!$C$12</f>
        <v>29.4</v>
      </c>
      <c r="J26" s="17">
        <f>[22]Maio!$C$13</f>
        <v>32.299999999999997</v>
      </c>
      <c r="K26" s="17">
        <f>[22]Maio!$C$14</f>
        <v>22.7</v>
      </c>
      <c r="L26" s="17">
        <f>[22]Maio!$C$15</f>
        <v>25.4</v>
      </c>
      <c r="M26" s="17">
        <f>[22]Maio!$C$16</f>
        <v>25.4</v>
      </c>
      <c r="N26" s="17">
        <f>[22]Maio!$C$17</f>
        <v>27.7</v>
      </c>
      <c r="O26" s="17">
        <f>[22]Maio!$C$18</f>
        <v>28.6</v>
      </c>
      <c r="P26" s="17">
        <f>[22]Maio!$C$19</f>
        <v>31.3</v>
      </c>
      <c r="Q26" s="17">
        <f>[22]Maio!$C$20</f>
        <v>29.2</v>
      </c>
      <c r="R26" s="17">
        <f>[22]Maio!$C$21</f>
        <v>25.8</v>
      </c>
      <c r="S26" s="17">
        <f>[22]Maio!$C$22</f>
        <v>27.4</v>
      </c>
      <c r="T26" s="17">
        <f>[22]Maio!$C$23</f>
        <v>29.3</v>
      </c>
      <c r="U26" s="17">
        <f>[22]Maio!$C$24</f>
        <v>29.9</v>
      </c>
      <c r="V26" s="17">
        <f>[22]Maio!$C$25</f>
        <v>32.200000000000003</v>
      </c>
      <c r="W26" s="17">
        <f>[22]Maio!$C$26</f>
        <v>32.4</v>
      </c>
      <c r="X26" s="17">
        <f>[22]Maio!$C$27</f>
        <v>33.200000000000003</v>
      </c>
      <c r="Y26" s="17">
        <f>[22]Maio!$C$28</f>
        <v>32.1</v>
      </c>
      <c r="Z26" s="17">
        <f>[22]Maio!$C$29</f>
        <v>26.8</v>
      </c>
      <c r="AA26" s="17">
        <f>[22]Maio!$C$30</f>
        <v>30.8</v>
      </c>
      <c r="AB26" s="17">
        <f>[22]Maio!$C$31</f>
        <v>23.7</v>
      </c>
      <c r="AC26" s="17">
        <f>[22]Maio!$C$32</f>
        <v>21.4</v>
      </c>
      <c r="AD26" s="17">
        <f>[22]Maio!$C$33</f>
        <v>24.3</v>
      </c>
      <c r="AE26" s="17">
        <f>[22]Maio!$C$34</f>
        <v>21.3</v>
      </c>
      <c r="AF26" s="17">
        <f>[22]Maio!$C$35</f>
        <v>20.8</v>
      </c>
      <c r="AG26" s="34">
        <f t="shared" si="5"/>
        <v>33.200000000000003</v>
      </c>
      <c r="AH26" s="36">
        <f t="shared" si="6"/>
        <v>28.016129032258057</v>
      </c>
    </row>
    <row r="27" spans="1:34" ht="17.100000000000001" customHeight="1" x14ac:dyDescent="0.2">
      <c r="A27" s="15" t="s">
        <v>17</v>
      </c>
      <c r="B27" s="17">
        <f>[23]Maio!$C$5</f>
        <v>28.8</v>
      </c>
      <c r="C27" s="17">
        <f>[23]Maio!$C$6</f>
        <v>31.6</v>
      </c>
      <c r="D27" s="17">
        <f>[23]Maio!$C$7</f>
        <v>31.2</v>
      </c>
      <c r="E27" s="17">
        <f>[23]Maio!$C$8</f>
        <v>24.6</v>
      </c>
      <c r="F27" s="17">
        <f>[23]Maio!$C$9</f>
        <v>26.8</v>
      </c>
      <c r="G27" s="17">
        <f>[23]Maio!$C$10</f>
        <v>27.5</v>
      </c>
      <c r="H27" s="17">
        <f>[23]Maio!$C$11</f>
        <v>27.3</v>
      </c>
      <c r="I27" s="17">
        <f>[23]Maio!$C$12</f>
        <v>26.2</v>
      </c>
      <c r="J27" s="17">
        <f>[23]Maio!$C$13</f>
        <v>26.9</v>
      </c>
      <c r="K27" s="17">
        <f>[23]Maio!$C$14</f>
        <v>22.2</v>
      </c>
      <c r="L27" s="17">
        <f>[23]Maio!$C$15</f>
        <v>22.9</v>
      </c>
      <c r="M27" s="17">
        <f>[23]Maio!$C$16</f>
        <v>23.5</v>
      </c>
      <c r="N27" s="17">
        <f>[23]Maio!$C$17</f>
        <v>26</v>
      </c>
      <c r="O27" s="17">
        <f>[23]Maio!$C$18</f>
        <v>25.6</v>
      </c>
      <c r="P27" s="17">
        <f>[23]Maio!$C$19</f>
        <v>28.4</v>
      </c>
      <c r="Q27" s="17">
        <f>[23]Maio!$C$20</f>
        <v>28.4</v>
      </c>
      <c r="R27" s="17">
        <f>[23]Maio!$C$21</f>
        <v>26.4</v>
      </c>
      <c r="S27" s="17">
        <f>[23]Maio!$C$22</f>
        <v>25.8</v>
      </c>
      <c r="T27" s="17">
        <f>[23]Maio!$C$23</f>
        <v>24.4</v>
      </c>
      <c r="U27" s="17">
        <f>[23]Maio!$C$24</f>
        <v>27.2</v>
      </c>
      <c r="V27" s="17">
        <f>[23]Maio!$C$25</f>
        <v>28.5</v>
      </c>
      <c r="W27" s="17">
        <f>[23]Maio!$C$26</f>
        <v>30.6</v>
      </c>
      <c r="X27" s="17">
        <f>[23]Maio!$C$27</f>
        <v>31.6</v>
      </c>
      <c r="Y27" s="17">
        <f>[23]Maio!$C$28</f>
        <v>31.4</v>
      </c>
      <c r="Z27" s="17">
        <f>[23]Maio!$C$29</f>
        <v>31.4</v>
      </c>
      <c r="AA27" s="17">
        <f>[23]Maio!$C$30</f>
        <v>32.299999999999997</v>
      </c>
      <c r="AB27" s="17">
        <f>[23]Maio!$C$31</f>
        <v>24.3</v>
      </c>
      <c r="AC27" s="17">
        <f>[23]Maio!$C$32</f>
        <v>20.9</v>
      </c>
      <c r="AD27" s="17">
        <f>[23]Maio!$C$33</f>
        <v>22.4</v>
      </c>
      <c r="AE27" s="17">
        <f>[23]Maio!$C$34</f>
        <v>19.399999999999999</v>
      </c>
      <c r="AF27" s="17">
        <f>[23]Maio!$C$35</f>
        <v>19.100000000000001</v>
      </c>
      <c r="AG27" s="34">
        <f t="shared" si="5"/>
        <v>32.299999999999997</v>
      </c>
      <c r="AH27" s="36">
        <f t="shared" si="6"/>
        <v>26.567741935483863</v>
      </c>
    </row>
    <row r="28" spans="1:34" ht="17.100000000000001" customHeight="1" x14ac:dyDescent="0.2">
      <c r="A28" s="15" t="s">
        <v>18</v>
      </c>
      <c r="B28" s="17">
        <f>[24]Maio!$C$5</f>
        <v>30.2</v>
      </c>
      <c r="C28" s="17">
        <f>[24]Maio!$C$6</f>
        <v>29.7</v>
      </c>
      <c r="D28" s="17">
        <f>[24]Maio!$C$7</f>
        <v>29.2</v>
      </c>
      <c r="E28" s="17">
        <f>[24]Maio!$C$8</f>
        <v>24.4</v>
      </c>
      <c r="F28" s="17">
        <f>[24]Maio!$C$9</f>
        <v>25.1</v>
      </c>
      <c r="G28" s="17">
        <f>[24]Maio!$C$10</f>
        <v>26.4</v>
      </c>
      <c r="H28" s="17">
        <f>[24]Maio!$C$11</f>
        <v>27.7</v>
      </c>
      <c r="I28" s="17">
        <f>[24]Maio!$C$12</f>
        <v>26.6</v>
      </c>
      <c r="J28" s="17">
        <f>[24]Maio!$C$13</f>
        <v>28.6</v>
      </c>
      <c r="K28" s="17">
        <f>[24]Maio!$C$14</f>
        <v>29.8</v>
      </c>
      <c r="L28" s="17">
        <f>[24]Maio!$C$15</f>
        <v>23.6</v>
      </c>
      <c r="M28" s="17">
        <f>[24]Maio!$C$16</f>
        <v>23.5</v>
      </c>
      <c r="N28" s="17">
        <f>[24]Maio!$C$17</f>
        <v>24</v>
      </c>
      <c r="O28" s="17">
        <f>[24]Maio!$C$18</f>
        <v>24.9</v>
      </c>
      <c r="P28" s="17">
        <f>[24]Maio!$C$19</f>
        <v>26.5</v>
      </c>
      <c r="Q28" s="17">
        <f>[24]Maio!$C$20</f>
        <v>29</v>
      </c>
      <c r="R28" s="17">
        <f>[24]Maio!$C$21</f>
        <v>24.3</v>
      </c>
      <c r="S28" s="17">
        <f>[24]Maio!$C$22</f>
        <v>25.5</v>
      </c>
      <c r="T28" s="17">
        <f>[24]Maio!$C$23</f>
        <v>23.5</v>
      </c>
      <c r="U28" s="17">
        <f>[24]Maio!$C$24</f>
        <v>27.1</v>
      </c>
      <c r="V28" s="17">
        <f>[24]Maio!$C$25</f>
        <v>28</v>
      </c>
      <c r="W28" s="17">
        <f>[24]Maio!$C$26</f>
        <v>28.8</v>
      </c>
      <c r="X28" s="17">
        <f>[24]Maio!$C$27</f>
        <v>28.9</v>
      </c>
      <c r="Y28" s="17">
        <f>[24]Maio!$C$28</f>
        <v>29</v>
      </c>
      <c r="Z28" s="17">
        <f>[24]Maio!$C$29</f>
        <v>30.3</v>
      </c>
      <c r="AA28" s="17">
        <f>[24]Maio!$C$30</f>
        <v>30.1</v>
      </c>
      <c r="AB28" s="17">
        <f>[24]Maio!$C$31</f>
        <v>28.9</v>
      </c>
      <c r="AC28" s="17">
        <f>[24]Maio!$C$32</f>
        <v>21.4</v>
      </c>
      <c r="AD28" s="17">
        <f>[24]Maio!$C$33</f>
        <v>24.2</v>
      </c>
      <c r="AE28" s="17">
        <f>[24]Maio!$C$34</f>
        <v>24</v>
      </c>
      <c r="AF28" s="17">
        <f>[24]Maio!$C$35</f>
        <v>26.6</v>
      </c>
      <c r="AG28" s="34">
        <f t="shared" si="5"/>
        <v>30.3</v>
      </c>
      <c r="AH28" s="36">
        <f t="shared" si="6"/>
        <v>26.767741935483869</v>
      </c>
    </row>
    <row r="29" spans="1:34" ht="17.100000000000001" customHeight="1" x14ac:dyDescent="0.2">
      <c r="A29" s="15" t="s">
        <v>19</v>
      </c>
      <c r="B29" s="17">
        <f>[25]Maio!$C$5</f>
        <v>27.3</v>
      </c>
      <c r="C29" s="17">
        <f>[25]Maio!$C$6</f>
        <v>29.7</v>
      </c>
      <c r="D29" s="17">
        <f>[25]Maio!$C$7</f>
        <v>23.4</v>
      </c>
      <c r="E29" s="17">
        <f>[25]Maio!$C$8</f>
        <v>24.1</v>
      </c>
      <c r="F29" s="17">
        <f>[25]Maio!$C$9</f>
        <v>25.5</v>
      </c>
      <c r="G29" s="17">
        <f>[25]Maio!$C$10</f>
        <v>27.4</v>
      </c>
      <c r="H29" s="17">
        <f>[25]Maio!$C$11</f>
        <v>26.2</v>
      </c>
      <c r="I29" s="17">
        <f>[25]Maio!$C$12</f>
        <v>23</v>
      </c>
      <c r="J29" s="17">
        <f>[25]Maio!$C$13</f>
        <v>25.8</v>
      </c>
      <c r="K29" s="17">
        <f>[25]Maio!$C$14</f>
        <v>20</v>
      </c>
      <c r="L29" s="17">
        <f>[25]Maio!$C$15</f>
        <v>22.6</v>
      </c>
      <c r="M29" s="17">
        <f>[25]Maio!$C$16</f>
        <v>22.4</v>
      </c>
      <c r="N29" s="17">
        <f>[25]Maio!$C$17</f>
        <v>24.5</v>
      </c>
      <c r="O29" s="17">
        <f>[25]Maio!$C$18</f>
        <v>19.8</v>
      </c>
      <c r="P29" s="17">
        <f>[25]Maio!$C$19</f>
        <v>25.2</v>
      </c>
      <c r="Q29" s="17">
        <f>[25]Maio!$C$20</f>
        <v>21.9</v>
      </c>
      <c r="R29" s="17">
        <f>[25]Maio!$C$21</f>
        <v>22.5</v>
      </c>
      <c r="S29" s="17">
        <f>[25]Maio!$C$22</f>
        <v>25.8</v>
      </c>
      <c r="T29" s="17">
        <f>[25]Maio!$C$23</f>
        <v>26</v>
      </c>
      <c r="U29" s="17">
        <f>[25]Maio!$C$24</f>
        <v>26.3</v>
      </c>
      <c r="V29" s="17">
        <f>[25]Maio!$C$25</f>
        <v>25.8</v>
      </c>
      <c r="W29" s="17">
        <f>[25]Maio!$C$26</f>
        <v>28.7</v>
      </c>
      <c r="X29" s="17">
        <f>[25]Maio!$C$27</f>
        <v>30.4</v>
      </c>
      <c r="Y29" s="17">
        <f>[25]Maio!$C$28</f>
        <v>29.3</v>
      </c>
      <c r="Z29" s="17">
        <f>[25]Maio!$C$29</f>
        <v>26.5</v>
      </c>
      <c r="AA29" s="17">
        <f>[25]Maio!$C$30</f>
        <v>28.1</v>
      </c>
      <c r="AB29" s="17">
        <f>[25]Maio!$C$31</f>
        <v>21.6</v>
      </c>
      <c r="AC29" s="17">
        <f>[25]Maio!$C$32</f>
        <v>18.100000000000001</v>
      </c>
      <c r="AD29" s="17">
        <f>[25]Maio!$C$33</f>
        <v>19.2</v>
      </c>
      <c r="AE29" s="17">
        <f>[25]Maio!$C$34</f>
        <v>15.7</v>
      </c>
      <c r="AF29" s="17">
        <f>[25]Maio!$C$35</f>
        <v>17.600000000000001</v>
      </c>
      <c r="AG29" s="34">
        <f t="shared" si="5"/>
        <v>30.4</v>
      </c>
      <c r="AH29" s="36">
        <f t="shared" si="6"/>
        <v>24.20645161290323</v>
      </c>
    </row>
    <row r="30" spans="1:34" ht="17.100000000000001" customHeight="1" x14ac:dyDescent="0.2">
      <c r="A30" s="15" t="s">
        <v>31</v>
      </c>
      <c r="B30" s="17">
        <f>[26]Maio!$C$5</f>
        <v>29.6</v>
      </c>
      <c r="C30" s="17">
        <f>[26]Maio!$C$6</f>
        <v>31.7</v>
      </c>
      <c r="D30" s="17">
        <f>[26]Maio!$C$7</f>
        <v>28.9</v>
      </c>
      <c r="E30" s="17">
        <f>[26]Maio!$C$8</f>
        <v>23.2</v>
      </c>
      <c r="F30" s="17">
        <f>[26]Maio!$C$9</f>
        <v>27.4</v>
      </c>
      <c r="G30" s="17">
        <f>[26]Maio!$C$10</f>
        <v>26.8</v>
      </c>
      <c r="H30" s="17">
        <f>[26]Maio!$C$11</f>
        <v>27.8</v>
      </c>
      <c r="I30" s="17">
        <f>[26]Maio!$C$12</f>
        <v>26.2</v>
      </c>
      <c r="J30" s="17">
        <f>[26]Maio!$C$13</f>
        <v>28</v>
      </c>
      <c r="K30" s="17">
        <f>[26]Maio!$C$14</f>
        <v>25.4</v>
      </c>
      <c r="L30" s="17">
        <f>[26]Maio!$C$15</f>
        <v>23.7</v>
      </c>
      <c r="M30" s="17">
        <f>[26]Maio!$C$16</f>
        <v>23.1</v>
      </c>
      <c r="N30" s="17">
        <f>[26]Maio!$C$17</f>
        <v>26.1</v>
      </c>
      <c r="O30" s="17">
        <f>[26]Maio!$C$18</f>
        <v>24.8</v>
      </c>
      <c r="P30" s="17">
        <f>[26]Maio!$C$19</f>
        <v>28.9</v>
      </c>
      <c r="Q30" s="17">
        <f>[26]Maio!$C$20</f>
        <v>27.9</v>
      </c>
      <c r="R30" s="17">
        <f>[26]Maio!$C$21</f>
        <v>26.4</v>
      </c>
      <c r="S30" s="17">
        <f>[26]Maio!$C$22</f>
        <v>24</v>
      </c>
      <c r="T30" s="17">
        <f>[26]Maio!$C$23</f>
        <v>26.1</v>
      </c>
      <c r="U30" s="17">
        <f>[26]Maio!$C$24</f>
        <v>26.8</v>
      </c>
      <c r="V30" s="17">
        <f>[26]Maio!$C$25</f>
        <v>29.4</v>
      </c>
      <c r="W30" s="17">
        <f>[26]Maio!$C$26</f>
        <v>30.8</v>
      </c>
      <c r="X30" s="17">
        <f>[26]Maio!$C$27</f>
        <v>31.1</v>
      </c>
      <c r="Y30" s="17">
        <f>[26]Maio!$C$28</f>
        <v>30</v>
      </c>
      <c r="Z30" s="17">
        <f>[26]Maio!$C$29</f>
        <v>29.7</v>
      </c>
      <c r="AA30" s="17">
        <f>[26]Maio!$C$30</f>
        <v>31.6</v>
      </c>
      <c r="AB30" s="17">
        <f>[26]Maio!$C$31</f>
        <v>25.5</v>
      </c>
      <c r="AC30" s="17">
        <f>[26]Maio!$C$32</f>
        <v>20.8</v>
      </c>
      <c r="AD30" s="17">
        <f>[26]Maio!$C$33</f>
        <v>24.2</v>
      </c>
      <c r="AE30" s="17">
        <f>[26]Maio!$C$34</f>
        <v>24.3</v>
      </c>
      <c r="AF30" s="17">
        <f>[26]Maio!$C$35</f>
        <v>21.2</v>
      </c>
      <c r="AG30" s="34">
        <f t="shared" si="5"/>
        <v>31.7</v>
      </c>
      <c r="AH30" s="36">
        <f t="shared" si="6"/>
        <v>26.819354838709678</v>
      </c>
    </row>
    <row r="31" spans="1:34" ht="17.100000000000001" customHeight="1" x14ac:dyDescent="0.2">
      <c r="A31" s="15" t="s">
        <v>51</v>
      </c>
      <c r="B31" s="17">
        <f>[27]Maio!$C$5</f>
        <v>32</v>
      </c>
      <c r="C31" s="17">
        <f>[27]Maio!$C$6</f>
        <v>31</v>
      </c>
      <c r="D31" s="17">
        <f>[27]Maio!$C$7</f>
        <v>30.2</v>
      </c>
      <c r="E31" s="17">
        <f>[27]Maio!$C$8</f>
        <v>22.8</v>
      </c>
      <c r="F31" s="17">
        <f>[27]Maio!$C$9</f>
        <v>27.3</v>
      </c>
      <c r="G31" s="17">
        <f>[27]Maio!$C$10</f>
        <v>28.6</v>
      </c>
      <c r="H31" s="17">
        <f>[27]Maio!$C$11</f>
        <v>29.3</v>
      </c>
      <c r="I31" s="17">
        <f>[27]Maio!$C$12</f>
        <v>30.8</v>
      </c>
      <c r="J31" s="17">
        <f>[27]Maio!$C$13</f>
        <v>31.2</v>
      </c>
      <c r="K31" s="17">
        <f>[27]Maio!$C$14</f>
        <v>30</v>
      </c>
      <c r="L31" s="17">
        <f>[27]Maio!$C$15</f>
        <v>25.7</v>
      </c>
      <c r="M31" s="17">
        <f>[27]Maio!$C$16</f>
        <v>24.5</v>
      </c>
      <c r="N31" s="17">
        <f>[27]Maio!$C$17</f>
        <v>26.2</v>
      </c>
      <c r="O31" s="17">
        <f>[27]Maio!$C$18</f>
        <v>27.9</v>
      </c>
      <c r="P31" s="17">
        <f>[27]Maio!$C$19</f>
        <v>26.7</v>
      </c>
      <c r="Q31" s="17">
        <f>[27]Maio!$C$20</f>
        <v>30.4</v>
      </c>
      <c r="R31" s="17">
        <f>[27]Maio!$C$21</f>
        <v>29.2</v>
      </c>
      <c r="S31" s="17">
        <f>[27]Maio!$C$22</f>
        <v>29.2</v>
      </c>
      <c r="T31" s="17">
        <f>[27]Maio!$C$23</f>
        <v>28</v>
      </c>
      <c r="U31" s="17">
        <f>[27]Maio!$C$24</f>
        <v>30.4</v>
      </c>
      <c r="V31" s="17">
        <f>[27]Maio!$C$25</f>
        <v>30.4</v>
      </c>
      <c r="W31" s="17">
        <f>[27]Maio!$C$26</f>
        <v>31</v>
      </c>
      <c r="X31" s="17">
        <f>[27]Maio!$C$27</f>
        <v>30.6</v>
      </c>
      <c r="Y31" s="17">
        <f>[27]Maio!$C$28</f>
        <v>30.9</v>
      </c>
      <c r="Z31" s="17">
        <f>[27]Maio!$C$29</f>
        <v>32.1</v>
      </c>
      <c r="AA31" s="17">
        <f>[27]Maio!$C$30</f>
        <v>32</v>
      </c>
      <c r="AB31" s="17">
        <f>[27]Maio!$C$31</f>
        <v>31.5</v>
      </c>
      <c r="AC31" s="17">
        <f>[27]Maio!$C$32</f>
        <v>22.6</v>
      </c>
      <c r="AD31" s="17">
        <f>[27]Maio!$C$33</f>
        <v>27.7</v>
      </c>
      <c r="AE31" s="17">
        <f>[27]Maio!$C$34</f>
        <v>29.5</v>
      </c>
      <c r="AF31" s="17">
        <f>[27]Maio!$C$35</f>
        <v>29.6</v>
      </c>
      <c r="AG31" s="34">
        <f>MAX(B31:AF31)</f>
        <v>32.1</v>
      </c>
      <c r="AH31" s="36">
        <f>AVERAGE(B31:AF31)</f>
        <v>29.009677419354841</v>
      </c>
    </row>
    <row r="32" spans="1:34" ht="17.100000000000001" customHeight="1" thickBot="1" x14ac:dyDescent="0.25">
      <c r="A32" s="136" t="s">
        <v>20</v>
      </c>
      <c r="B32" s="137">
        <f>[28]Maio!$C$5</f>
        <v>30</v>
      </c>
      <c r="C32" s="137">
        <f>[28]Maio!$C$6</f>
        <v>32.6</v>
      </c>
      <c r="D32" s="137">
        <f>[28]Maio!$C$7</f>
        <v>32.700000000000003</v>
      </c>
      <c r="E32" s="137">
        <f>[28]Maio!$C$8</f>
        <v>25.3</v>
      </c>
      <c r="F32" s="137">
        <f>[28]Maio!$C$9</f>
        <v>29.9</v>
      </c>
      <c r="G32" s="137">
        <f>[28]Maio!$C$10</f>
        <v>30.6</v>
      </c>
      <c r="H32" s="137">
        <f>[28]Maio!$C$11</f>
        <v>30.3</v>
      </c>
      <c r="I32" s="137">
        <f>[28]Maio!$C$12</f>
        <v>28.1</v>
      </c>
      <c r="J32" s="137">
        <f>[28]Maio!$C$13</f>
        <v>30.1</v>
      </c>
      <c r="K32" s="137">
        <f>[28]Maio!$C$14</f>
        <v>31.7</v>
      </c>
      <c r="L32" s="137">
        <f>[28]Maio!$C$15</f>
        <v>25.5</v>
      </c>
      <c r="M32" s="137">
        <f>[28]Maio!$C$16</f>
        <v>26.5</v>
      </c>
      <c r="N32" s="137">
        <f>[28]Maio!$C$17</f>
        <v>27.7</v>
      </c>
      <c r="O32" s="137">
        <f>[28]Maio!$C$18</f>
        <v>28.6</v>
      </c>
      <c r="P32" s="137">
        <f>[28]Maio!$C$19</f>
        <v>28</v>
      </c>
      <c r="Q32" s="137">
        <f>[28]Maio!$C$20</f>
        <v>30</v>
      </c>
      <c r="R32" s="137">
        <f>[28]Maio!$C$21</f>
        <v>30</v>
      </c>
      <c r="S32" s="137">
        <f>[28]Maio!$C$22</f>
        <v>25.8</v>
      </c>
      <c r="T32" s="137">
        <f>[28]Maio!$C$23</f>
        <v>27.2</v>
      </c>
      <c r="U32" s="137">
        <f>[28]Maio!$C$24</f>
        <v>29.4</v>
      </c>
      <c r="V32" s="137">
        <f>[28]Maio!$C$25</f>
        <v>29</v>
      </c>
      <c r="W32" s="137">
        <f>[28]Maio!$C$26</f>
        <v>30.5</v>
      </c>
      <c r="X32" s="137">
        <f>[28]Maio!$C$27</f>
        <v>29.6</v>
      </c>
      <c r="Y32" s="137">
        <f>[28]Maio!$C$28</f>
        <v>32.5</v>
      </c>
      <c r="Z32" s="137">
        <f>[28]Maio!$C$29</f>
        <v>33.299999999999997</v>
      </c>
      <c r="AA32" s="137">
        <f>[28]Maio!$C$30</f>
        <v>32.5</v>
      </c>
      <c r="AB32" s="137">
        <f>[28]Maio!$C$31</f>
        <v>32.5</v>
      </c>
      <c r="AC32" s="137">
        <f>[28]Maio!$C$32</f>
        <v>23</v>
      </c>
      <c r="AD32" s="137">
        <f>[28]Maio!$C$33</f>
        <v>24.3</v>
      </c>
      <c r="AE32" s="137">
        <f>[28]Maio!$C$34</f>
        <v>26</v>
      </c>
      <c r="AF32" s="137">
        <f>[28]Maio!$C$35</f>
        <v>28</v>
      </c>
      <c r="AG32" s="90">
        <f>MAX(B32:AF32)</f>
        <v>33.299999999999997</v>
      </c>
      <c r="AH32" s="117">
        <f>AVERAGE(B32:AF32)</f>
        <v>29.070967741935483</v>
      </c>
    </row>
    <row r="33" spans="1:35" s="5" customFormat="1" ht="17.100000000000001" customHeight="1" thickBot="1" x14ac:dyDescent="0.25">
      <c r="A33" s="138" t="s">
        <v>33</v>
      </c>
      <c r="B33" s="139">
        <f t="shared" ref="B33:AG33" si="7">MAX(B5:B32)</f>
        <v>34.9</v>
      </c>
      <c r="C33" s="139">
        <f t="shared" si="7"/>
        <v>34.6</v>
      </c>
      <c r="D33" s="139">
        <f t="shared" si="7"/>
        <v>33.299999999999997</v>
      </c>
      <c r="E33" s="139">
        <f t="shared" si="7"/>
        <v>26.9</v>
      </c>
      <c r="F33" s="139">
        <f t="shared" si="7"/>
        <v>29.9</v>
      </c>
      <c r="G33" s="139">
        <f t="shared" si="7"/>
        <v>30.9</v>
      </c>
      <c r="H33" s="139">
        <f t="shared" si="7"/>
        <v>31.2</v>
      </c>
      <c r="I33" s="139">
        <f t="shared" si="7"/>
        <v>32.5</v>
      </c>
      <c r="J33" s="139">
        <f t="shared" si="7"/>
        <v>32.6</v>
      </c>
      <c r="K33" s="139">
        <f t="shared" si="7"/>
        <v>33.200000000000003</v>
      </c>
      <c r="L33" s="139">
        <f t="shared" si="7"/>
        <v>28</v>
      </c>
      <c r="M33" s="139">
        <f t="shared" si="7"/>
        <v>26.9</v>
      </c>
      <c r="N33" s="139">
        <f t="shared" si="7"/>
        <v>28.1</v>
      </c>
      <c r="O33" s="139">
        <f t="shared" si="7"/>
        <v>28.6</v>
      </c>
      <c r="P33" s="139">
        <f t="shared" si="7"/>
        <v>31.3</v>
      </c>
      <c r="Q33" s="139">
        <f t="shared" si="7"/>
        <v>32.1</v>
      </c>
      <c r="R33" s="139">
        <f t="shared" si="7"/>
        <v>30</v>
      </c>
      <c r="S33" s="139">
        <f t="shared" si="7"/>
        <v>31.3</v>
      </c>
      <c r="T33" s="139">
        <f t="shared" si="7"/>
        <v>30.6</v>
      </c>
      <c r="U33" s="139">
        <f t="shared" si="7"/>
        <v>30.8</v>
      </c>
      <c r="V33" s="139">
        <f t="shared" si="7"/>
        <v>32.200000000000003</v>
      </c>
      <c r="W33" s="139">
        <f t="shared" si="7"/>
        <v>33.299999999999997</v>
      </c>
      <c r="X33" s="139">
        <f t="shared" si="7"/>
        <v>33.6</v>
      </c>
      <c r="Y33" s="139">
        <f t="shared" si="7"/>
        <v>33.5</v>
      </c>
      <c r="Z33" s="139">
        <f t="shared" si="7"/>
        <v>34.299999999999997</v>
      </c>
      <c r="AA33" s="139">
        <f t="shared" si="7"/>
        <v>34.9</v>
      </c>
      <c r="AB33" s="139">
        <f t="shared" si="7"/>
        <v>32.5</v>
      </c>
      <c r="AC33" s="139">
        <f t="shared" si="7"/>
        <v>25.2</v>
      </c>
      <c r="AD33" s="139">
        <f t="shared" si="7"/>
        <v>27.7</v>
      </c>
      <c r="AE33" s="139">
        <f t="shared" si="7"/>
        <v>29.9</v>
      </c>
      <c r="AF33" s="139">
        <f t="shared" si="7"/>
        <v>30.7</v>
      </c>
      <c r="AG33" s="140">
        <f t="shared" si="7"/>
        <v>34.9</v>
      </c>
      <c r="AH33" s="141">
        <f>AVERAGE(AH5:AH32)</f>
        <v>27.217554190134841</v>
      </c>
    </row>
    <row r="34" spans="1:35" x14ac:dyDescent="0.2">
      <c r="A34" s="96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8"/>
      <c r="AE34" s="99"/>
      <c r="AF34" s="100"/>
      <c r="AG34" s="100"/>
      <c r="AH34" s="101"/>
    </row>
    <row r="35" spans="1:35" x14ac:dyDescent="0.2">
      <c r="A35" s="91"/>
      <c r="B35" s="92"/>
      <c r="C35" s="92" t="s">
        <v>143</v>
      </c>
      <c r="D35" s="92"/>
      <c r="E35" s="92"/>
      <c r="F35" s="92"/>
      <c r="G35" s="92"/>
      <c r="H35" s="102"/>
      <c r="I35" s="102"/>
      <c r="J35" s="102"/>
      <c r="K35" s="102"/>
      <c r="L35" s="102"/>
      <c r="M35" s="102" t="s">
        <v>52</v>
      </c>
      <c r="N35" s="102"/>
      <c r="O35" s="102"/>
      <c r="P35" s="102"/>
      <c r="Q35" s="102"/>
      <c r="R35" s="102"/>
      <c r="S35" s="102"/>
      <c r="T35" s="102"/>
      <c r="U35" s="102"/>
      <c r="V35" s="102" t="s">
        <v>60</v>
      </c>
      <c r="W35" s="102"/>
      <c r="X35" s="102"/>
      <c r="Y35" s="102"/>
      <c r="Z35" s="102"/>
      <c r="AA35" s="102"/>
      <c r="AB35" s="102"/>
      <c r="AC35" s="102"/>
      <c r="AD35" s="103"/>
      <c r="AE35" s="102"/>
      <c r="AF35" s="102"/>
      <c r="AG35" s="103"/>
      <c r="AH35" s="109"/>
    </row>
    <row r="36" spans="1:35" ht="13.5" thickBot="1" x14ac:dyDescent="0.25">
      <c r="A36" s="125"/>
      <c r="B36" s="110"/>
      <c r="C36" s="111"/>
      <c r="D36" s="111"/>
      <c r="E36" s="111" t="s">
        <v>144</v>
      </c>
      <c r="F36" s="111"/>
      <c r="G36" s="111"/>
      <c r="H36" s="111"/>
      <c r="I36" s="111"/>
      <c r="J36" s="126"/>
      <c r="K36" s="126"/>
      <c r="L36" s="126"/>
      <c r="M36" s="126" t="s">
        <v>53</v>
      </c>
      <c r="N36" s="126"/>
      <c r="O36" s="126"/>
      <c r="P36" s="126"/>
      <c r="Q36" s="112"/>
      <c r="R36" s="112"/>
      <c r="S36" s="112"/>
      <c r="T36" s="112"/>
      <c r="U36" s="112"/>
      <c r="V36" s="126" t="s">
        <v>61</v>
      </c>
      <c r="W36" s="126"/>
      <c r="X36" s="112"/>
      <c r="Y36" s="112"/>
      <c r="Z36" s="112"/>
      <c r="AA36" s="112"/>
      <c r="AB36" s="112"/>
      <c r="AC36" s="112"/>
      <c r="AD36" s="113"/>
      <c r="AE36" s="114"/>
      <c r="AF36" s="115"/>
      <c r="AG36" s="112"/>
      <c r="AH36" s="134"/>
      <c r="AI36" s="2"/>
    </row>
    <row r="37" spans="1:35" x14ac:dyDescent="0.2">
      <c r="A37" s="102"/>
      <c r="B37" s="102"/>
      <c r="C37" s="135"/>
      <c r="D37" s="135"/>
      <c r="E37" s="135"/>
      <c r="F37" s="135"/>
      <c r="G37" s="135"/>
      <c r="H37" s="135"/>
      <c r="I37" s="135"/>
      <c r="J37" s="135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3"/>
      <c r="AE37" s="107"/>
      <c r="AF37" s="108"/>
      <c r="AG37" s="106"/>
      <c r="AH37" s="106"/>
      <c r="AI37" s="2"/>
    </row>
    <row r="42" spans="1:35" x14ac:dyDescent="0.2">
      <c r="S42" s="2" t="s">
        <v>54</v>
      </c>
    </row>
    <row r="43" spans="1:35" x14ac:dyDescent="0.2">
      <c r="G43" s="48"/>
    </row>
    <row r="44" spans="1:35" x14ac:dyDescent="0.2">
      <c r="C44" s="2" t="s">
        <v>54</v>
      </c>
      <c r="W44" s="2" t="s">
        <v>54</v>
      </c>
    </row>
  </sheetData>
  <mergeCells count="34">
    <mergeCell ref="T3:T4"/>
    <mergeCell ref="M3:M4"/>
    <mergeCell ref="N3:N4"/>
    <mergeCell ref="AF3:AF4"/>
    <mergeCell ref="F3:F4"/>
    <mergeCell ref="AE3:AE4"/>
    <mergeCell ref="S3:S4"/>
    <mergeCell ref="L3:L4"/>
    <mergeCell ref="G3:G4"/>
    <mergeCell ref="U3:U4"/>
    <mergeCell ref="H3:H4"/>
    <mergeCell ref="V3:V4"/>
    <mergeCell ref="K3:K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B2:AG2"/>
    <mergeCell ref="B3:B4"/>
    <mergeCell ref="C3:C4"/>
    <mergeCell ref="A2:A4"/>
    <mergeCell ref="D3:D4"/>
    <mergeCell ref="J3:J4"/>
    <mergeCell ref="I3:I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zoomScale="90" zoomScaleNormal="90" workbookViewId="0">
      <selection activeCell="U42" sqref="U42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5.5703125" style="2" customWidth="1"/>
    <col min="33" max="33" width="7" style="9" bestFit="1" customWidth="1"/>
    <col min="34" max="34" width="6.7109375" style="1" customWidth="1"/>
  </cols>
  <sheetData>
    <row r="1" spans="1:34" ht="20.100000000000001" customHeight="1" x14ac:dyDescent="0.2">
      <c r="A1" s="147" t="s">
        <v>24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</row>
    <row r="2" spans="1:34" s="4" customFormat="1" ht="20.100000000000001" customHeight="1" x14ac:dyDescent="0.2">
      <c r="A2" s="146" t="s">
        <v>21</v>
      </c>
      <c r="B2" s="144" t="s">
        <v>142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87"/>
    </row>
    <row r="3" spans="1:34" s="5" customFormat="1" ht="20.100000000000001" customHeight="1" x14ac:dyDescent="0.2">
      <c r="A3" s="146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43">
        <v>30</v>
      </c>
      <c r="AF3" s="143">
        <v>31</v>
      </c>
      <c r="AG3" s="31" t="s">
        <v>42</v>
      </c>
      <c r="AH3" s="39" t="s">
        <v>40</v>
      </c>
    </row>
    <row r="4" spans="1:34" s="5" customFormat="1" ht="20.100000000000001" customHeight="1" x14ac:dyDescent="0.2">
      <c r="A4" s="146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31" t="s">
        <v>39</v>
      </c>
      <c r="AH4" s="39" t="s">
        <v>39</v>
      </c>
    </row>
    <row r="5" spans="1:34" s="5" customFormat="1" ht="20.100000000000001" customHeight="1" x14ac:dyDescent="0.2">
      <c r="A5" s="15" t="s">
        <v>47</v>
      </c>
      <c r="B5" s="16">
        <f>[1]Maio!$D$5</f>
        <v>15.5</v>
      </c>
      <c r="C5" s="16">
        <f>[1]Maio!$D$6</f>
        <v>13.6</v>
      </c>
      <c r="D5" s="16">
        <f>[1]Maio!$D$7</f>
        <v>16.399999999999999</v>
      </c>
      <c r="E5" s="16">
        <f>[1]Maio!$D$8</f>
        <v>19.399999999999999</v>
      </c>
      <c r="F5" s="16">
        <f>[1]Maio!$D$9</f>
        <v>19</v>
      </c>
      <c r="G5" s="16">
        <f>[1]Maio!$D$10</f>
        <v>18.899999999999999</v>
      </c>
      <c r="H5" s="16">
        <f>[1]Maio!$D$11</f>
        <v>16.899999999999999</v>
      </c>
      <c r="I5" s="16">
        <f>[1]Maio!$D$12</f>
        <v>16.7</v>
      </c>
      <c r="J5" s="16">
        <f>[1]Maio!$D$13</f>
        <v>15.3</v>
      </c>
      <c r="K5" s="16">
        <f>[1]Maio!$D$14</f>
        <v>18.3</v>
      </c>
      <c r="L5" s="16">
        <f>[1]Maio!$D$15</f>
        <v>18.399999999999999</v>
      </c>
      <c r="M5" s="16">
        <f>[1]Maio!$D$16</f>
        <v>12.7</v>
      </c>
      <c r="N5" s="16">
        <f>[1]Maio!$D$17</f>
        <v>11.2</v>
      </c>
      <c r="O5" s="16">
        <f>[1]Maio!$D$18</f>
        <v>12.2</v>
      </c>
      <c r="P5" s="16">
        <f>[1]Maio!$D$19</f>
        <v>16.2</v>
      </c>
      <c r="Q5" s="16">
        <f>[1]Maio!$D$20</f>
        <v>18.2</v>
      </c>
      <c r="R5" s="16">
        <f>[1]Maio!$D$21</f>
        <v>17.399999999999999</v>
      </c>
      <c r="S5" s="16">
        <f>[1]Maio!$D$22</f>
        <v>19.5</v>
      </c>
      <c r="T5" s="16">
        <f>[1]Maio!$D$23</f>
        <v>16.3</v>
      </c>
      <c r="U5" s="16">
        <f>[1]Maio!$D$24</f>
        <v>16.8</v>
      </c>
      <c r="V5" s="16">
        <f>[1]Maio!$D$25</f>
        <v>16.399999999999999</v>
      </c>
      <c r="W5" s="16">
        <f>[1]Maio!$D$26</f>
        <v>18.5</v>
      </c>
      <c r="X5" s="16">
        <f>[1]Maio!$D$27</f>
        <v>18.7</v>
      </c>
      <c r="Y5" s="16">
        <f>[1]Maio!$D$28</f>
        <v>18.5</v>
      </c>
      <c r="Z5" s="16">
        <f>[1]Maio!$D$29</f>
        <v>20.2</v>
      </c>
      <c r="AA5" s="16">
        <f>[1]Maio!$D$30</f>
        <v>19</v>
      </c>
      <c r="AB5" s="16">
        <f>[1]Maio!$D$31</f>
        <v>17.399999999999999</v>
      </c>
      <c r="AC5" s="16">
        <f>[1]Maio!$D$32</f>
        <v>18.600000000000001</v>
      </c>
      <c r="AD5" s="16">
        <f>[1]Maio!$D$33</f>
        <v>12.6</v>
      </c>
      <c r="AE5" s="16">
        <f>[1]Maio!$D$34</f>
        <v>14.8</v>
      </c>
      <c r="AF5" s="16">
        <f>[1]Maio!$D$35</f>
        <v>18.2</v>
      </c>
      <c r="AG5" s="32">
        <f>MIN(B5:AF5)</f>
        <v>11.2</v>
      </c>
      <c r="AH5" s="40">
        <f>AVERAGE(B5:AF5)</f>
        <v>16.832258064516129</v>
      </c>
    </row>
    <row r="6" spans="1:34" ht="17.100000000000001" customHeight="1" x14ac:dyDescent="0.2">
      <c r="A6" s="15" t="s">
        <v>0</v>
      </c>
      <c r="B6" s="17">
        <f>[2]Maio!$D$5</f>
        <v>14.2</v>
      </c>
      <c r="C6" s="17">
        <f>[2]Maio!$D$6</f>
        <v>12.4</v>
      </c>
      <c r="D6" s="17">
        <f>[2]Maio!$D$7</f>
        <v>17.7</v>
      </c>
      <c r="E6" s="17">
        <f>[2]Maio!$D$8</f>
        <v>16.3</v>
      </c>
      <c r="F6" s="17">
        <f>[2]Maio!$D$9</f>
        <v>9.8000000000000007</v>
      </c>
      <c r="G6" s="17">
        <f>[2]Maio!$D$10</f>
        <v>14.1</v>
      </c>
      <c r="H6" s="17">
        <f>[2]Maio!$D$11</f>
        <v>12.8</v>
      </c>
      <c r="I6" s="17">
        <f>[2]Maio!$D$12</f>
        <v>15.3</v>
      </c>
      <c r="J6" s="17">
        <f>[2]Maio!$D$13</f>
        <v>15.5</v>
      </c>
      <c r="K6" s="17">
        <f>[2]Maio!$D$14</f>
        <v>17.600000000000001</v>
      </c>
      <c r="L6" s="17">
        <f>[2]Maio!$D$15</f>
        <v>15.6</v>
      </c>
      <c r="M6" s="17">
        <f>[2]Maio!$D$16</f>
        <v>9.5</v>
      </c>
      <c r="N6" s="17">
        <f>[2]Maio!$D$17</f>
        <v>8.9</v>
      </c>
      <c r="O6" s="17">
        <f>[2]Maio!$D$18</f>
        <v>12.6</v>
      </c>
      <c r="P6" s="17">
        <f>[2]Maio!$D$19</f>
        <v>14.2</v>
      </c>
      <c r="Q6" s="17">
        <f>[2]Maio!$D$20</f>
        <v>17.399999999999999</v>
      </c>
      <c r="R6" s="17">
        <f>[2]Maio!$D$21</f>
        <v>17.5</v>
      </c>
      <c r="S6" s="17">
        <f>[2]Maio!$D$22</f>
        <v>17.5</v>
      </c>
      <c r="T6" s="17">
        <f>[2]Maio!$D$23</f>
        <v>15.5</v>
      </c>
      <c r="U6" s="17">
        <f>[2]Maio!$D$24</f>
        <v>14</v>
      </c>
      <c r="V6" s="17">
        <f>[2]Maio!$D$25</f>
        <v>15.8</v>
      </c>
      <c r="W6" s="17">
        <f>[2]Maio!$D$26</f>
        <v>16.2</v>
      </c>
      <c r="X6" s="17">
        <f>[2]Maio!$D$27</f>
        <v>17.7</v>
      </c>
      <c r="Y6" s="17">
        <f>[2]Maio!$D$28</f>
        <v>20.5</v>
      </c>
      <c r="Z6" s="17">
        <f>[2]Maio!$D$29</f>
        <v>20.399999999999999</v>
      </c>
      <c r="AA6" s="17">
        <f>[2]Maio!$D$30</f>
        <v>19</v>
      </c>
      <c r="AB6" s="17">
        <f>[2]Maio!$D$31</f>
        <v>17.2</v>
      </c>
      <c r="AC6" s="17">
        <f>[2]Maio!$D$32</f>
        <v>15.1</v>
      </c>
      <c r="AD6" s="17">
        <f>[2]Maio!$D$33</f>
        <v>7.5</v>
      </c>
      <c r="AE6" s="17">
        <f>[2]Maio!$D$34</f>
        <v>12</v>
      </c>
      <c r="AF6" s="17">
        <f>[2]Maio!$D$35</f>
        <v>13.6</v>
      </c>
      <c r="AG6" s="33">
        <f t="shared" ref="AG6:AG16" si="1">MIN(B6:AF6)</f>
        <v>7.5</v>
      </c>
      <c r="AH6" s="36">
        <f>AVERAGE(B6:AF6)</f>
        <v>14.948387096774193</v>
      </c>
    </row>
    <row r="7" spans="1:34" ht="17.100000000000001" customHeight="1" x14ac:dyDescent="0.2">
      <c r="A7" s="15" t="s">
        <v>1</v>
      </c>
      <c r="B7" s="17">
        <f>[3]Maio!$D$5</f>
        <v>20.3</v>
      </c>
      <c r="C7" s="17">
        <f>[3]Maio!$D$6</f>
        <v>20.100000000000001</v>
      </c>
      <c r="D7" s="17">
        <f>[3]Maio!$D$7</f>
        <v>20.2</v>
      </c>
      <c r="E7" s="17">
        <f>[3]Maio!$D$8</f>
        <v>20.8</v>
      </c>
      <c r="F7" s="17">
        <f>[3]Maio!$D$9</f>
        <v>17.899999999999999</v>
      </c>
      <c r="G7" s="17">
        <f>[3]Maio!$D$10</f>
        <v>19.399999999999999</v>
      </c>
      <c r="H7" s="17">
        <f>[3]Maio!$D$11</f>
        <v>18.899999999999999</v>
      </c>
      <c r="I7" s="17">
        <f>[3]Maio!$D$12</f>
        <v>19</v>
      </c>
      <c r="J7" s="17">
        <f>[3]Maio!$D$13</f>
        <v>19.600000000000001</v>
      </c>
      <c r="K7" s="17">
        <f>[3]Maio!$D$14</f>
        <v>18.7</v>
      </c>
      <c r="L7" s="17">
        <f>[3]Maio!$D$15</f>
        <v>19</v>
      </c>
      <c r="M7" s="17">
        <f>[3]Maio!$D$16</f>
        <v>13.4</v>
      </c>
      <c r="N7" s="17">
        <f>[3]Maio!$D$17</f>
        <v>12.9</v>
      </c>
      <c r="O7" s="17">
        <f>[3]Maio!$D$18</f>
        <v>16.7</v>
      </c>
      <c r="P7" s="17">
        <f>[3]Maio!$D$19</f>
        <v>17.100000000000001</v>
      </c>
      <c r="Q7" s="17">
        <f>[3]Maio!$D$20</f>
        <v>19.5</v>
      </c>
      <c r="R7" s="17">
        <f>[3]Maio!$D$21</f>
        <v>19.5</v>
      </c>
      <c r="S7" s="17">
        <f>[3]Maio!$D$22</f>
        <v>20.9</v>
      </c>
      <c r="T7" s="17">
        <f>[3]Maio!$D$23</f>
        <v>19.600000000000001</v>
      </c>
      <c r="U7" s="17">
        <f>[3]Maio!$D$24</f>
        <v>18.8</v>
      </c>
      <c r="V7" s="17">
        <f>[3]Maio!$D$25</f>
        <v>17.899999999999999</v>
      </c>
      <c r="W7" s="17">
        <f>[3]Maio!$D$26</f>
        <v>19.399999999999999</v>
      </c>
      <c r="X7" s="17">
        <f>[3]Maio!$D$27</f>
        <v>20.5</v>
      </c>
      <c r="Y7" s="17">
        <f>[3]Maio!$D$28</f>
        <v>20.9</v>
      </c>
      <c r="Z7" s="17">
        <f>[3]Maio!$D$29</f>
        <v>20.399999999999999</v>
      </c>
      <c r="AA7" s="17">
        <f>[3]Maio!$D$30</f>
        <v>20.9</v>
      </c>
      <c r="AB7" s="17">
        <f>[3]Maio!$D$31</f>
        <v>21.8</v>
      </c>
      <c r="AC7" s="17">
        <f>[3]Maio!$D$32</f>
        <v>18.899999999999999</v>
      </c>
      <c r="AD7" s="17">
        <f>[3]Maio!$D$33</f>
        <v>13.6</v>
      </c>
      <c r="AE7" s="17">
        <f>[3]Maio!$D$34</f>
        <v>18.600000000000001</v>
      </c>
      <c r="AF7" s="17">
        <f>[3]Maio!$D$35</f>
        <v>20.6</v>
      </c>
      <c r="AG7" s="33">
        <f t="shared" si="1"/>
        <v>12.9</v>
      </c>
      <c r="AH7" s="36">
        <f t="shared" ref="AH7:AH15" si="2">AVERAGE(B7:AF7)</f>
        <v>18.896774193548385</v>
      </c>
    </row>
    <row r="8" spans="1:34" ht="17.100000000000001" customHeight="1" x14ac:dyDescent="0.2">
      <c r="A8" s="15" t="s">
        <v>81</v>
      </c>
      <c r="B8" s="17">
        <f>[4]Maio!$D$5</f>
        <v>16.100000000000001</v>
      </c>
      <c r="C8" s="17">
        <f>[4]Maio!$D$6</f>
        <v>17.600000000000001</v>
      </c>
      <c r="D8" s="17">
        <f>[4]Maio!$D$7</f>
        <v>19.600000000000001</v>
      </c>
      <c r="E8" s="17">
        <f>[4]Maio!$D$8</f>
        <v>18.399999999999999</v>
      </c>
      <c r="F8" s="17">
        <f>[4]Maio!$D$9</f>
        <v>16.600000000000001</v>
      </c>
      <c r="G8" s="17">
        <f>[4]Maio!$D$10</f>
        <v>20</v>
      </c>
      <c r="H8" s="17">
        <f>[4]Maio!$D$11</f>
        <v>18.399999999999999</v>
      </c>
      <c r="I8" s="17">
        <f>[4]Maio!$D$12</f>
        <v>16.3</v>
      </c>
      <c r="J8" s="17">
        <f>[4]Maio!$D$13</f>
        <v>16.399999999999999</v>
      </c>
      <c r="K8" s="17">
        <f>[4]Maio!$D$14</f>
        <v>18.8</v>
      </c>
      <c r="L8" s="17">
        <f>[4]Maio!$D$15</f>
        <v>18.3</v>
      </c>
      <c r="M8" s="17">
        <f>[4]Maio!$D$16</f>
        <v>13.7</v>
      </c>
      <c r="N8" s="17">
        <f>[4]Maio!$D$17</f>
        <v>16.2</v>
      </c>
      <c r="O8" s="17">
        <f>[4]Maio!$D$18</f>
        <v>15.9</v>
      </c>
      <c r="P8" s="17">
        <f>[4]Maio!$D$19</f>
        <v>18</v>
      </c>
      <c r="Q8" s="17">
        <f>[4]Maio!$D$20</f>
        <v>19</v>
      </c>
      <c r="R8" s="17">
        <f>[4]Maio!$D$21</f>
        <v>18</v>
      </c>
      <c r="S8" s="17">
        <f>[4]Maio!$D$22</f>
        <v>20.100000000000001</v>
      </c>
      <c r="T8" s="17">
        <f>[4]Maio!$D$23</f>
        <v>18</v>
      </c>
      <c r="U8" s="17">
        <f>[4]Maio!$D$24</f>
        <v>18.600000000000001</v>
      </c>
      <c r="V8" s="17">
        <f>[4]Maio!$D$25</f>
        <v>18.899999999999999</v>
      </c>
      <c r="W8" s="17">
        <f>[4]Maio!$D$26</f>
        <v>20</v>
      </c>
      <c r="X8" s="17">
        <f>[4]Maio!$D$27</f>
        <v>20.2</v>
      </c>
      <c r="Y8" s="17">
        <f>[4]Maio!$D$28</f>
        <v>20.3</v>
      </c>
      <c r="Z8" s="17">
        <f>[4]Maio!$D$29</f>
        <v>22.7</v>
      </c>
      <c r="AA8" s="17">
        <f>[4]Maio!$D$30</f>
        <v>21.2</v>
      </c>
      <c r="AB8" s="17">
        <f>[4]Maio!$D$31</f>
        <v>21</v>
      </c>
      <c r="AC8" s="17">
        <f>[4]Maio!$D$32</f>
        <v>16.600000000000001</v>
      </c>
      <c r="AD8" s="17">
        <f>[4]Maio!$D$33</f>
        <v>11.7</v>
      </c>
      <c r="AE8" s="17">
        <f>[4]Maio!$D$34</f>
        <v>14.9</v>
      </c>
      <c r="AF8" s="17">
        <f>[4]Maio!$D$35</f>
        <v>15.1</v>
      </c>
      <c r="AG8" s="33">
        <f t="shared" si="1"/>
        <v>11.7</v>
      </c>
      <c r="AH8" s="36">
        <f t="shared" si="2"/>
        <v>17.954838709677425</v>
      </c>
    </row>
    <row r="9" spans="1:34" ht="17.100000000000001" customHeight="1" x14ac:dyDescent="0.2">
      <c r="A9" s="15" t="s">
        <v>48</v>
      </c>
      <c r="B9" s="17">
        <f>[5]Maio!$D$5</f>
        <v>16.2</v>
      </c>
      <c r="C9" s="17">
        <f>[5]Maio!$D$6</f>
        <v>15.5</v>
      </c>
      <c r="D9" s="17">
        <f>[5]Maio!$D$7</f>
        <v>21.9</v>
      </c>
      <c r="E9" s="17">
        <f>[5]Maio!$D$8</f>
        <v>18.2</v>
      </c>
      <c r="F9" s="17">
        <f>[5]Maio!$D$9</f>
        <v>13.7</v>
      </c>
      <c r="G9" s="17">
        <f>[5]Maio!$D$10</f>
        <v>16.899999999999999</v>
      </c>
      <c r="H9" s="17">
        <f>[5]Maio!$D$11</f>
        <v>14.1</v>
      </c>
      <c r="I9" s="17">
        <f>[5]Maio!$D$12</f>
        <v>16.399999999999999</v>
      </c>
      <c r="J9" s="17">
        <f>[5]Maio!$D$13</f>
        <v>19.7</v>
      </c>
      <c r="K9" s="17">
        <f>[5]Maio!$D$14</f>
        <v>19.899999999999999</v>
      </c>
      <c r="L9" s="17">
        <f>[5]Maio!$D$15</f>
        <v>17</v>
      </c>
      <c r="M9" s="17">
        <f>[5]Maio!$D$16</f>
        <v>11.3</v>
      </c>
      <c r="N9" s="17">
        <f>[5]Maio!$D$17</f>
        <v>9.9</v>
      </c>
      <c r="O9" s="17">
        <f>[5]Maio!$D$18</f>
        <v>16</v>
      </c>
      <c r="P9" s="17">
        <f>[5]Maio!$D$19</f>
        <v>14.3</v>
      </c>
      <c r="Q9" s="17">
        <f>[5]Maio!$D$20</f>
        <v>19.399999999999999</v>
      </c>
      <c r="R9" s="17">
        <f>[5]Maio!$D$21</f>
        <v>19.600000000000001</v>
      </c>
      <c r="S9" s="17">
        <f>[5]Maio!$D$22</f>
        <v>19.399999999999999</v>
      </c>
      <c r="T9" s="17">
        <f>[5]Maio!$D$23</f>
        <v>18</v>
      </c>
      <c r="U9" s="17">
        <f>[5]Maio!$D$24</f>
        <v>13.8</v>
      </c>
      <c r="V9" s="17">
        <f>[5]Maio!$D$25</f>
        <v>16.5</v>
      </c>
      <c r="W9" s="17">
        <f>[5]Maio!$D$26</f>
        <v>20.100000000000001</v>
      </c>
      <c r="X9" s="17">
        <f>[5]Maio!$D$27</f>
        <v>21</v>
      </c>
      <c r="Y9" s="17">
        <f>[5]Maio!$D$28</f>
        <v>23</v>
      </c>
      <c r="Z9" s="17">
        <f>[5]Maio!$D$29</f>
        <v>21.2</v>
      </c>
      <c r="AA9" s="17">
        <f>[5]Maio!$D$30</f>
        <v>20.3</v>
      </c>
      <c r="AB9" s="17">
        <f>[5]Maio!$D$31</f>
        <v>18.600000000000001</v>
      </c>
      <c r="AC9" s="17">
        <f>[5]Maio!$D$32</f>
        <v>16.7</v>
      </c>
      <c r="AD9" s="17">
        <f>[5]Maio!$D$33</f>
        <v>9.6999999999999993</v>
      </c>
      <c r="AE9" s="17">
        <f>[5]Maio!$D$34</f>
        <v>17.2</v>
      </c>
      <c r="AF9" s="17">
        <f>[5]Maio!$D$35</f>
        <v>18.100000000000001</v>
      </c>
      <c r="AG9" s="33">
        <f t="shared" ref="AG9" si="3">MIN(B9:AF9)</f>
        <v>9.6999999999999993</v>
      </c>
      <c r="AH9" s="36">
        <f t="shared" ref="AH9" si="4">AVERAGE(B9:AF9)</f>
        <v>17.212903225806457</v>
      </c>
    </row>
    <row r="10" spans="1:34" ht="17.100000000000001" customHeight="1" x14ac:dyDescent="0.2">
      <c r="A10" s="15" t="s">
        <v>2</v>
      </c>
      <c r="B10" s="17">
        <f>[6]Maio!$D$5</f>
        <v>18.3</v>
      </c>
      <c r="C10" s="17">
        <f>[6]Maio!$D$6</f>
        <v>19.5</v>
      </c>
      <c r="D10" s="17">
        <f>[6]Maio!$D$7</f>
        <v>19.899999999999999</v>
      </c>
      <c r="E10" s="17">
        <f>[6]Maio!$D$8</f>
        <v>18.399999999999999</v>
      </c>
      <c r="F10" s="17">
        <f>[6]Maio!$D$9</f>
        <v>15.5</v>
      </c>
      <c r="G10" s="17">
        <f>[6]Maio!$D$10</f>
        <v>17.5</v>
      </c>
      <c r="H10" s="17">
        <f>[6]Maio!$D$11</f>
        <v>18.5</v>
      </c>
      <c r="I10" s="17">
        <f>[6]Maio!$D$12</f>
        <v>18.8</v>
      </c>
      <c r="J10" s="17">
        <f>[6]Maio!$D$13</f>
        <v>19.100000000000001</v>
      </c>
      <c r="K10" s="17">
        <f>[6]Maio!$D$14</f>
        <v>17.3</v>
      </c>
      <c r="L10" s="17">
        <f>[6]Maio!$D$15</f>
        <v>16.7</v>
      </c>
      <c r="M10" s="17">
        <f>[6]Maio!$D$16</f>
        <v>13</v>
      </c>
      <c r="N10" s="17">
        <f>[6]Maio!$D$17</f>
        <v>12.6</v>
      </c>
      <c r="O10" s="17">
        <f>[6]Maio!$D$18</f>
        <v>14.6</v>
      </c>
      <c r="P10" s="17">
        <f>[6]Maio!$D$19</f>
        <v>19</v>
      </c>
      <c r="Q10" s="17">
        <f>[6]Maio!$D$20</f>
        <v>18.399999999999999</v>
      </c>
      <c r="R10" s="17">
        <f>[6]Maio!$D$21</f>
        <v>19.3</v>
      </c>
      <c r="S10" s="17">
        <f>[6]Maio!$D$22</f>
        <v>19.399999999999999</v>
      </c>
      <c r="T10" s="17">
        <f>[6]Maio!$D$23</f>
        <v>18.7</v>
      </c>
      <c r="U10" s="17">
        <f>[6]Maio!$D$24</f>
        <v>17.899999999999999</v>
      </c>
      <c r="V10" s="17">
        <f>[6]Maio!$D$25</f>
        <v>18.8</v>
      </c>
      <c r="W10" s="17">
        <f>[6]Maio!$D$26</f>
        <v>20.100000000000001</v>
      </c>
      <c r="X10" s="17">
        <f>[6]Maio!$D$27</f>
        <v>20.6</v>
      </c>
      <c r="Y10" s="17">
        <f>[6]Maio!$D$28</f>
        <v>20</v>
      </c>
      <c r="Z10" s="17">
        <f>[6]Maio!$D$29</f>
        <v>19.899999999999999</v>
      </c>
      <c r="AA10" s="17">
        <f>[6]Maio!$D$30</f>
        <v>20.399999999999999</v>
      </c>
      <c r="AB10" s="17">
        <f>[6]Maio!$D$31</f>
        <v>20.6</v>
      </c>
      <c r="AC10" s="17">
        <f>[6]Maio!$D$32</f>
        <v>17.2</v>
      </c>
      <c r="AD10" s="17">
        <f>[6]Maio!$D$33</f>
        <v>11.8</v>
      </c>
      <c r="AE10" s="17">
        <f>[6]Maio!$D$34</f>
        <v>16.7</v>
      </c>
      <c r="AF10" s="17">
        <f>[6]Maio!$D$35</f>
        <v>19</v>
      </c>
      <c r="AG10" s="33">
        <f t="shared" si="1"/>
        <v>11.8</v>
      </c>
      <c r="AH10" s="36">
        <f t="shared" si="2"/>
        <v>17.983870967741936</v>
      </c>
    </row>
    <row r="11" spans="1:34" ht="17.100000000000001" customHeight="1" x14ac:dyDescent="0.2">
      <c r="A11" s="15" t="s">
        <v>3</v>
      </c>
      <c r="B11" s="17">
        <f>[7]Maio!$D$5</f>
        <v>17.100000000000001</v>
      </c>
      <c r="C11" s="17">
        <f>[7]Maio!$D$6</f>
        <v>15.9</v>
      </c>
      <c r="D11" s="17">
        <f>[7]Maio!$D$7</f>
        <v>16.399999999999999</v>
      </c>
      <c r="E11" s="17">
        <f>[7]Maio!$D$8</f>
        <v>21.3</v>
      </c>
      <c r="F11" s="17">
        <f>[7]Maio!$D$9</f>
        <v>20.7</v>
      </c>
      <c r="G11" s="17">
        <f>[7]Maio!$D$10</f>
        <v>20.399999999999999</v>
      </c>
      <c r="H11" s="17">
        <f>[7]Maio!$D$11</f>
        <v>18.899999999999999</v>
      </c>
      <c r="I11" s="17">
        <f>[7]Maio!$D$12</f>
        <v>16.899999999999999</v>
      </c>
      <c r="J11" s="17">
        <f>[7]Maio!$D$13</f>
        <v>15.1</v>
      </c>
      <c r="K11" s="17">
        <f>[7]Maio!$D$14</f>
        <v>17.5</v>
      </c>
      <c r="L11" s="17">
        <f>[7]Maio!$D$15</f>
        <v>17.600000000000001</v>
      </c>
      <c r="M11" s="17">
        <f>[7]Maio!$D$16</f>
        <v>15.4</v>
      </c>
      <c r="N11" s="17">
        <f>[7]Maio!$D$17</f>
        <v>13.4</v>
      </c>
      <c r="O11" s="17">
        <f>[7]Maio!$D$18</f>
        <v>11.8</v>
      </c>
      <c r="P11" s="17">
        <f>[7]Maio!$D$19</f>
        <v>17.600000000000001</v>
      </c>
      <c r="Q11" s="17">
        <f>[7]Maio!$D$20</f>
        <v>19.100000000000001</v>
      </c>
      <c r="R11" s="17">
        <f>[7]Maio!$D$21</f>
        <v>18.2</v>
      </c>
      <c r="S11" s="17">
        <f>[7]Maio!$D$22</f>
        <v>18.5</v>
      </c>
      <c r="T11" s="17">
        <f>[7]Maio!$D$23</f>
        <v>17.7</v>
      </c>
      <c r="U11" s="17">
        <f>[7]Maio!$D$24</f>
        <v>18.3</v>
      </c>
      <c r="V11" s="17">
        <f>[7]Maio!$D$25</f>
        <v>18.2</v>
      </c>
      <c r="W11" s="17">
        <f>[7]Maio!$D$26</f>
        <v>17.8</v>
      </c>
      <c r="X11" s="17">
        <f>[7]Maio!$D$27</f>
        <v>19.100000000000001</v>
      </c>
      <c r="Y11" s="17">
        <f>[7]Maio!$D$28</f>
        <v>18</v>
      </c>
      <c r="Z11" s="17">
        <f>[7]Maio!$D$29</f>
        <v>18.100000000000001</v>
      </c>
      <c r="AA11" s="17">
        <f>[7]Maio!$D$30</f>
        <v>17.3</v>
      </c>
      <c r="AB11" s="17">
        <f>[7]Maio!$D$31</f>
        <v>16.3</v>
      </c>
      <c r="AC11" s="17">
        <f>[7]Maio!$D$32</f>
        <v>18.7</v>
      </c>
      <c r="AD11" s="17">
        <f>[7]Maio!$D$33</f>
        <v>17.7</v>
      </c>
      <c r="AE11" s="17">
        <f>[7]Maio!$D$34</f>
        <v>17</v>
      </c>
      <c r="AF11" s="17">
        <f>[7]Maio!$D$35</f>
        <v>17.8</v>
      </c>
      <c r="AG11" s="33">
        <f t="shared" si="1"/>
        <v>11.8</v>
      </c>
      <c r="AH11" s="36">
        <f>AVERAGE(B11:AF11)</f>
        <v>17.541935483870969</v>
      </c>
    </row>
    <row r="12" spans="1:34" ht="17.100000000000001" customHeight="1" x14ac:dyDescent="0.2">
      <c r="A12" s="15" t="s">
        <v>4</v>
      </c>
      <c r="B12" s="17">
        <f>[8]Maio!$D$5</f>
        <v>17.3</v>
      </c>
      <c r="C12" s="17">
        <f>[8]Maio!$D$6</f>
        <v>16.5</v>
      </c>
      <c r="D12" s="17">
        <f>[8]Maio!$D$7</f>
        <v>17.5</v>
      </c>
      <c r="E12" s="17">
        <f>[8]Maio!$D$8</f>
        <v>18.100000000000001</v>
      </c>
      <c r="F12" s="17">
        <f>[8]Maio!$D$9</f>
        <v>18.2</v>
      </c>
      <c r="G12" s="17">
        <f>[8]Maio!$D$10</f>
        <v>18.399999999999999</v>
      </c>
      <c r="H12" s="17">
        <f>[8]Maio!$D$11</f>
        <v>17.8</v>
      </c>
      <c r="I12" s="17">
        <f>[8]Maio!$D$12</f>
        <v>14.9</v>
      </c>
      <c r="J12" s="17">
        <f>[8]Maio!$D$13</f>
        <v>16</v>
      </c>
      <c r="K12" s="17">
        <f>[8]Maio!$D$14</f>
        <v>16.8</v>
      </c>
      <c r="L12" s="17">
        <f>[8]Maio!$D$15</f>
        <v>16.399999999999999</v>
      </c>
      <c r="M12" s="17">
        <f>[8]Maio!$D$16</f>
        <v>13.6</v>
      </c>
      <c r="N12" s="17">
        <f>[8]Maio!$D$17</f>
        <v>13.6</v>
      </c>
      <c r="O12" s="17">
        <f>[8]Maio!$D$18</f>
        <v>12.6</v>
      </c>
      <c r="P12" s="17">
        <f>[8]Maio!$D$19</f>
        <v>16.5</v>
      </c>
      <c r="Q12" s="17">
        <f>[8]Maio!$D$20</f>
        <v>17.5</v>
      </c>
      <c r="R12" s="17">
        <f>[8]Maio!$D$21</f>
        <v>17.2</v>
      </c>
      <c r="S12" s="17">
        <f>[8]Maio!$D$22</f>
        <v>17.899999999999999</v>
      </c>
      <c r="T12" s="17">
        <f>[8]Maio!$D$23</f>
        <v>16.5</v>
      </c>
      <c r="U12" s="17">
        <f>[8]Maio!$D$24</f>
        <v>17.399999999999999</v>
      </c>
      <c r="V12" s="17">
        <f>[8]Maio!$D$25</f>
        <v>17</v>
      </c>
      <c r="W12" s="17">
        <f>[8]Maio!$D$26</f>
        <v>17.7</v>
      </c>
      <c r="X12" s="17">
        <f>[8]Maio!$D$27</f>
        <v>18.899999999999999</v>
      </c>
      <c r="Y12" s="17">
        <f>[8]Maio!$D$28</f>
        <v>17.3</v>
      </c>
      <c r="Z12" s="17">
        <f>[8]Maio!$D$29</f>
        <v>17.7</v>
      </c>
      <c r="AA12" s="17">
        <f>[8]Maio!$D$30</f>
        <v>18.2</v>
      </c>
      <c r="AB12" s="17">
        <f>[8]Maio!$D$31</f>
        <v>17.3</v>
      </c>
      <c r="AC12" s="17">
        <f>[8]Maio!$D$32</f>
        <v>16.600000000000001</v>
      </c>
      <c r="AD12" s="17">
        <f>[8]Maio!$D$33</f>
        <v>14.7</v>
      </c>
      <c r="AE12" s="17">
        <f>[8]Maio!$D$34</f>
        <v>15.7</v>
      </c>
      <c r="AF12" s="17">
        <f>[8]Maio!$D$35</f>
        <v>17.2</v>
      </c>
      <c r="AG12" s="33">
        <f t="shared" si="1"/>
        <v>12.6</v>
      </c>
      <c r="AH12" s="36">
        <f t="shared" si="2"/>
        <v>16.741935483870964</v>
      </c>
    </row>
    <row r="13" spans="1:34" ht="17.100000000000001" customHeight="1" x14ac:dyDescent="0.2">
      <c r="A13" s="15" t="s">
        <v>5</v>
      </c>
      <c r="B13" s="17">
        <f>[9]Maio!$D$5</f>
        <v>22.6</v>
      </c>
      <c r="C13" s="17">
        <f>[9]Maio!$D$6</f>
        <v>24</v>
      </c>
      <c r="D13" s="18">
        <f>[9]Maio!$D$7</f>
        <v>24.7</v>
      </c>
      <c r="E13" s="18">
        <f>[9]Maio!$D$8</f>
        <v>17.899999999999999</v>
      </c>
      <c r="F13" s="18">
        <f>[9]Maio!$D$9</f>
        <v>19.100000000000001</v>
      </c>
      <c r="G13" s="18">
        <f>[9]Maio!$D$10</f>
        <v>22.9</v>
      </c>
      <c r="H13" s="18">
        <f>[9]Maio!$D$11</f>
        <v>21.7</v>
      </c>
      <c r="I13" s="18">
        <f>[9]Maio!$D$12</f>
        <v>21.6</v>
      </c>
      <c r="J13" s="18">
        <f>[9]Maio!$D$13</f>
        <v>23.8</v>
      </c>
      <c r="K13" s="18">
        <f>[9]Maio!$D$14</f>
        <v>24.8</v>
      </c>
      <c r="L13" s="18">
        <f>[9]Maio!$D$15</f>
        <v>21.7</v>
      </c>
      <c r="M13" s="18">
        <f>[9]Maio!$D$16</f>
        <v>18.399999999999999</v>
      </c>
      <c r="N13" s="18">
        <f>[9]Maio!$D$17</f>
        <v>18.8</v>
      </c>
      <c r="O13" s="18">
        <f>[9]Maio!$D$18</f>
        <v>21.1</v>
      </c>
      <c r="P13" s="17">
        <f>[9]Maio!$D$19</f>
        <v>20.5</v>
      </c>
      <c r="Q13" s="17">
        <f>[9]Maio!$D$20</f>
        <v>23.4</v>
      </c>
      <c r="R13" s="17">
        <f>[9]Maio!$D$21</f>
        <v>22.6</v>
      </c>
      <c r="S13" s="17">
        <f>[9]Maio!$D$22</f>
        <v>23.7</v>
      </c>
      <c r="T13" s="17">
        <f>[9]Maio!$D$23</f>
        <v>21.9</v>
      </c>
      <c r="U13" s="17">
        <f>[9]Maio!$D$24</f>
        <v>20.7</v>
      </c>
      <c r="V13" s="17">
        <f>[9]Maio!$D$25</f>
        <v>22.6</v>
      </c>
      <c r="W13" s="17">
        <f>[9]Maio!$D$26</f>
        <v>24</v>
      </c>
      <c r="X13" s="17">
        <f>[9]Maio!$D$27</f>
        <v>24.3</v>
      </c>
      <c r="Y13" s="17">
        <f>[9]Maio!$D$28</f>
        <v>24.4</v>
      </c>
      <c r="Z13" s="17">
        <f>[9]Maio!$D$29</f>
        <v>25</v>
      </c>
      <c r="AA13" s="17">
        <f>[9]Maio!$D$30</f>
        <v>24.7</v>
      </c>
      <c r="AB13" s="17">
        <f>[9]Maio!$D$31</f>
        <v>22.3</v>
      </c>
      <c r="AC13" s="17">
        <f>[9]Maio!$D$32</f>
        <v>19.899999999999999</v>
      </c>
      <c r="AD13" s="17">
        <f>[9]Maio!$D$33</f>
        <v>17.5</v>
      </c>
      <c r="AE13" s="17">
        <f>[9]Maio!$D$34</f>
        <v>21</v>
      </c>
      <c r="AF13" s="17">
        <f>[9]Maio!$D$35</f>
        <v>20</v>
      </c>
      <c r="AG13" s="33">
        <f t="shared" si="1"/>
        <v>17.5</v>
      </c>
      <c r="AH13" s="36">
        <f>AVERAGE(B13:AF13)</f>
        <v>21.987096774193549</v>
      </c>
    </row>
    <row r="14" spans="1:34" ht="17.100000000000001" customHeight="1" x14ac:dyDescent="0.2">
      <c r="A14" s="15" t="s">
        <v>50</v>
      </c>
      <c r="B14" s="17">
        <f>[10]Maio!$D$5</f>
        <v>16.100000000000001</v>
      </c>
      <c r="C14" s="17">
        <f>[10]Maio!$D$6</f>
        <v>15.8</v>
      </c>
      <c r="D14" s="18">
        <f>[10]Maio!$D$7</f>
        <v>18.100000000000001</v>
      </c>
      <c r="E14" s="18">
        <f>[10]Maio!$D$8</f>
        <v>18.100000000000001</v>
      </c>
      <c r="F14" s="18">
        <f>[10]Maio!$D$9</f>
        <v>16.7</v>
      </c>
      <c r="G14" s="18">
        <f>[10]Maio!$D$10</f>
        <v>18.100000000000001</v>
      </c>
      <c r="H14" s="18">
        <f>[10]Maio!$D$11</f>
        <v>18.3</v>
      </c>
      <c r="I14" s="18">
        <f>[10]Maio!$D$12</f>
        <v>16.7</v>
      </c>
      <c r="J14" s="18">
        <f>[10]Maio!$D$13</f>
        <v>14.8</v>
      </c>
      <c r="K14" s="18">
        <f>[10]Maio!$D$14</f>
        <v>18.8</v>
      </c>
      <c r="L14" s="18">
        <f>[10]Maio!$D$15</f>
        <v>17.3</v>
      </c>
      <c r="M14" s="18">
        <f>[10]Maio!$D$16</f>
        <v>12.6</v>
      </c>
      <c r="N14" s="18">
        <f>[10]Maio!$D$17</f>
        <v>13.6</v>
      </c>
      <c r="O14" s="18">
        <f>[10]Maio!$D$18</f>
        <v>11</v>
      </c>
      <c r="P14" s="17">
        <f>[10]Maio!$D$19</f>
        <v>16.899999999999999</v>
      </c>
      <c r="Q14" s="17">
        <f>[10]Maio!$D$20</f>
        <v>18.3</v>
      </c>
      <c r="R14" s="17">
        <f>[10]Maio!$D$21</f>
        <v>18.5</v>
      </c>
      <c r="S14" s="17">
        <f>[10]Maio!$D$22</f>
        <v>17</v>
      </c>
      <c r="T14" s="17">
        <f>[10]Maio!$D$23</f>
        <v>17.3</v>
      </c>
      <c r="U14" s="17">
        <f>[10]Maio!$D$24</f>
        <v>17.600000000000001</v>
      </c>
      <c r="V14" s="17">
        <f>[10]Maio!$D$25</f>
        <v>16.7</v>
      </c>
      <c r="W14" s="17">
        <f>[10]Maio!$D$26</f>
        <v>17.8</v>
      </c>
      <c r="X14" s="17">
        <f>[10]Maio!$D$27</f>
        <v>19.100000000000001</v>
      </c>
      <c r="Y14" s="17">
        <f>[10]Maio!$D$28</f>
        <v>18</v>
      </c>
      <c r="Z14" s="17">
        <f>[10]Maio!$D$29</f>
        <v>18.100000000000001</v>
      </c>
      <c r="AA14" s="17">
        <f>[10]Maio!$D$30</f>
        <v>17.7</v>
      </c>
      <c r="AB14" s="17">
        <f>[10]Maio!$D$31</f>
        <v>16.5</v>
      </c>
      <c r="AC14" s="17">
        <f>[10]Maio!$D$32</f>
        <v>16.899999999999999</v>
      </c>
      <c r="AD14" s="17">
        <f>[10]Maio!$D$33</f>
        <v>16.100000000000001</v>
      </c>
      <c r="AE14" s="17">
        <f>[10]Maio!$D$34</f>
        <v>17.2</v>
      </c>
      <c r="AF14" s="17">
        <f>[10]Maio!$D$35</f>
        <v>17.2</v>
      </c>
      <c r="AG14" s="33">
        <f>MIN(B14:AF14)</f>
        <v>11</v>
      </c>
      <c r="AH14" s="36">
        <f>AVERAGE(B14:AF14)</f>
        <v>16.867741935483874</v>
      </c>
    </row>
    <row r="15" spans="1:34" ht="17.100000000000001" customHeight="1" x14ac:dyDescent="0.2">
      <c r="A15" s="15" t="s">
        <v>6</v>
      </c>
      <c r="B15" s="18">
        <f>[11]Maio!$D$5</f>
        <v>18.100000000000001</v>
      </c>
      <c r="C15" s="18">
        <f>[11]Maio!$D$6</f>
        <v>17.8</v>
      </c>
      <c r="D15" s="18">
        <f>[11]Maio!$D$7</f>
        <v>19.3</v>
      </c>
      <c r="E15" s="18">
        <f>[11]Maio!$D$8</f>
        <v>19.7</v>
      </c>
      <c r="F15" s="18">
        <f>[11]Maio!$D$9</f>
        <v>21.7</v>
      </c>
      <c r="G15" s="18">
        <f>[11]Maio!$D$10</f>
        <v>19.2</v>
      </c>
      <c r="H15" s="18">
        <f>[11]Maio!$D$11</f>
        <v>21.4</v>
      </c>
      <c r="I15" s="18">
        <f>[11]Maio!$D$12</f>
        <v>18</v>
      </c>
      <c r="J15" s="18">
        <f>[11]Maio!$D$13</f>
        <v>16.899999999999999</v>
      </c>
      <c r="K15" s="18">
        <f>[11]Maio!$D$14</f>
        <v>19.899999999999999</v>
      </c>
      <c r="L15" s="18">
        <f>[11]Maio!$D$15</f>
        <v>20.8</v>
      </c>
      <c r="M15" s="18">
        <f>[11]Maio!$D$16</f>
        <v>15</v>
      </c>
      <c r="N15" s="18">
        <f>[11]Maio!$D$17</f>
        <v>15.5</v>
      </c>
      <c r="O15" s="18">
        <f>[11]Maio!$D$18</f>
        <v>14.6</v>
      </c>
      <c r="P15" s="18">
        <f>[11]Maio!$D$19</f>
        <v>19.3</v>
      </c>
      <c r="Q15" s="18">
        <f>[11]Maio!$D$20</f>
        <v>19.399999999999999</v>
      </c>
      <c r="R15" s="18">
        <f>[11]Maio!$D$21</f>
        <v>22.7</v>
      </c>
      <c r="S15" s="18">
        <f>[11]Maio!$D$22</f>
        <v>22.9</v>
      </c>
      <c r="T15" s="18">
        <f>[11]Maio!$D$23</f>
        <v>21.8</v>
      </c>
      <c r="U15" s="18">
        <f>[11]Maio!$D$24</f>
        <v>21.2</v>
      </c>
      <c r="V15" s="18">
        <f>[11]Maio!$D$25</f>
        <v>19.8</v>
      </c>
      <c r="W15" s="18">
        <f>[11]Maio!$D$26</f>
        <v>20.9</v>
      </c>
      <c r="X15" s="18">
        <f>[11]Maio!$D$27</f>
        <v>24.3</v>
      </c>
      <c r="Y15" s="18" t="str">
        <f>[11]Maio!$D$28</f>
        <v>*</v>
      </c>
      <c r="Z15" s="18">
        <f>[11]Maio!$D$29</f>
        <v>26.4</v>
      </c>
      <c r="AA15" s="18">
        <f>[11]Maio!$D$30</f>
        <v>28.2</v>
      </c>
      <c r="AB15" s="18" t="str">
        <f>[11]Maio!$D$31</f>
        <v>*</v>
      </c>
      <c r="AC15" s="18" t="str">
        <f>[11]Maio!$D$32</f>
        <v>*</v>
      </c>
      <c r="AD15" s="18">
        <f>[11]Maio!$D$33</f>
        <v>22.9</v>
      </c>
      <c r="AE15" s="18">
        <f>[11]Maio!$D$34</f>
        <v>21.4</v>
      </c>
      <c r="AF15" s="18">
        <f>[11]Maio!$D$35</f>
        <v>19.399999999999999</v>
      </c>
      <c r="AG15" s="33">
        <f t="shared" si="1"/>
        <v>14.6</v>
      </c>
      <c r="AH15" s="36">
        <f t="shared" si="2"/>
        <v>20.303571428571423</v>
      </c>
    </row>
    <row r="16" spans="1:34" ht="17.100000000000001" customHeight="1" x14ac:dyDescent="0.2">
      <c r="A16" s="15" t="s">
        <v>7</v>
      </c>
      <c r="B16" s="18">
        <f>[12]Maio!$D$5</f>
        <v>15.7</v>
      </c>
      <c r="C16" s="18">
        <f>[12]Maio!$D$6</f>
        <v>15.6</v>
      </c>
      <c r="D16" s="18">
        <f>[12]Maio!$D$7</f>
        <v>18.7</v>
      </c>
      <c r="E16" s="18">
        <f>[12]Maio!$D$8</f>
        <v>17</v>
      </c>
      <c r="F16" s="18">
        <f>[12]Maio!$D$9</f>
        <v>12.1</v>
      </c>
      <c r="G16" s="18">
        <f>[12]Maio!$D$10</f>
        <v>14.7</v>
      </c>
      <c r="H16" s="18">
        <f>[12]Maio!$D$11</f>
        <v>14.5</v>
      </c>
      <c r="I16" s="18">
        <f>[12]Maio!$D$12</f>
        <v>16.600000000000001</v>
      </c>
      <c r="J16" s="18">
        <f>[12]Maio!$D$13</f>
        <v>16.600000000000001</v>
      </c>
      <c r="K16" s="18">
        <f>[12]Maio!$D$14</f>
        <v>17.5</v>
      </c>
      <c r="L16" s="18">
        <f>[12]Maio!$D$15</f>
        <v>15.1</v>
      </c>
      <c r="M16" s="18">
        <f>[12]Maio!$D$16</f>
        <v>10.199999999999999</v>
      </c>
      <c r="N16" s="18">
        <f>[12]Maio!$D$17</f>
        <v>12</v>
      </c>
      <c r="O16" s="18">
        <f>[12]Maio!$D$18</f>
        <v>15.1</v>
      </c>
      <c r="P16" s="18">
        <f>[12]Maio!$D$19</f>
        <v>15.7</v>
      </c>
      <c r="Q16" s="18">
        <f>[12]Maio!$D$20</f>
        <v>18.5</v>
      </c>
      <c r="R16" s="18">
        <f>[12]Maio!$D$21</f>
        <v>17.8</v>
      </c>
      <c r="S16" s="18">
        <f>[12]Maio!$D$22</f>
        <v>17.5</v>
      </c>
      <c r="T16" s="18">
        <f>[12]Maio!$D$23</f>
        <v>16.8</v>
      </c>
      <c r="U16" s="18">
        <f>[12]Maio!$D$24</f>
        <v>16.2</v>
      </c>
      <c r="V16" s="18">
        <f>[12]Maio!$D$25</f>
        <v>17.8</v>
      </c>
      <c r="W16" s="18">
        <f>[12]Maio!$D$26</f>
        <v>17.899999999999999</v>
      </c>
      <c r="X16" s="18">
        <f>[12]Maio!$D$27</f>
        <v>19.2</v>
      </c>
      <c r="Y16" s="18">
        <f>[12]Maio!$D$28</f>
        <v>19.7</v>
      </c>
      <c r="Z16" s="18">
        <f>[12]Maio!$D$29</f>
        <v>19.7</v>
      </c>
      <c r="AA16" s="18">
        <f>[12]Maio!$D$30</f>
        <v>20</v>
      </c>
      <c r="AB16" s="18">
        <f>[12]Maio!$D$31</f>
        <v>18.3</v>
      </c>
      <c r="AC16" s="18">
        <f>[12]Maio!$D$32</f>
        <v>15.6</v>
      </c>
      <c r="AD16" s="18">
        <f>[12]Maio!$D$33</f>
        <v>8.6999999999999993</v>
      </c>
      <c r="AE16" s="18">
        <f>[12]Maio!$D$34</f>
        <v>14</v>
      </c>
      <c r="AF16" s="18">
        <f>[12]Maio!$D$35</f>
        <v>14.6</v>
      </c>
      <c r="AG16" s="33">
        <f t="shared" si="1"/>
        <v>8.6999999999999993</v>
      </c>
      <c r="AH16" s="36">
        <f>AVERAGE(B16:AF16)</f>
        <v>16.109677419354838</v>
      </c>
    </row>
    <row r="17" spans="1:34" ht="17.100000000000001" customHeight="1" x14ac:dyDescent="0.2">
      <c r="A17" s="15" t="s">
        <v>8</v>
      </c>
      <c r="B17" s="18">
        <f>[13]Maio!$D$5</f>
        <v>15.5</v>
      </c>
      <c r="C17" s="18">
        <f>[13]Maio!$D$6</f>
        <v>15</v>
      </c>
      <c r="D17" s="18">
        <f>[13]Maio!$D$7</f>
        <v>17.7</v>
      </c>
      <c r="E17" s="18">
        <f>[13]Maio!$D$8</f>
        <v>17.3</v>
      </c>
      <c r="F17" s="18">
        <f>[13]Maio!$D$9</f>
        <v>11.5</v>
      </c>
      <c r="G17" s="18">
        <f>[13]Maio!$D$10</f>
        <v>15.7</v>
      </c>
      <c r="H17" s="18">
        <f>[13]Maio!$D$11</f>
        <v>14.2</v>
      </c>
      <c r="I17" s="18">
        <f>[13]Maio!$D$12</f>
        <v>16.2</v>
      </c>
      <c r="J17" s="18">
        <f>[13]Maio!$D$13</f>
        <v>14.7</v>
      </c>
      <c r="K17" s="18">
        <f>[13]Maio!$D$14</f>
        <v>17.399999999999999</v>
      </c>
      <c r="L17" s="18">
        <f>[13]Maio!$D$15</f>
        <v>16.2</v>
      </c>
      <c r="M17" s="18">
        <f>[13]Maio!$D$16</f>
        <v>10.8</v>
      </c>
      <c r="N17" s="18">
        <f>[13]Maio!$D$17</f>
        <v>12.5</v>
      </c>
      <c r="O17" s="18">
        <f>[13]Maio!$D$18</f>
        <v>14.5</v>
      </c>
      <c r="P17" s="18">
        <f>[13]Maio!$D$19</f>
        <v>15.8</v>
      </c>
      <c r="Q17" s="18">
        <f>[13]Maio!$D$20</f>
        <v>16.899999999999999</v>
      </c>
      <c r="R17" s="18">
        <f>[13]Maio!$D$21</f>
        <v>16.2</v>
      </c>
      <c r="S17" s="18">
        <f>[13]Maio!$D$22</f>
        <v>18.100000000000001</v>
      </c>
      <c r="T17" s="18">
        <f>[13]Maio!$D$23</f>
        <v>15.6</v>
      </c>
      <c r="U17" s="18">
        <f>[13]Maio!$D$24</f>
        <v>16.3</v>
      </c>
      <c r="V17" s="18">
        <f>[13]Maio!$D$25</f>
        <v>17.3</v>
      </c>
      <c r="W17" s="18">
        <f>[13]Maio!$D$26</f>
        <v>17.7</v>
      </c>
      <c r="X17" s="18">
        <f>[13]Maio!$D$27</f>
        <v>19.2</v>
      </c>
      <c r="Y17" s="18">
        <f>[13]Maio!$D$28</f>
        <v>20.2</v>
      </c>
      <c r="Z17" s="18">
        <f>[13]Maio!$D$29</f>
        <v>19.899999999999999</v>
      </c>
      <c r="AA17" s="18">
        <f>[13]Maio!$D$30</f>
        <v>19.399999999999999</v>
      </c>
      <c r="AB17" s="18">
        <f>[13]Maio!$D$31</f>
        <v>17.5</v>
      </c>
      <c r="AC17" s="18">
        <f>[13]Maio!$D$32</f>
        <v>14.7</v>
      </c>
      <c r="AD17" s="18">
        <f>[13]Maio!$D$33</f>
        <v>9.9</v>
      </c>
      <c r="AE17" s="18">
        <f>[13]Maio!$D$34</f>
        <v>10.8</v>
      </c>
      <c r="AF17" s="18">
        <f>[13]Maio!$D$35</f>
        <v>13.1</v>
      </c>
      <c r="AG17" s="33">
        <f>MIN(B17:AF17)</f>
        <v>9.9</v>
      </c>
      <c r="AH17" s="36">
        <f>AVERAGE(B17:AF17)</f>
        <v>15.735483870967743</v>
      </c>
    </row>
    <row r="18" spans="1:34" ht="17.100000000000001" customHeight="1" x14ac:dyDescent="0.2">
      <c r="A18" s="15" t="s">
        <v>9</v>
      </c>
      <c r="B18" s="18">
        <f>[14]Maio!$D$5</f>
        <v>16.3</v>
      </c>
      <c r="C18" s="18">
        <f>[14]Maio!$D$6</f>
        <v>16.7</v>
      </c>
      <c r="D18" s="18">
        <f>[14]Maio!$D$7</f>
        <v>19.100000000000001</v>
      </c>
      <c r="E18" s="18">
        <f>[14]Maio!$D$8</f>
        <v>17.2</v>
      </c>
      <c r="F18" s="18">
        <f>[14]Maio!$D$9</f>
        <v>14.6</v>
      </c>
      <c r="G18" s="18">
        <f>[14]Maio!$D$10</f>
        <v>17.2</v>
      </c>
      <c r="H18" s="18">
        <f>[14]Maio!$D$11</f>
        <v>17.600000000000001</v>
      </c>
      <c r="I18" s="18">
        <f>[14]Maio!$D$12</f>
        <v>16.600000000000001</v>
      </c>
      <c r="J18" s="18">
        <f>[14]Maio!$D$13</f>
        <v>15.7</v>
      </c>
      <c r="K18" s="18">
        <f>[14]Maio!$D$14</f>
        <v>17.7</v>
      </c>
      <c r="L18" s="18">
        <f>[14]Maio!$D$15</f>
        <v>17.7</v>
      </c>
      <c r="M18" s="18">
        <f>[14]Maio!$D$16</f>
        <v>12.1</v>
      </c>
      <c r="N18" s="18">
        <f>[14]Maio!$D$17</f>
        <v>14.1</v>
      </c>
      <c r="O18" s="18">
        <f>[14]Maio!$D$18</f>
        <v>15.9</v>
      </c>
      <c r="P18" s="18">
        <f>[14]Maio!$D$19</f>
        <v>17.2</v>
      </c>
      <c r="Q18" s="18">
        <f>[14]Maio!$D$20</f>
        <v>18.399999999999999</v>
      </c>
      <c r="R18" s="18">
        <f>[14]Maio!$D$21</f>
        <v>18.2</v>
      </c>
      <c r="S18" s="18">
        <f>[14]Maio!$D$22</f>
        <v>18.5</v>
      </c>
      <c r="T18" s="18">
        <f>[14]Maio!$D$23</f>
        <v>17.100000000000001</v>
      </c>
      <c r="U18" s="18">
        <f>[14]Maio!$D$24</f>
        <v>17.899999999999999</v>
      </c>
      <c r="V18" s="18">
        <f>[14]Maio!$D$25</f>
        <v>17.399999999999999</v>
      </c>
      <c r="W18" s="18">
        <f>[14]Maio!$D$26</f>
        <v>18.5</v>
      </c>
      <c r="X18" s="18">
        <f>[14]Maio!$D$27</f>
        <v>19.8</v>
      </c>
      <c r="Y18" s="18">
        <f>[14]Maio!$D$28</f>
        <v>20.399999999999999</v>
      </c>
      <c r="Z18" s="18">
        <f>[14]Maio!$D$29</f>
        <v>21</v>
      </c>
      <c r="AA18" s="18">
        <f>[14]Maio!$D$30</f>
        <v>20</v>
      </c>
      <c r="AB18" s="18">
        <f>[14]Maio!$D$31</f>
        <v>19.100000000000001</v>
      </c>
      <c r="AC18" s="18">
        <f>[14]Maio!$D$32</f>
        <v>16.100000000000001</v>
      </c>
      <c r="AD18" s="18">
        <f>[14]Maio!$D$33</f>
        <v>11.5</v>
      </c>
      <c r="AE18" s="18">
        <f>[14]Maio!$D$34</f>
        <v>13.8</v>
      </c>
      <c r="AF18" s="18">
        <f>[14]Maio!$D$35</f>
        <v>14</v>
      </c>
      <c r="AG18" s="33">
        <f t="shared" ref="AG18:AG30" si="5">MIN(B18:AF18)</f>
        <v>11.5</v>
      </c>
      <c r="AH18" s="36">
        <f t="shared" ref="AH18:AH30" si="6">AVERAGE(B18:AF18)</f>
        <v>17.012903225806447</v>
      </c>
    </row>
    <row r="19" spans="1:34" ht="17.100000000000001" customHeight="1" x14ac:dyDescent="0.2">
      <c r="A19" s="15" t="s">
        <v>49</v>
      </c>
      <c r="B19" s="18">
        <f>[15]Maio!$D$5</f>
        <v>17.5</v>
      </c>
      <c r="C19" s="18">
        <f>[15]Maio!$D$6</f>
        <v>18.2</v>
      </c>
      <c r="D19" s="18">
        <f>[15]Maio!$D$7</f>
        <v>21.9</v>
      </c>
      <c r="E19" s="18">
        <f>[15]Maio!$D$8</f>
        <v>19.600000000000001</v>
      </c>
      <c r="F19" s="18">
        <f>[15]Maio!$D$9</f>
        <v>16</v>
      </c>
      <c r="G19" s="18">
        <f>[15]Maio!$D$10</f>
        <v>18.5</v>
      </c>
      <c r="H19" s="18">
        <f>[15]Maio!$D$11</f>
        <v>16.899999999999999</v>
      </c>
      <c r="I19" s="18">
        <f>[15]Maio!$D$12</f>
        <v>18</v>
      </c>
      <c r="J19" s="18">
        <f>[15]Maio!$D$13</f>
        <v>19.100000000000001</v>
      </c>
      <c r="K19" s="18">
        <f>[15]Maio!$D$14</f>
        <v>19.5</v>
      </c>
      <c r="L19" s="18">
        <f>[15]Maio!$D$15</f>
        <v>17.2</v>
      </c>
      <c r="M19" s="18">
        <f>[15]Maio!$D$16</f>
        <v>12</v>
      </c>
      <c r="N19" s="18">
        <f>[15]Maio!$D$17</f>
        <v>11.5</v>
      </c>
      <c r="O19" s="18">
        <f>[15]Maio!$D$18</f>
        <v>16</v>
      </c>
      <c r="P19" s="18">
        <f>[15]Maio!$D$19</f>
        <v>15.1</v>
      </c>
      <c r="Q19" s="18">
        <f>[15]Maio!$D$20</f>
        <v>20</v>
      </c>
      <c r="R19" s="18">
        <f>[15]Maio!$D$21</f>
        <v>19.100000000000001</v>
      </c>
      <c r="S19" s="18">
        <f>[15]Maio!$D$22</f>
        <v>19.8</v>
      </c>
      <c r="T19" s="18">
        <f>[15]Maio!$D$23</f>
        <v>18.3</v>
      </c>
      <c r="U19" s="18">
        <f>[15]Maio!$D$24</f>
        <v>15.5</v>
      </c>
      <c r="V19" s="18">
        <f>[15]Maio!$D$25</f>
        <v>17.3</v>
      </c>
      <c r="W19" s="18">
        <f>[15]Maio!$D$26</f>
        <v>19.5</v>
      </c>
      <c r="X19" s="18">
        <f>[15]Maio!$D$27</f>
        <v>21</v>
      </c>
      <c r="Y19" s="18">
        <f>[15]Maio!$D$28</f>
        <v>22.2</v>
      </c>
      <c r="Z19" s="18">
        <f>[15]Maio!$D$29</f>
        <v>21.5</v>
      </c>
      <c r="AA19" s="18">
        <f>[15]Maio!$D$30</f>
        <v>20.100000000000001</v>
      </c>
      <c r="AB19" s="18">
        <f>[15]Maio!$D$31</f>
        <v>19.8</v>
      </c>
      <c r="AC19" s="18">
        <f>[15]Maio!$D$32</f>
        <v>16.399999999999999</v>
      </c>
      <c r="AD19" s="18">
        <f>[15]Maio!$D$33</f>
        <v>10.3</v>
      </c>
      <c r="AE19" s="18">
        <f>[15]Maio!$D$34</f>
        <v>17.100000000000001</v>
      </c>
      <c r="AF19" s="18">
        <f>[15]Maio!$D$35</f>
        <v>18.8</v>
      </c>
      <c r="AG19" s="33">
        <f t="shared" ref="AG19" si="7">MIN(B19:AF19)</f>
        <v>10.3</v>
      </c>
      <c r="AH19" s="36">
        <f t="shared" ref="AH19" si="8">AVERAGE(B19:AF19)</f>
        <v>17.861290322580647</v>
      </c>
    </row>
    <row r="20" spans="1:34" ht="17.100000000000001" customHeight="1" x14ac:dyDescent="0.2">
      <c r="A20" s="15" t="s">
        <v>10</v>
      </c>
      <c r="B20" s="18">
        <f>[16]Maio!$D$5</f>
        <v>16</v>
      </c>
      <c r="C20" s="18">
        <f>[16]Maio!$D$6</f>
        <v>14.9</v>
      </c>
      <c r="D20" s="18">
        <f>[16]Maio!$D$7</f>
        <v>17.399999999999999</v>
      </c>
      <c r="E20" s="18">
        <f>[16]Maio!$D$8</f>
        <v>21</v>
      </c>
      <c r="F20" s="18">
        <f>[16]Maio!$D$9</f>
        <v>20.5</v>
      </c>
      <c r="G20" s="18">
        <f>[16]Maio!$D$10</f>
        <v>14.9</v>
      </c>
      <c r="H20" s="18">
        <f>[16]Maio!$D$11</f>
        <v>14.5</v>
      </c>
      <c r="I20" s="18">
        <f>[16]Maio!$D$12</f>
        <v>16.100000000000001</v>
      </c>
      <c r="J20" s="18">
        <f>[16]Maio!$D$13</f>
        <v>15.9</v>
      </c>
      <c r="K20" s="18">
        <f>[16]Maio!$D$14</f>
        <v>17.8</v>
      </c>
      <c r="L20" s="18">
        <f>[16]Maio!$D$15</f>
        <v>16.3</v>
      </c>
      <c r="M20" s="18">
        <f>[16]Maio!$D$16</f>
        <v>10.7</v>
      </c>
      <c r="N20" s="18">
        <f>[16]Maio!$D$17</f>
        <v>11.9</v>
      </c>
      <c r="O20" s="18">
        <f>[16]Maio!$D$18</f>
        <v>15.7</v>
      </c>
      <c r="P20" s="18">
        <f>[16]Maio!$D$19</f>
        <v>15.7</v>
      </c>
      <c r="Q20" s="18">
        <f>[16]Maio!$D$20</f>
        <v>18.399999999999999</v>
      </c>
      <c r="R20" s="18">
        <f>[16]Maio!$D$21</f>
        <v>17.100000000000001</v>
      </c>
      <c r="S20" s="18">
        <f>[16]Maio!$D$22</f>
        <v>18</v>
      </c>
      <c r="T20" s="18">
        <f>[16]Maio!$D$23</f>
        <v>16.7</v>
      </c>
      <c r="U20" s="18">
        <f>[16]Maio!$D$24</f>
        <v>15.4</v>
      </c>
      <c r="V20" s="18">
        <f>[16]Maio!$D$25</f>
        <v>17.600000000000001</v>
      </c>
      <c r="W20" s="18">
        <f>[16]Maio!$D$26</f>
        <v>18.100000000000001</v>
      </c>
      <c r="X20" s="18">
        <f>[16]Maio!$D$27</f>
        <v>20.7</v>
      </c>
      <c r="Y20" s="18">
        <f>[16]Maio!$D$28</f>
        <v>22</v>
      </c>
      <c r="Z20" s="18">
        <f>[16]Maio!$D$29</f>
        <v>21</v>
      </c>
      <c r="AA20" s="18">
        <f>[16]Maio!$D$30</f>
        <v>19.899999999999999</v>
      </c>
      <c r="AB20" s="18">
        <f>[16]Maio!$D$31</f>
        <v>17.899999999999999</v>
      </c>
      <c r="AC20" s="18">
        <f>[16]Maio!$D$32</f>
        <v>16</v>
      </c>
      <c r="AD20" s="18">
        <f>[16]Maio!$D$33</f>
        <v>10</v>
      </c>
      <c r="AE20" s="18">
        <f>[16]Maio!$D$34</f>
        <v>13.5</v>
      </c>
      <c r="AF20" s="18">
        <f>[16]Maio!$D$35</f>
        <v>13.7</v>
      </c>
      <c r="AG20" s="33">
        <f t="shared" si="5"/>
        <v>10</v>
      </c>
      <c r="AH20" s="36">
        <f t="shared" si="6"/>
        <v>16.622580645161289</v>
      </c>
    </row>
    <row r="21" spans="1:34" ht="17.100000000000001" customHeight="1" x14ac:dyDescent="0.2">
      <c r="A21" s="15" t="s">
        <v>11</v>
      </c>
      <c r="B21" s="18">
        <f>[17]Maio!$D$5</f>
        <v>12.8</v>
      </c>
      <c r="C21" s="18">
        <f>[17]Maio!$D$6</f>
        <v>13.2</v>
      </c>
      <c r="D21" s="18">
        <f>[17]Maio!$D$7</f>
        <v>16.3</v>
      </c>
      <c r="E21" s="18">
        <f>[17]Maio!$D$8</f>
        <v>18</v>
      </c>
      <c r="F21" s="18">
        <f>[17]Maio!$D$9</f>
        <v>12.7</v>
      </c>
      <c r="G21" s="18">
        <f>[17]Maio!$D$10</f>
        <v>15</v>
      </c>
      <c r="H21" s="18">
        <f>[17]Maio!$D$11</f>
        <v>15.9</v>
      </c>
      <c r="I21" s="18">
        <f>[17]Maio!$D$12</f>
        <v>15.1</v>
      </c>
      <c r="J21" s="18">
        <f>[17]Maio!$D$13</f>
        <v>16.100000000000001</v>
      </c>
      <c r="K21" s="18">
        <f>[17]Maio!$D$14</f>
        <v>16.600000000000001</v>
      </c>
      <c r="L21" s="18">
        <f>[17]Maio!$D$15</f>
        <v>17.399999999999999</v>
      </c>
      <c r="M21" s="18">
        <f>[17]Maio!$D$16</f>
        <v>10</v>
      </c>
      <c r="N21" s="18">
        <f>[17]Maio!$D$17</f>
        <v>8</v>
      </c>
      <c r="O21" s="18">
        <f>[17]Maio!$D$18</f>
        <v>12.2</v>
      </c>
      <c r="P21" s="18">
        <f>[17]Maio!$D$19</f>
        <v>13.5</v>
      </c>
      <c r="Q21" s="18">
        <f>[17]Maio!$D$20</f>
        <v>18.3</v>
      </c>
      <c r="R21" s="18">
        <f>[17]Maio!$D$21</f>
        <v>17.100000000000001</v>
      </c>
      <c r="S21" s="18">
        <f>[17]Maio!$D$22</f>
        <v>18.899999999999999</v>
      </c>
      <c r="T21" s="18">
        <f>[17]Maio!$D$23</f>
        <v>16.8</v>
      </c>
      <c r="U21" s="18">
        <f>[17]Maio!$D$24</f>
        <v>14.3</v>
      </c>
      <c r="V21" s="18">
        <f>[17]Maio!$D$25</f>
        <v>14.6</v>
      </c>
      <c r="W21" s="18">
        <f>[17]Maio!$D$26</f>
        <v>16.399999999999999</v>
      </c>
      <c r="X21" s="18">
        <f>[17]Maio!$D$27</f>
        <v>17.3</v>
      </c>
      <c r="Y21" s="18">
        <f>[17]Maio!$D$28</f>
        <v>18.8</v>
      </c>
      <c r="Z21" s="18">
        <f>[17]Maio!$D$29</f>
        <v>18.5</v>
      </c>
      <c r="AA21" s="18">
        <f>[17]Maio!$D$30</f>
        <v>17.8</v>
      </c>
      <c r="AB21" s="18">
        <f>[17]Maio!$D$31</f>
        <v>19.100000000000001</v>
      </c>
      <c r="AC21" s="18">
        <f>[17]Maio!$D$32</f>
        <v>14.5</v>
      </c>
      <c r="AD21" s="18">
        <f>[17]Maio!$D$33</f>
        <v>9.1999999999999993</v>
      </c>
      <c r="AE21" s="18">
        <f>[17]Maio!$D$34</f>
        <v>15</v>
      </c>
      <c r="AF21" s="18">
        <f>[17]Maio!$D$35</f>
        <v>16.2</v>
      </c>
      <c r="AG21" s="33">
        <f t="shared" si="5"/>
        <v>8</v>
      </c>
      <c r="AH21" s="36">
        <f t="shared" si="6"/>
        <v>15.341935483870968</v>
      </c>
    </row>
    <row r="22" spans="1:34" ht="17.100000000000001" customHeight="1" x14ac:dyDescent="0.2">
      <c r="A22" s="15" t="s">
        <v>12</v>
      </c>
      <c r="B22" s="18" t="str">
        <f>[18]Maio!$D$5</f>
        <v>*</v>
      </c>
      <c r="C22" s="18" t="str">
        <f>[18]Maio!$D$6</f>
        <v>*</v>
      </c>
      <c r="D22" s="18" t="str">
        <f>[18]Maio!$D$7</f>
        <v>*</v>
      </c>
      <c r="E22" s="18" t="str">
        <f>[18]Maio!$D$8</f>
        <v>*</v>
      </c>
      <c r="F22" s="18" t="str">
        <f>[18]Maio!$D$9</f>
        <v>*</v>
      </c>
      <c r="G22" s="18" t="str">
        <f>[18]Maio!$D$10</f>
        <v>*</v>
      </c>
      <c r="H22" s="18" t="str">
        <f>[18]Maio!$D$11</f>
        <v>*</v>
      </c>
      <c r="I22" s="18" t="str">
        <f>[18]Maio!$D$12</f>
        <v>*</v>
      </c>
      <c r="J22" s="18" t="str">
        <f>[18]Maio!$D$13</f>
        <v>*</v>
      </c>
      <c r="K22" s="18" t="str">
        <f>[18]Maio!$D$14</f>
        <v>*</v>
      </c>
      <c r="L22" s="18" t="str">
        <f>[18]Maio!$D$15</f>
        <v>*</v>
      </c>
      <c r="M22" s="18" t="str">
        <f>[18]Maio!$D$16</f>
        <v>*</v>
      </c>
      <c r="N22" s="18" t="str">
        <f>[18]Maio!$D$17</f>
        <v>*</v>
      </c>
      <c r="O22" s="18" t="str">
        <f>[18]Maio!$D$18</f>
        <v>*</v>
      </c>
      <c r="P22" s="18" t="str">
        <f>[18]Maio!$D$19</f>
        <v>*</v>
      </c>
      <c r="Q22" s="18" t="str">
        <f>[18]Maio!$D$20</f>
        <v>*</v>
      </c>
      <c r="R22" s="18" t="str">
        <f>[18]Maio!$D$21</f>
        <v>*</v>
      </c>
      <c r="S22" s="18" t="str">
        <f>[18]Maio!$D$22</f>
        <v>*</v>
      </c>
      <c r="T22" s="18" t="str">
        <f>[18]Maio!$D$23</f>
        <v>*</v>
      </c>
      <c r="U22" s="18" t="str">
        <f>[18]Maio!$D$24</f>
        <v>*</v>
      </c>
      <c r="V22" s="18" t="str">
        <f>[18]Maio!$D$25</f>
        <v>*</v>
      </c>
      <c r="W22" s="18" t="str">
        <f>[18]Maio!$D$26</f>
        <v>*</v>
      </c>
      <c r="X22" s="18" t="str">
        <f>[18]Maio!$D$27</f>
        <v>*</v>
      </c>
      <c r="Y22" s="18" t="str">
        <f>[18]Maio!$D$28</f>
        <v>*</v>
      </c>
      <c r="Z22" s="18" t="str">
        <f>[18]Maio!$D$29</f>
        <v>*</v>
      </c>
      <c r="AA22" s="18" t="str">
        <f>[18]Maio!$D$30</f>
        <v>*</v>
      </c>
      <c r="AB22" s="18" t="str">
        <f>[18]Maio!$D$31</f>
        <v>*</v>
      </c>
      <c r="AC22" s="18" t="str">
        <f>[18]Maio!$D$32</f>
        <v>*</v>
      </c>
      <c r="AD22" s="18" t="str">
        <f>[18]Maio!$D$33</f>
        <v>*</v>
      </c>
      <c r="AE22" s="18" t="str">
        <f>[18]Maio!$D$34</f>
        <v>*</v>
      </c>
      <c r="AF22" s="18" t="str">
        <f>[18]Maio!$D$35</f>
        <v>*</v>
      </c>
      <c r="AG22" s="33" t="s">
        <v>140</v>
      </c>
      <c r="AH22" s="36" t="s">
        <v>140</v>
      </c>
    </row>
    <row r="23" spans="1:34" ht="17.100000000000001" customHeight="1" x14ac:dyDescent="0.2">
      <c r="A23" s="15" t="s">
        <v>13</v>
      </c>
      <c r="B23" s="17">
        <f>[19]Maio!$D$5</f>
        <v>17.899999999999999</v>
      </c>
      <c r="C23" s="17">
        <f>[19]Maio!$D$6</f>
        <v>18.7</v>
      </c>
      <c r="D23" s="17">
        <f>[19]Maio!$D$7</f>
        <v>21.2</v>
      </c>
      <c r="E23" s="17">
        <f>[19]Maio!$D$8</f>
        <v>21.8</v>
      </c>
      <c r="F23" s="17">
        <f>[19]Maio!$D$9</f>
        <v>20.2</v>
      </c>
      <c r="G23" s="17">
        <f>[19]Maio!$D$10</f>
        <v>21.1</v>
      </c>
      <c r="H23" s="17">
        <f>[19]Maio!$D$11</f>
        <v>21.8</v>
      </c>
      <c r="I23" s="17">
        <f>[19]Maio!$D$12</f>
        <v>18.600000000000001</v>
      </c>
      <c r="J23" s="17">
        <f>[19]Maio!$D$13</f>
        <v>20.2</v>
      </c>
      <c r="K23" s="17">
        <f>[19]Maio!$D$14</f>
        <v>19.8</v>
      </c>
      <c r="L23" s="17">
        <f>[19]Maio!$D$15</f>
        <v>20.9</v>
      </c>
      <c r="M23" s="17">
        <f>[19]Maio!$D$16</f>
        <v>14.3</v>
      </c>
      <c r="N23" s="17">
        <f>[19]Maio!$D$17</f>
        <v>13.3</v>
      </c>
      <c r="O23" s="17">
        <f>[19]Maio!$D$18</f>
        <v>16.600000000000001</v>
      </c>
      <c r="P23" s="17">
        <f>[19]Maio!$D$19</f>
        <v>16.5</v>
      </c>
      <c r="Q23" s="17">
        <f>[19]Maio!$D$20</f>
        <v>19.7</v>
      </c>
      <c r="R23" s="17">
        <f>[19]Maio!$D$21</f>
        <v>20.3</v>
      </c>
      <c r="S23" s="17">
        <f>[19]Maio!$D$22</f>
        <v>21.3</v>
      </c>
      <c r="T23" s="17">
        <f>[19]Maio!$D$23</f>
        <v>20.7</v>
      </c>
      <c r="U23" s="17">
        <f>[19]Maio!$D$24</f>
        <v>16.8</v>
      </c>
      <c r="V23" s="17">
        <f>[19]Maio!$D$25</f>
        <v>17.600000000000001</v>
      </c>
      <c r="W23" s="18">
        <f>[19]Maio!$D$26</f>
        <v>21.9</v>
      </c>
      <c r="X23" s="18">
        <f>[19]Maio!$D$27</f>
        <v>21.2</v>
      </c>
      <c r="Y23" s="17">
        <f>[19]Maio!$D$28</f>
        <v>21.4</v>
      </c>
      <c r="Z23" s="17">
        <f>[19]Maio!$D$29</f>
        <v>21.7</v>
      </c>
      <c r="AA23" s="17">
        <f>[19]Maio!$D$30</f>
        <v>19.8</v>
      </c>
      <c r="AB23" s="17">
        <f>[19]Maio!$D$31</f>
        <v>19.600000000000001</v>
      </c>
      <c r="AC23" s="17">
        <f>[19]Maio!$D$32</f>
        <v>19.899999999999999</v>
      </c>
      <c r="AD23" s="17">
        <f>[19]Maio!$D$33</f>
        <v>14.8</v>
      </c>
      <c r="AE23" s="17">
        <f>[19]Maio!$D$34</f>
        <v>18.399999999999999</v>
      </c>
      <c r="AF23" s="17">
        <f>[19]Maio!$D$35</f>
        <v>20.5</v>
      </c>
      <c r="AG23" s="33">
        <f t="shared" si="5"/>
        <v>13.3</v>
      </c>
      <c r="AH23" s="36">
        <f t="shared" si="6"/>
        <v>19.306451612903221</v>
      </c>
    </row>
    <row r="24" spans="1:34" ht="17.100000000000001" customHeight="1" x14ac:dyDescent="0.2">
      <c r="A24" s="15" t="s">
        <v>14</v>
      </c>
      <c r="B24" s="18">
        <f>[20]Maio!$D$5</f>
        <v>16.5</v>
      </c>
      <c r="C24" s="18">
        <f>[20]Maio!$D$6</f>
        <v>14.9</v>
      </c>
      <c r="D24" s="18">
        <f>[20]Maio!$D$7</f>
        <v>19.100000000000001</v>
      </c>
      <c r="E24" s="18">
        <f>[20]Maio!$D$8</f>
        <v>21</v>
      </c>
      <c r="F24" s="18">
        <f>[20]Maio!$D$9</f>
        <v>20.5</v>
      </c>
      <c r="G24" s="18">
        <f>[20]Maio!$D$10</f>
        <v>21.9</v>
      </c>
      <c r="H24" s="18">
        <f>[20]Maio!$D$11</f>
        <v>18.600000000000001</v>
      </c>
      <c r="I24" s="18">
        <f>[20]Maio!$D$12</f>
        <v>16</v>
      </c>
      <c r="J24" s="18">
        <f>[20]Maio!$D$13</f>
        <v>14.7</v>
      </c>
      <c r="K24" s="18">
        <f>[20]Maio!$D$14</f>
        <v>18.100000000000001</v>
      </c>
      <c r="L24" s="18">
        <f>[20]Maio!$D$15</f>
        <v>18</v>
      </c>
      <c r="M24" s="18">
        <f>[20]Maio!$D$16</f>
        <v>14.3</v>
      </c>
      <c r="N24" s="18">
        <f>[20]Maio!$D$17</f>
        <v>14.3</v>
      </c>
      <c r="O24" s="18">
        <f>[20]Maio!$D$18</f>
        <v>12.9</v>
      </c>
      <c r="P24" s="18">
        <f>[20]Maio!$D$19</f>
        <v>17.8</v>
      </c>
      <c r="Q24" s="18">
        <f>[20]Maio!$D$20</f>
        <v>18.5</v>
      </c>
      <c r="R24" s="18">
        <f>[20]Maio!$D$21</f>
        <v>17.100000000000001</v>
      </c>
      <c r="S24" s="18">
        <f>[20]Maio!$D$22</f>
        <v>19.2</v>
      </c>
      <c r="T24" s="18">
        <f>[20]Maio!$D$23</f>
        <v>17.5</v>
      </c>
      <c r="U24" s="18">
        <f>[20]Maio!$D$24</f>
        <v>18.2</v>
      </c>
      <c r="V24" s="18">
        <f>[20]Maio!$D$25</f>
        <v>19.2</v>
      </c>
      <c r="W24" s="18">
        <f>[20]Maio!$D$26</f>
        <v>18.3</v>
      </c>
      <c r="X24" s="18">
        <f>[20]Maio!$D$27</f>
        <v>19.899999999999999</v>
      </c>
      <c r="Y24" s="18">
        <f>[20]Maio!$D$28</f>
        <v>18.100000000000001</v>
      </c>
      <c r="Z24" s="18">
        <f>[20]Maio!$D$29</f>
        <v>18.2</v>
      </c>
      <c r="AA24" s="18">
        <f>[20]Maio!$D$30</f>
        <v>18.100000000000001</v>
      </c>
      <c r="AB24" s="18">
        <f>[20]Maio!$D$31</f>
        <v>17</v>
      </c>
      <c r="AC24" s="18">
        <f>[20]Maio!$D$32</f>
        <v>18.600000000000001</v>
      </c>
      <c r="AD24" s="18">
        <f>[20]Maio!$D$33</f>
        <v>17</v>
      </c>
      <c r="AE24" s="18">
        <f>[20]Maio!$D$34</f>
        <v>16.100000000000001</v>
      </c>
      <c r="AF24" s="18">
        <f>[20]Maio!$D$35</f>
        <v>18.3</v>
      </c>
      <c r="AG24" s="33">
        <f t="shared" si="5"/>
        <v>12.9</v>
      </c>
      <c r="AH24" s="36">
        <f t="shared" si="6"/>
        <v>17.674193548387095</v>
      </c>
    </row>
    <row r="25" spans="1:34" ht="17.100000000000001" customHeight="1" x14ac:dyDescent="0.2">
      <c r="A25" s="15" t="s">
        <v>15</v>
      </c>
      <c r="B25" s="18">
        <f>[21]Maio!$D$5</f>
        <v>14.7</v>
      </c>
      <c r="C25" s="18">
        <f>[21]Maio!$D$6</f>
        <v>15.3</v>
      </c>
      <c r="D25" s="18">
        <f>[21]Maio!$D$7</f>
        <v>17.3</v>
      </c>
      <c r="E25" s="18">
        <f>[21]Maio!$D$8</f>
        <v>15.6</v>
      </c>
      <c r="F25" s="18">
        <f>[21]Maio!$D$9</f>
        <v>12.9</v>
      </c>
      <c r="G25" s="18">
        <f>[21]Maio!$D$10</f>
        <v>15.9</v>
      </c>
      <c r="H25" s="18">
        <f>[21]Maio!$D$11</f>
        <v>14.6</v>
      </c>
      <c r="I25" s="18">
        <f>[21]Maio!$D$12</f>
        <v>15.9</v>
      </c>
      <c r="J25" s="18">
        <f>[21]Maio!$D$13</f>
        <v>15.6</v>
      </c>
      <c r="K25" s="18">
        <f>[21]Maio!$D$14</f>
        <v>16.8</v>
      </c>
      <c r="L25" s="18">
        <f>[21]Maio!$D$15</f>
        <v>15.4</v>
      </c>
      <c r="M25" s="18">
        <f>[21]Maio!$D$16</f>
        <v>10.3</v>
      </c>
      <c r="N25" s="18">
        <f>[21]Maio!$D$17</f>
        <v>11</v>
      </c>
      <c r="O25" s="18">
        <f>[21]Maio!$D$18</f>
        <v>12.9</v>
      </c>
      <c r="P25" s="18">
        <f>[21]Maio!$D$19</f>
        <v>13.9</v>
      </c>
      <c r="Q25" s="18">
        <f>[21]Maio!$D$20</f>
        <v>17.899999999999999</v>
      </c>
      <c r="R25" s="18">
        <f>[21]Maio!$D$21</f>
        <v>17.399999999999999</v>
      </c>
      <c r="S25" s="18">
        <f>[21]Maio!$D$22</f>
        <v>16.7</v>
      </c>
      <c r="T25" s="18">
        <f>[21]Maio!$D$23</f>
        <v>15.4</v>
      </c>
      <c r="U25" s="18">
        <f>[21]Maio!$D$24</f>
        <v>15.8</v>
      </c>
      <c r="V25" s="18">
        <f>[21]Maio!$D$25</f>
        <v>16.8</v>
      </c>
      <c r="W25" s="18">
        <f>[21]Maio!$D$26</f>
        <v>17</v>
      </c>
      <c r="X25" s="18">
        <f>[21]Maio!$D$27</f>
        <v>18.3</v>
      </c>
      <c r="Y25" s="18">
        <f>[21]Maio!$D$28</f>
        <v>22.1</v>
      </c>
      <c r="Z25" s="18">
        <f>[21]Maio!$D$29</f>
        <v>20.6</v>
      </c>
      <c r="AA25" s="18">
        <f>[21]Maio!$D$30</f>
        <v>19</v>
      </c>
      <c r="AB25" s="18">
        <f>[21]Maio!$D$31</f>
        <v>16</v>
      </c>
      <c r="AC25" s="18">
        <f>[21]Maio!$D$32</f>
        <v>13.7</v>
      </c>
      <c r="AD25" s="18">
        <f>[21]Maio!$D$33</f>
        <v>7.9</v>
      </c>
      <c r="AE25" s="18">
        <f>[21]Maio!$D$34</f>
        <v>13.2</v>
      </c>
      <c r="AF25" s="18">
        <f>[21]Maio!$D$35</f>
        <v>14.2</v>
      </c>
      <c r="AG25" s="33">
        <f t="shared" si="5"/>
        <v>7.9</v>
      </c>
      <c r="AH25" s="36">
        <f t="shared" si="6"/>
        <v>15.487096774193551</v>
      </c>
    </row>
    <row r="26" spans="1:34" ht="17.100000000000001" customHeight="1" x14ac:dyDescent="0.2">
      <c r="A26" s="15" t="s">
        <v>16</v>
      </c>
      <c r="B26" s="18">
        <f>[22]Maio!$D$5</f>
        <v>19.3</v>
      </c>
      <c r="C26" s="18">
        <f>[22]Maio!$D$6</f>
        <v>19.100000000000001</v>
      </c>
      <c r="D26" s="18">
        <f>[22]Maio!$D$7</f>
        <v>25.2</v>
      </c>
      <c r="E26" s="18">
        <f>[22]Maio!$D$8</f>
        <v>19</v>
      </c>
      <c r="F26" s="18">
        <f>[22]Maio!$D$9</f>
        <v>14.4</v>
      </c>
      <c r="G26" s="18">
        <f>[22]Maio!$D$10</f>
        <v>19</v>
      </c>
      <c r="H26" s="18">
        <f>[22]Maio!$D$11</f>
        <v>15.6</v>
      </c>
      <c r="I26" s="18">
        <f>[22]Maio!$D$12</f>
        <v>19.100000000000001</v>
      </c>
      <c r="J26" s="18">
        <f>[22]Maio!$D$13</f>
        <v>22.4</v>
      </c>
      <c r="K26" s="18">
        <f>[22]Maio!$D$14</f>
        <v>19.3</v>
      </c>
      <c r="L26" s="18">
        <f>[22]Maio!$D$15</f>
        <v>12.4</v>
      </c>
      <c r="M26" s="18">
        <f>[22]Maio!$D$16</f>
        <v>12.4</v>
      </c>
      <c r="N26" s="18">
        <f>[22]Maio!$D$17</f>
        <v>12.4</v>
      </c>
      <c r="O26" s="18">
        <f>[22]Maio!$D$18</f>
        <v>19</v>
      </c>
      <c r="P26" s="18">
        <f>[22]Maio!$D$19</f>
        <v>16.2</v>
      </c>
      <c r="Q26" s="18">
        <f>[22]Maio!$D$20</f>
        <v>21.7</v>
      </c>
      <c r="R26" s="18">
        <f>[22]Maio!$D$21</f>
        <v>22.3</v>
      </c>
      <c r="S26" s="18">
        <f>[22]Maio!$D$22</f>
        <v>20.399999999999999</v>
      </c>
      <c r="T26" s="18">
        <f>[22]Maio!$D$23</f>
        <v>19.3</v>
      </c>
      <c r="U26" s="18">
        <f>[22]Maio!$D$24</f>
        <v>16.600000000000001</v>
      </c>
      <c r="V26" s="18">
        <f>[22]Maio!$D$25</f>
        <v>17.5</v>
      </c>
      <c r="W26" s="18">
        <f>[22]Maio!$D$26</f>
        <v>21.6</v>
      </c>
      <c r="X26" s="18">
        <f>[22]Maio!$D$27</f>
        <v>23.2</v>
      </c>
      <c r="Y26" s="18">
        <f>[22]Maio!$D$28</f>
        <v>24.8</v>
      </c>
      <c r="Z26" s="18">
        <f>[22]Maio!$D$29</f>
        <v>22.9</v>
      </c>
      <c r="AA26" s="18">
        <f>[22]Maio!$D$30</f>
        <v>20.8</v>
      </c>
      <c r="AB26" s="18">
        <f>[22]Maio!$D$31</f>
        <v>19.399999999999999</v>
      </c>
      <c r="AC26" s="18">
        <f>[22]Maio!$D$32</f>
        <v>17.899999999999999</v>
      </c>
      <c r="AD26" s="18">
        <f>[22]Maio!$D$33</f>
        <v>13.3</v>
      </c>
      <c r="AE26" s="18">
        <f>[22]Maio!$D$34</f>
        <v>18.3</v>
      </c>
      <c r="AF26" s="18">
        <f>[22]Maio!$D$35</f>
        <v>17.3</v>
      </c>
      <c r="AG26" s="33">
        <f t="shared" si="5"/>
        <v>12.4</v>
      </c>
      <c r="AH26" s="36">
        <f t="shared" si="6"/>
        <v>18.777419354838706</v>
      </c>
    </row>
    <row r="27" spans="1:34" ht="17.100000000000001" customHeight="1" x14ac:dyDescent="0.2">
      <c r="A27" s="15" t="s">
        <v>17</v>
      </c>
      <c r="B27" s="18">
        <f>[23]Maio!$D$5</f>
        <v>14.6</v>
      </c>
      <c r="C27" s="18">
        <f>[23]Maio!$D$6</f>
        <v>14.5</v>
      </c>
      <c r="D27" s="18">
        <f>[23]Maio!$D$7</f>
        <v>19.3</v>
      </c>
      <c r="E27" s="18">
        <f>[23]Maio!$D$8</f>
        <v>18.100000000000001</v>
      </c>
      <c r="F27" s="18">
        <f>[23]Maio!$D$9</f>
        <v>12.6</v>
      </c>
      <c r="G27" s="18">
        <f>[23]Maio!$D$10</f>
        <v>14.7</v>
      </c>
      <c r="H27" s="18">
        <f>[23]Maio!$D$11</f>
        <v>14.9</v>
      </c>
      <c r="I27" s="18">
        <f>[23]Maio!$D$12</f>
        <v>16.399999999999999</v>
      </c>
      <c r="J27" s="18">
        <f>[23]Maio!$D$13</f>
        <v>15.8</v>
      </c>
      <c r="K27" s="18">
        <f>[23]Maio!$D$14</f>
        <v>17.100000000000001</v>
      </c>
      <c r="L27" s="18">
        <f>[23]Maio!$D$15</f>
        <v>17.2</v>
      </c>
      <c r="M27" s="18">
        <f>[23]Maio!$D$16</f>
        <v>9.3000000000000007</v>
      </c>
      <c r="N27" s="18">
        <f>[23]Maio!$D$17</f>
        <v>8.4</v>
      </c>
      <c r="O27" s="18">
        <f>[23]Maio!$D$18</f>
        <v>11.8</v>
      </c>
      <c r="P27" s="18">
        <f>[23]Maio!$D$19</f>
        <v>14.3</v>
      </c>
      <c r="Q27" s="18">
        <f>[23]Maio!$D$20</f>
        <v>18.8</v>
      </c>
      <c r="R27" s="18">
        <f>[23]Maio!$D$21</f>
        <v>17.600000000000001</v>
      </c>
      <c r="S27" s="18">
        <f>[23]Maio!$D$22</f>
        <v>18.600000000000001</v>
      </c>
      <c r="T27" s="18">
        <f>[23]Maio!$D$23</f>
        <v>16.3</v>
      </c>
      <c r="U27" s="18">
        <f>[23]Maio!$D$24</f>
        <v>13.9</v>
      </c>
      <c r="V27" s="18">
        <f>[23]Maio!$D$25</f>
        <v>16.600000000000001</v>
      </c>
      <c r="W27" s="18">
        <f>[23]Maio!$D$26</f>
        <v>16.899999999999999</v>
      </c>
      <c r="X27" s="18">
        <f>[23]Maio!$D$27</f>
        <v>19.600000000000001</v>
      </c>
      <c r="Y27" s="18">
        <f>[23]Maio!$D$28</f>
        <v>19.8</v>
      </c>
      <c r="Z27" s="18">
        <f>[23]Maio!$D$29</f>
        <v>19.5</v>
      </c>
      <c r="AA27" s="18">
        <f>[23]Maio!$D$30</f>
        <v>18.5</v>
      </c>
      <c r="AB27" s="18">
        <f>[23]Maio!$D$31</f>
        <v>19.2</v>
      </c>
      <c r="AC27" s="18">
        <f>[23]Maio!$D$32</f>
        <v>14.9</v>
      </c>
      <c r="AD27" s="18">
        <f>[23]Maio!$D$33</f>
        <v>8.4</v>
      </c>
      <c r="AE27" s="18">
        <f>[23]Maio!$D$34</f>
        <v>14.3</v>
      </c>
      <c r="AF27" s="18">
        <f>[23]Maio!$D$35</f>
        <v>15.8</v>
      </c>
      <c r="AG27" s="33">
        <f t="shared" si="5"/>
        <v>8.4</v>
      </c>
      <c r="AH27" s="36">
        <f t="shared" si="6"/>
        <v>15.732258064516131</v>
      </c>
    </row>
    <row r="28" spans="1:34" ht="17.100000000000001" customHeight="1" x14ac:dyDescent="0.2">
      <c r="A28" s="15" t="s">
        <v>18</v>
      </c>
      <c r="B28" s="18">
        <f>[24]Maio!$D$5</f>
        <v>16.7</v>
      </c>
      <c r="C28" s="18">
        <f>[24]Maio!$D$6</f>
        <v>17.2</v>
      </c>
      <c r="D28" s="18">
        <f>[24]Maio!$D$7</f>
        <v>18.399999999999999</v>
      </c>
      <c r="E28" s="18">
        <f>[24]Maio!$D$8</f>
        <v>18.5</v>
      </c>
      <c r="F28" s="18">
        <f>[24]Maio!$D$9</f>
        <v>18.2</v>
      </c>
      <c r="G28" s="18">
        <f>[24]Maio!$D$10</f>
        <v>17.2</v>
      </c>
      <c r="H28" s="18">
        <f>[24]Maio!$D$11</f>
        <v>17.899999999999999</v>
      </c>
      <c r="I28" s="18">
        <f>[24]Maio!$D$12</f>
        <v>16.8</v>
      </c>
      <c r="J28" s="18">
        <f>[24]Maio!$D$13</f>
        <v>16.5</v>
      </c>
      <c r="K28" s="18">
        <f>[24]Maio!$D$14</f>
        <v>16.399999999999999</v>
      </c>
      <c r="L28" s="18">
        <f>[24]Maio!$D$15</f>
        <v>16.399999999999999</v>
      </c>
      <c r="M28" s="18">
        <f>[24]Maio!$D$16</f>
        <v>11.8</v>
      </c>
      <c r="N28" s="18">
        <f>[24]Maio!$D$17</f>
        <v>13</v>
      </c>
      <c r="O28" s="18">
        <f>[24]Maio!$D$18</f>
        <v>11.6</v>
      </c>
      <c r="P28" s="18">
        <f>[24]Maio!$D$19</f>
        <v>15.9</v>
      </c>
      <c r="Q28" s="18">
        <f>[24]Maio!$D$20</f>
        <v>18.7</v>
      </c>
      <c r="R28" s="18">
        <f>[24]Maio!$D$21</f>
        <v>19</v>
      </c>
      <c r="S28" s="18">
        <f>[24]Maio!$D$22</f>
        <v>18.7</v>
      </c>
      <c r="T28" s="18">
        <f>[24]Maio!$D$23</f>
        <v>17.8</v>
      </c>
      <c r="U28" s="18">
        <f>[24]Maio!$D$24</f>
        <v>17</v>
      </c>
      <c r="V28" s="18">
        <f>[24]Maio!$D$25</f>
        <v>16.5</v>
      </c>
      <c r="W28" s="18">
        <f>[24]Maio!$D$26</f>
        <v>17.600000000000001</v>
      </c>
      <c r="X28" s="18">
        <f>[24]Maio!$D$27</f>
        <v>19.3</v>
      </c>
      <c r="Y28" s="18">
        <f>[24]Maio!$D$28</f>
        <v>18.3</v>
      </c>
      <c r="Z28" s="18">
        <f>[24]Maio!$D$29</f>
        <v>18.8</v>
      </c>
      <c r="AA28" s="18">
        <f>[24]Maio!$D$30</f>
        <v>18.100000000000001</v>
      </c>
      <c r="AB28" s="18">
        <f>[24]Maio!$D$31</f>
        <v>16.899999999999999</v>
      </c>
      <c r="AC28" s="18">
        <f>[24]Maio!$D$32</f>
        <v>17.100000000000001</v>
      </c>
      <c r="AD28" s="18">
        <f>[24]Maio!$D$33</f>
        <v>13.6</v>
      </c>
      <c r="AE28" s="18">
        <f>[24]Maio!$D$34</f>
        <v>16.3</v>
      </c>
      <c r="AF28" s="18">
        <f>[24]Maio!$D$35</f>
        <v>18.2</v>
      </c>
      <c r="AG28" s="33">
        <f t="shared" si="5"/>
        <v>11.6</v>
      </c>
      <c r="AH28" s="36">
        <f t="shared" si="6"/>
        <v>16.91612903225807</v>
      </c>
    </row>
    <row r="29" spans="1:34" ht="17.100000000000001" customHeight="1" x14ac:dyDescent="0.2">
      <c r="A29" s="15" t="s">
        <v>19</v>
      </c>
      <c r="B29" s="18">
        <f>[25]Maio!$D$5</f>
        <v>15.7</v>
      </c>
      <c r="C29" s="18">
        <f>[25]Maio!$D$6</f>
        <v>15</v>
      </c>
      <c r="D29" s="18">
        <f>[25]Maio!$D$7</f>
        <v>16.7</v>
      </c>
      <c r="E29" s="18">
        <f>[25]Maio!$D$8</f>
        <v>16</v>
      </c>
      <c r="F29" s="18">
        <f>[25]Maio!$D$9</f>
        <v>10.1</v>
      </c>
      <c r="G29" s="18">
        <f>[25]Maio!$D$10</f>
        <v>15.4</v>
      </c>
      <c r="H29" s="18">
        <f>[25]Maio!$D$11</f>
        <v>12.4</v>
      </c>
      <c r="I29" s="18">
        <f>[25]Maio!$D$12</f>
        <v>15.7</v>
      </c>
      <c r="J29" s="18">
        <f>[25]Maio!$D$13</f>
        <v>15.5</v>
      </c>
      <c r="K29" s="18">
        <f>[25]Maio!$D$14</f>
        <v>17.100000000000001</v>
      </c>
      <c r="L29" s="18">
        <f>[25]Maio!$D$15</f>
        <v>15.6</v>
      </c>
      <c r="M29" s="18">
        <f>[25]Maio!$D$16</f>
        <v>11.6</v>
      </c>
      <c r="N29" s="18">
        <f>[25]Maio!$D$17</f>
        <v>13.7</v>
      </c>
      <c r="O29" s="18">
        <f>[25]Maio!$D$18</f>
        <v>14.7</v>
      </c>
      <c r="P29" s="18">
        <f>[25]Maio!$D$19</f>
        <v>16.5</v>
      </c>
      <c r="Q29" s="18">
        <f>[25]Maio!$D$20</f>
        <v>17.5</v>
      </c>
      <c r="R29" s="18">
        <f>[25]Maio!$D$21</f>
        <v>16.899999999999999</v>
      </c>
      <c r="S29" s="18">
        <f>[25]Maio!$D$22</f>
        <v>17.8</v>
      </c>
      <c r="T29" s="18">
        <f>[25]Maio!$D$23</f>
        <v>15.8</v>
      </c>
      <c r="U29" s="18">
        <f>[25]Maio!$D$24</f>
        <v>15.8</v>
      </c>
      <c r="V29" s="18">
        <f>[25]Maio!$D$25</f>
        <v>17.5</v>
      </c>
      <c r="W29" s="18">
        <f>[25]Maio!$D$26</f>
        <v>18.399999999999999</v>
      </c>
      <c r="X29" s="18">
        <f>[25]Maio!$D$27</f>
        <v>19.5</v>
      </c>
      <c r="Y29" s="18">
        <f>[25]Maio!$D$28</f>
        <v>21.1</v>
      </c>
      <c r="Z29" s="18">
        <f>[25]Maio!$D$29</f>
        <v>20.3</v>
      </c>
      <c r="AA29" s="18">
        <f>[25]Maio!$D$30</f>
        <v>19.5</v>
      </c>
      <c r="AB29" s="18">
        <f>[25]Maio!$D$31</f>
        <v>16.600000000000001</v>
      </c>
      <c r="AC29" s="18">
        <f>[25]Maio!$D$32</f>
        <v>12.6</v>
      </c>
      <c r="AD29" s="18">
        <f>[25]Maio!$D$33</f>
        <v>9.4</v>
      </c>
      <c r="AE29" s="18">
        <f>[25]Maio!$D$34</f>
        <v>12.1</v>
      </c>
      <c r="AF29" s="18">
        <f>[25]Maio!$D$35</f>
        <v>13.5</v>
      </c>
      <c r="AG29" s="33">
        <f t="shared" si="5"/>
        <v>9.4</v>
      </c>
      <c r="AH29" s="36">
        <f t="shared" si="6"/>
        <v>15.677419354838712</v>
      </c>
    </row>
    <row r="30" spans="1:34" ht="17.100000000000001" customHeight="1" x14ac:dyDescent="0.2">
      <c r="A30" s="15" t="s">
        <v>31</v>
      </c>
      <c r="B30" s="18">
        <f>[26]Maio!$D$5</f>
        <v>16.8</v>
      </c>
      <c r="C30" s="18">
        <f>[26]Maio!$D$6</f>
        <v>17.5</v>
      </c>
      <c r="D30" s="18">
        <f>[26]Maio!$D$7</f>
        <v>21.6</v>
      </c>
      <c r="E30" s="18">
        <f>[26]Maio!$D$8</f>
        <v>18.100000000000001</v>
      </c>
      <c r="F30" s="18">
        <f>[26]Maio!$D$9</f>
        <v>14.9</v>
      </c>
      <c r="G30" s="18">
        <f>[26]Maio!$D$10</f>
        <v>17.5</v>
      </c>
      <c r="H30" s="18">
        <f>[26]Maio!$D$11</f>
        <v>16.8</v>
      </c>
      <c r="I30" s="18">
        <f>[26]Maio!$D$12</f>
        <v>18.100000000000001</v>
      </c>
      <c r="J30" s="18">
        <f>[26]Maio!$D$13</f>
        <v>16.2</v>
      </c>
      <c r="K30" s="18">
        <f>[26]Maio!$D$14</f>
        <v>17.2</v>
      </c>
      <c r="L30" s="18">
        <f>[26]Maio!$D$15</f>
        <v>16.399999999999999</v>
      </c>
      <c r="M30" s="18">
        <f>[26]Maio!$D$16</f>
        <v>10.1</v>
      </c>
      <c r="N30" s="18">
        <f>[26]Maio!$D$17</f>
        <v>11</v>
      </c>
      <c r="O30" s="18">
        <f>[26]Maio!$D$18</f>
        <v>12.7</v>
      </c>
      <c r="P30" s="18">
        <f>[26]Maio!$D$19</f>
        <v>15.4</v>
      </c>
      <c r="Q30" s="18">
        <f>[26]Maio!$D$20</f>
        <v>20</v>
      </c>
      <c r="R30" s="18">
        <f>[26]Maio!$D$21</f>
        <v>18.2</v>
      </c>
      <c r="S30" s="18">
        <f>[26]Maio!$D$22</f>
        <v>18.100000000000001</v>
      </c>
      <c r="T30" s="18">
        <f>[26]Maio!$D$23</f>
        <v>16.899999999999999</v>
      </c>
      <c r="U30" s="18">
        <f>[26]Maio!$D$24</f>
        <v>15</v>
      </c>
      <c r="V30" s="18">
        <f>[26]Maio!$D$25</f>
        <v>17.8</v>
      </c>
      <c r="W30" s="18">
        <f>[26]Maio!$D$26</f>
        <v>18.3</v>
      </c>
      <c r="X30" s="18">
        <f>[26]Maio!$D$27</f>
        <v>19.7</v>
      </c>
      <c r="Y30" s="18">
        <f>[26]Maio!$D$28</f>
        <v>20.100000000000001</v>
      </c>
      <c r="Z30" s="18">
        <f>[26]Maio!$D$29</f>
        <v>20.7</v>
      </c>
      <c r="AA30" s="18">
        <f>[26]Maio!$D$30</f>
        <v>20.2</v>
      </c>
      <c r="AB30" s="18">
        <f>[26]Maio!$D$31</f>
        <v>19.3</v>
      </c>
      <c r="AC30" s="18">
        <f>[26]Maio!$D$32</f>
        <v>15.3</v>
      </c>
      <c r="AD30" s="18">
        <f>[26]Maio!$D$33</f>
        <v>9.1999999999999993</v>
      </c>
      <c r="AE30" s="18">
        <f>[26]Maio!$D$34</f>
        <v>15.2</v>
      </c>
      <c r="AF30" s="18">
        <f>[26]Maio!$D$35</f>
        <v>17.399999999999999</v>
      </c>
      <c r="AG30" s="33">
        <f t="shared" si="5"/>
        <v>9.1999999999999993</v>
      </c>
      <c r="AH30" s="36">
        <f t="shared" si="6"/>
        <v>16.829032258064515</v>
      </c>
    </row>
    <row r="31" spans="1:34" ht="17.100000000000001" customHeight="1" x14ac:dyDescent="0.2">
      <c r="A31" s="15" t="s">
        <v>51</v>
      </c>
      <c r="B31" s="18">
        <f>[27]Maio!$D$5</f>
        <v>19.399999999999999</v>
      </c>
      <c r="C31" s="18">
        <f>[27]Maio!$D$6</f>
        <v>19.399999999999999</v>
      </c>
      <c r="D31" s="18">
        <f>[27]Maio!$D$7</f>
        <v>20.9</v>
      </c>
      <c r="E31" s="18">
        <f>[27]Maio!$D$8</f>
        <v>19</v>
      </c>
      <c r="F31" s="18">
        <f>[27]Maio!$D$9</f>
        <v>19.899999999999999</v>
      </c>
      <c r="G31" s="18">
        <f>[27]Maio!$D$10</f>
        <v>19.100000000000001</v>
      </c>
      <c r="H31" s="18">
        <f>[27]Maio!$D$11</f>
        <v>20.399999999999999</v>
      </c>
      <c r="I31" s="18">
        <f>[27]Maio!$D$12</f>
        <v>18.899999999999999</v>
      </c>
      <c r="J31" s="18">
        <f>[27]Maio!$D$13</f>
        <v>18.2</v>
      </c>
      <c r="K31" s="18">
        <f>[27]Maio!$D$14</f>
        <v>21.1</v>
      </c>
      <c r="L31" s="18">
        <f>[27]Maio!$D$15</f>
        <v>19.600000000000001</v>
      </c>
      <c r="M31" s="18">
        <f>[27]Maio!$D$16</f>
        <v>16.2</v>
      </c>
      <c r="N31" s="18">
        <f>[27]Maio!$D$17</f>
        <v>17.399999999999999</v>
      </c>
      <c r="O31" s="18">
        <f>[27]Maio!$D$18</f>
        <v>15</v>
      </c>
      <c r="P31" s="18">
        <f>[27]Maio!$D$19</f>
        <v>18.5</v>
      </c>
      <c r="Q31" s="18">
        <f>[27]Maio!$D$20</f>
        <v>19</v>
      </c>
      <c r="R31" s="18">
        <f>[27]Maio!$D$21</f>
        <v>19.600000000000001</v>
      </c>
      <c r="S31" s="18">
        <f>[27]Maio!$D$22</f>
        <v>20.6</v>
      </c>
      <c r="T31" s="18">
        <f>[27]Maio!$D$23</f>
        <v>19.899999999999999</v>
      </c>
      <c r="U31" s="18">
        <f>[27]Maio!$D$24</f>
        <v>19.100000000000001</v>
      </c>
      <c r="V31" s="18">
        <f>[27]Maio!$D$25</f>
        <v>18.899999999999999</v>
      </c>
      <c r="W31" s="18">
        <f>[27]Maio!$D$26</f>
        <v>19.399999999999999</v>
      </c>
      <c r="X31" s="18">
        <f>[27]Maio!$D$27</f>
        <v>21.5</v>
      </c>
      <c r="Y31" s="18">
        <f>[27]Maio!$D$28</f>
        <v>20.7</v>
      </c>
      <c r="Z31" s="18">
        <f>[27]Maio!$D$29</f>
        <v>20.2</v>
      </c>
      <c r="AA31" s="18">
        <f>[27]Maio!$D$30</f>
        <v>20.3</v>
      </c>
      <c r="AB31" s="18">
        <f>[27]Maio!$D$31</f>
        <v>19.3</v>
      </c>
      <c r="AC31" s="18">
        <f>[27]Maio!$D$32</f>
        <v>17.8</v>
      </c>
      <c r="AD31" s="18">
        <f>[27]Maio!$D$33</f>
        <v>16.2</v>
      </c>
      <c r="AE31" s="82">
        <f>[27]Maio!$D$34</f>
        <v>18.2</v>
      </c>
      <c r="AF31" s="82">
        <f>[27]Maio!$D$35</f>
        <v>19.3</v>
      </c>
      <c r="AG31" s="33">
        <f>MIN(B31:AF31)</f>
        <v>15</v>
      </c>
      <c r="AH31" s="36">
        <f>AVERAGE(B31:AF31)</f>
        <v>19.129032258064516</v>
      </c>
    </row>
    <row r="32" spans="1:34" ht="17.100000000000001" customHeight="1" x14ac:dyDescent="0.2">
      <c r="A32" s="15" t="s">
        <v>20</v>
      </c>
      <c r="B32" s="18">
        <f>[28]Maio!$D$5</f>
        <v>15.8</v>
      </c>
      <c r="C32" s="18">
        <f>[28]Maio!$D$6</f>
        <v>16.7</v>
      </c>
      <c r="D32" s="18">
        <f>[28]Maio!$D$7</f>
        <v>19.5</v>
      </c>
      <c r="E32" s="18">
        <f>[28]Maio!$D$8</f>
        <v>18.600000000000001</v>
      </c>
      <c r="F32" s="18">
        <f>[28]Maio!$D$9</f>
        <v>19.7</v>
      </c>
      <c r="G32" s="18">
        <f>[28]Maio!$D$10</f>
        <v>20.5</v>
      </c>
      <c r="H32" s="18">
        <f>[28]Maio!$D$11</f>
        <v>18.7</v>
      </c>
      <c r="I32" s="18">
        <f>[28]Maio!$D$12</f>
        <v>16.3</v>
      </c>
      <c r="J32" s="18">
        <f>[28]Maio!$D$13</f>
        <v>15.1</v>
      </c>
      <c r="K32" s="18">
        <f>[28]Maio!$D$14</f>
        <v>18.2</v>
      </c>
      <c r="L32" s="18">
        <f>[28]Maio!$D$15</f>
        <v>18.600000000000001</v>
      </c>
      <c r="M32" s="18">
        <f>[28]Maio!$D$16</f>
        <v>14.4</v>
      </c>
      <c r="N32" s="18">
        <f>[28]Maio!$D$17</f>
        <v>13.7</v>
      </c>
      <c r="O32" s="18">
        <f>[28]Maio!$D$18</f>
        <v>14.8</v>
      </c>
      <c r="P32" s="18">
        <f>[28]Maio!$D$19</f>
        <v>16.600000000000001</v>
      </c>
      <c r="Q32" s="18">
        <f>[28]Maio!$D$20</f>
        <v>18.2</v>
      </c>
      <c r="R32" s="18">
        <f>[28]Maio!$D$21</f>
        <v>16.8</v>
      </c>
      <c r="S32" s="18">
        <f>[28]Maio!$D$22</f>
        <v>19.7</v>
      </c>
      <c r="T32" s="18">
        <f>[28]Maio!$D$23</f>
        <v>17.399999999999999</v>
      </c>
      <c r="U32" s="18">
        <f>[28]Maio!$D$24</f>
        <v>18.100000000000001</v>
      </c>
      <c r="V32" s="18">
        <f>[28]Maio!$D$25</f>
        <v>18</v>
      </c>
      <c r="W32" s="18">
        <f>[28]Maio!$D$26</f>
        <v>19.399999999999999</v>
      </c>
      <c r="X32" s="18">
        <f>[28]Maio!$D$27</f>
        <v>20.100000000000001</v>
      </c>
      <c r="Y32" s="18">
        <f>[28]Maio!$D$28</f>
        <v>19.7</v>
      </c>
      <c r="Z32" s="18">
        <f>[28]Maio!$D$29</f>
        <v>22.4</v>
      </c>
      <c r="AA32" s="18">
        <f>[28]Maio!$D$30</f>
        <v>20.8</v>
      </c>
      <c r="AB32" s="18">
        <f>[28]Maio!$D$31</f>
        <v>19.399999999999999</v>
      </c>
      <c r="AC32" s="18">
        <f>[28]Maio!$D$32</f>
        <v>18.8</v>
      </c>
      <c r="AD32" s="18">
        <f>[28]Maio!$D$33</f>
        <v>13.9</v>
      </c>
      <c r="AE32" s="18">
        <f>[28]Maio!$D$34</f>
        <v>14.4</v>
      </c>
      <c r="AF32" s="18">
        <f>[28]Maio!$D$35</f>
        <v>16</v>
      </c>
      <c r="AG32" s="33">
        <f>MIN(B32:AF32)</f>
        <v>13.7</v>
      </c>
      <c r="AH32" s="36">
        <f>AVERAGE(B32:AF32)</f>
        <v>17.751612903225805</v>
      </c>
    </row>
    <row r="33" spans="1:35" s="5" customFormat="1" ht="17.100000000000001" customHeight="1" thickBot="1" x14ac:dyDescent="0.25">
      <c r="A33" s="88" t="s">
        <v>35</v>
      </c>
      <c r="B33" s="89">
        <f t="shared" ref="B33:AG33" si="9">MIN(B5:B32)</f>
        <v>12.8</v>
      </c>
      <c r="C33" s="89">
        <f t="shared" si="9"/>
        <v>12.4</v>
      </c>
      <c r="D33" s="89">
        <f t="shared" si="9"/>
        <v>16.3</v>
      </c>
      <c r="E33" s="89">
        <f t="shared" si="9"/>
        <v>15.6</v>
      </c>
      <c r="F33" s="89">
        <f t="shared" si="9"/>
        <v>9.8000000000000007</v>
      </c>
      <c r="G33" s="89">
        <f t="shared" si="9"/>
        <v>14.1</v>
      </c>
      <c r="H33" s="89">
        <f t="shared" si="9"/>
        <v>12.4</v>
      </c>
      <c r="I33" s="89">
        <f t="shared" si="9"/>
        <v>14.9</v>
      </c>
      <c r="J33" s="89">
        <f t="shared" si="9"/>
        <v>14.7</v>
      </c>
      <c r="K33" s="89">
        <f t="shared" si="9"/>
        <v>16.399999999999999</v>
      </c>
      <c r="L33" s="89">
        <f t="shared" si="9"/>
        <v>12.4</v>
      </c>
      <c r="M33" s="89">
        <f t="shared" si="9"/>
        <v>9.3000000000000007</v>
      </c>
      <c r="N33" s="89">
        <f t="shared" si="9"/>
        <v>8</v>
      </c>
      <c r="O33" s="89">
        <f t="shared" si="9"/>
        <v>11</v>
      </c>
      <c r="P33" s="89">
        <f t="shared" si="9"/>
        <v>13.5</v>
      </c>
      <c r="Q33" s="89">
        <f t="shared" si="9"/>
        <v>16.899999999999999</v>
      </c>
      <c r="R33" s="89">
        <f t="shared" si="9"/>
        <v>16.2</v>
      </c>
      <c r="S33" s="89">
        <f t="shared" si="9"/>
        <v>16.7</v>
      </c>
      <c r="T33" s="89">
        <f t="shared" si="9"/>
        <v>15.4</v>
      </c>
      <c r="U33" s="89">
        <f t="shared" si="9"/>
        <v>13.8</v>
      </c>
      <c r="V33" s="89">
        <f t="shared" si="9"/>
        <v>14.6</v>
      </c>
      <c r="W33" s="89">
        <f t="shared" si="9"/>
        <v>16.2</v>
      </c>
      <c r="X33" s="89">
        <f t="shared" si="9"/>
        <v>17.3</v>
      </c>
      <c r="Y33" s="89">
        <f t="shared" si="9"/>
        <v>17.3</v>
      </c>
      <c r="Z33" s="89">
        <f t="shared" si="9"/>
        <v>17.7</v>
      </c>
      <c r="AA33" s="89">
        <f t="shared" si="9"/>
        <v>17.3</v>
      </c>
      <c r="AB33" s="89">
        <f t="shared" si="9"/>
        <v>16</v>
      </c>
      <c r="AC33" s="89">
        <f t="shared" si="9"/>
        <v>12.6</v>
      </c>
      <c r="AD33" s="89">
        <f t="shared" si="9"/>
        <v>7.5</v>
      </c>
      <c r="AE33" s="89">
        <f t="shared" si="9"/>
        <v>10.8</v>
      </c>
      <c r="AF33" s="89">
        <f t="shared" si="9"/>
        <v>13.1</v>
      </c>
      <c r="AG33" s="118">
        <f t="shared" si="9"/>
        <v>7.5</v>
      </c>
      <c r="AH33" s="117">
        <f>AVERAGE(AH5:AH32)</f>
        <v>17.379104796040281</v>
      </c>
    </row>
    <row r="34" spans="1:35" x14ac:dyDescent="0.2">
      <c r="A34" s="96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8"/>
      <c r="AE34" s="99"/>
      <c r="AF34" s="100"/>
      <c r="AG34" s="100"/>
      <c r="AH34" s="101"/>
    </row>
    <row r="35" spans="1:35" x14ac:dyDescent="0.2">
      <c r="A35" s="91"/>
      <c r="B35" s="92"/>
      <c r="C35" s="92" t="s">
        <v>143</v>
      </c>
      <c r="D35" s="92"/>
      <c r="E35" s="92"/>
      <c r="F35" s="92"/>
      <c r="G35" s="92"/>
      <c r="H35" s="102"/>
      <c r="I35" s="102"/>
      <c r="J35" s="102"/>
      <c r="K35" s="102"/>
      <c r="L35" s="102"/>
      <c r="M35" s="102" t="s">
        <v>52</v>
      </c>
      <c r="N35" s="102"/>
      <c r="O35" s="102"/>
      <c r="P35" s="102"/>
      <c r="Q35" s="102"/>
      <c r="R35" s="102"/>
      <c r="S35" s="102"/>
      <c r="T35" s="102"/>
      <c r="U35" s="102"/>
      <c r="V35" s="102" t="s">
        <v>60</v>
      </c>
      <c r="W35" s="102"/>
      <c r="X35" s="102"/>
      <c r="Y35" s="102"/>
      <c r="Z35" s="102"/>
      <c r="AA35" s="102"/>
      <c r="AB35" s="102"/>
      <c r="AC35" s="102"/>
      <c r="AD35" s="103"/>
      <c r="AE35" s="102"/>
      <c r="AF35" s="102"/>
      <c r="AG35" s="103"/>
      <c r="AH35" s="109"/>
    </row>
    <row r="36" spans="1:35" ht="13.5" thickBot="1" x14ac:dyDescent="0.25">
      <c r="A36" s="125"/>
      <c r="B36" s="111"/>
      <c r="C36" s="111"/>
      <c r="D36" s="111"/>
      <c r="E36" s="111" t="s">
        <v>144</v>
      </c>
      <c r="F36" s="111"/>
      <c r="G36" s="111"/>
      <c r="H36" s="111"/>
      <c r="I36" s="111"/>
      <c r="J36" s="126"/>
      <c r="K36" s="126"/>
      <c r="L36" s="126"/>
      <c r="M36" s="126" t="s">
        <v>53</v>
      </c>
      <c r="N36" s="126"/>
      <c r="O36" s="126"/>
      <c r="P36" s="126"/>
      <c r="Q36" s="112"/>
      <c r="R36" s="112"/>
      <c r="S36" s="112"/>
      <c r="T36" s="112"/>
      <c r="U36" s="112"/>
      <c r="V36" s="126" t="s">
        <v>61</v>
      </c>
      <c r="W36" s="126"/>
      <c r="X36" s="112"/>
      <c r="Y36" s="112"/>
      <c r="Z36" s="112"/>
      <c r="AA36" s="112"/>
      <c r="AB36" s="112"/>
      <c r="AC36" s="112"/>
      <c r="AD36" s="113"/>
      <c r="AE36" s="114"/>
      <c r="AF36" s="115"/>
      <c r="AG36" s="112"/>
      <c r="AH36" s="134"/>
      <c r="AI36" s="2"/>
    </row>
    <row r="37" spans="1:35" x14ac:dyDescent="0.2">
      <c r="A37" s="102"/>
      <c r="B37" s="102"/>
      <c r="C37" s="135"/>
      <c r="D37" s="135"/>
      <c r="E37" s="135"/>
      <c r="F37" s="135"/>
      <c r="G37" s="135"/>
      <c r="H37" s="135"/>
      <c r="I37" s="135"/>
      <c r="J37" s="135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3"/>
      <c r="AE37" s="107"/>
      <c r="AF37" s="108"/>
      <c r="AG37" s="106"/>
      <c r="AH37" s="106"/>
      <c r="AI37" s="2"/>
    </row>
  </sheetData>
  <mergeCells count="34">
    <mergeCell ref="B2:AG2"/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AF3:AF4"/>
    <mergeCell ref="T3:T4"/>
    <mergeCell ref="AE3:AE4"/>
    <mergeCell ref="Z3:Z4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zoomScale="90" zoomScaleNormal="90" workbookViewId="0">
      <selection activeCell="T40" sqref="T40"/>
    </sheetView>
  </sheetViews>
  <sheetFormatPr defaultRowHeight="12.75" x14ac:dyDescent="0.2"/>
  <cols>
    <col min="1" max="1" width="19.140625" style="2" bestFit="1" customWidth="1"/>
    <col min="2" max="25" width="5.42578125" style="2" bestFit="1" customWidth="1"/>
    <col min="26" max="26" width="6" style="2" customWidth="1"/>
    <col min="27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147" t="s">
        <v>25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</row>
    <row r="2" spans="1:34" s="4" customFormat="1" ht="20.100000000000001" customHeight="1" x14ac:dyDescent="0.2">
      <c r="A2" s="146" t="s">
        <v>21</v>
      </c>
      <c r="B2" s="144" t="s">
        <v>142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7"/>
    </row>
    <row r="3" spans="1:34" s="5" customFormat="1" ht="20.100000000000001" customHeight="1" x14ac:dyDescent="0.2">
      <c r="A3" s="146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43">
        <v>30</v>
      </c>
      <c r="AF3" s="143">
        <v>31</v>
      </c>
      <c r="AG3" s="31" t="s">
        <v>40</v>
      </c>
      <c r="AH3" s="8"/>
    </row>
    <row r="4" spans="1:34" s="5" customFormat="1" ht="20.100000000000001" customHeight="1" x14ac:dyDescent="0.2">
      <c r="A4" s="146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31" t="s">
        <v>39</v>
      </c>
      <c r="AH4" s="8"/>
    </row>
    <row r="5" spans="1:34" s="5" customFormat="1" ht="20.100000000000001" customHeight="1" x14ac:dyDescent="0.2">
      <c r="A5" s="15" t="s">
        <v>47</v>
      </c>
      <c r="B5" s="16">
        <f>[1]Maio!$E$5</f>
        <v>76.875</v>
      </c>
      <c r="C5" s="16">
        <f>[1]Maio!$E$6</f>
        <v>72.416666666666671</v>
      </c>
      <c r="D5" s="16">
        <f>[1]Maio!$E$7</f>
        <v>78.583333333333329</v>
      </c>
      <c r="E5" s="16">
        <f>[1]Maio!$E$8</f>
        <v>91.666666666666671</v>
      </c>
      <c r="F5" s="16">
        <f>[1]Maio!$E$9</f>
        <v>79.333333333333329</v>
      </c>
      <c r="G5" s="16">
        <f>[1]Maio!$E$10</f>
        <v>80.625</v>
      </c>
      <c r="H5" s="16">
        <f>[1]Maio!$E$11</f>
        <v>78.666666666666671</v>
      </c>
      <c r="I5" s="16">
        <f>[1]Maio!$E$12</f>
        <v>74.875</v>
      </c>
      <c r="J5" s="16">
        <f>[1]Maio!$E$13</f>
        <v>78.458333333333329</v>
      </c>
      <c r="K5" s="16">
        <f>[1]Maio!$E$14</f>
        <v>87.833333333333329</v>
      </c>
      <c r="L5" s="16">
        <f>[1]Maio!$E$15</f>
        <v>86.5</v>
      </c>
      <c r="M5" s="16">
        <f>[1]Maio!$E$16</f>
        <v>80.458333333333329</v>
      </c>
      <c r="N5" s="16">
        <f>[1]Maio!$E$17</f>
        <v>78.333333333333329</v>
      </c>
      <c r="O5" s="16">
        <f>[1]Maio!$E$18</f>
        <v>81.916666666666671</v>
      </c>
      <c r="P5" s="16">
        <f>[1]Maio!$E$19</f>
        <v>83.583333333333329</v>
      </c>
      <c r="Q5" s="16">
        <f>[1]Maio!$E$20</f>
        <v>85.125</v>
      </c>
      <c r="R5" s="16">
        <f>[1]Maio!$E$21</f>
        <v>76.541666666666671</v>
      </c>
      <c r="S5" s="16">
        <f>[1]Maio!$E$22</f>
        <v>84.208333333333329</v>
      </c>
      <c r="T5" s="16">
        <f>[1]Maio!$E$23</f>
        <v>87.875</v>
      </c>
      <c r="U5" s="16">
        <f>[1]Maio!$E$24</f>
        <v>83.625</v>
      </c>
      <c r="V5" s="16">
        <f>[1]Maio!$E$25</f>
        <v>79.875</v>
      </c>
      <c r="W5" s="16">
        <f>[1]Maio!$E$26</f>
        <v>70.833333333333329</v>
      </c>
      <c r="X5" s="16">
        <f>[1]Maio!$E$27</f>
        <v>74.416666666666671</v>
      </c>
      <c r="Y5" s="16">
        <f>[1]Maio!$E$28</f>
        <v>74.166666666666671</v>
      </c>
      <c r="Z5" s="16">
        <f>[1]Maio!$E$29</f>
        <v>74.375</v>
      </c>
      <c r="AA5" s="16">
        <f>[1]Maio!$E$30</f>
        <v>73.083333333333329</v>
      </c>
      <c r="AB5" s="16">
        <f>[1]Maio!$E$31</f>
        <v>82.166666666666671</v>
      </c>
      <c r="AC5" s="16">
        <f>[1]Maio!$E$32</f>
        <v>89.25</v>
      </c>
      <c r="AD5" s="16">
        <f>[1]Maio!$E$33</f>
        <v>81.916666666666671</v>
      </c>
      <c r="AE5" s="16">
        <f>[1]Maio!$E$34</f>
        <v>91.458333333333329</v>
      </c>
      <c r="AF5" s="16">
        <f>[1]Maio!$E$35</f>
        <v>95.875</v>
      </c>
      <c r="AG5" s="32">
        <f>AVERAGE(B5:AF5)</f>
        <v>81.126344086021504</v>
      </c>
      <c r="AH5" s="8"/>
    </row>
    <row r="6" spans="1:34" ht="17.100000000000001" customHeight="1" x14ac:dyDescent="0.2">
      <c r="A6" s="15" t="s">
        <v>0</v>
      </c>
      <c r="B6" s="17">
        <f>[2]Maio!$E$5</f>
        <v>77.541666666666671</v>
      </c>
      <c r="C6" s="17">
        <f>[2]Maio!$E$6</f>
        <v>72.708333333333329</v>
      </c>
      <c r="D6" s="17">
        <f>[2]Maio!$E$7</f>
        <v>85.541666666666671</v>
      </c>
      <c r="E6" s="17">
        <f>[2]Maio!$E$8</f>
        <v>85.333333333333329</v>
      </c>
      <c r="F6" s="17">
        <f>[2]Maio!$E$9</f>
        <v>73.625</v>
      </c>
      <c r="G6" s="17">
        <f>[2]Maio!$E$10</f>
        <v>82.083333333333329</v>
      </c>
      <c r="H6" s="17">
        <f>[2]Maio!$E$11</f>
        <v>75.083333333333329</v>
      </c>
      <c r="I6" s="17">
        <f>[2]Maio!$E$12</f>
        <v>86.833333333333329</v>
      </c>
      <c r="J6" s="17">
        <f>[2]Maio!$E$13</f>
        <v>86.25</v>
      </c>
      <c r="K6" s="17">
        <f>[2]Maio!$E$14</f>
        <v>95.75</v>
      </c>
      <c r="L6" s="17">
        <f>[2]Maio!$E$15</f>
        <v>85.458333333333329</v>
      </c>
      <c r="M6" s="17">
        <f>[2]Maio!$E$16</f>
        <v>78.625</v>
      </c>
      <c r="N6" s="17">
        <f>[2]Maio!$E$17</f>
        <v>79.708333333333329</v>
      </c>
      <c r="O6" s="17">
        <f>[2]Maio!$E$18</f>
        <v>92.416666666666671</v>
      </c>
      <c r="P6" s="17">
        <f>[2]Maio!$E$19</f>
        <v>83.166666666666671</v>
      </c>
      <c r="Q6" s="17">
        <f>[2]Maio!$E$20</f>
        <v>93.541666666666671</v>
      </c>
      <c r="R6" s="17">
        <f>[2]Maio!$E$21</f>
        <v>93.125</v>
      </c>
      <c r="S6" s="17">
        <f>[2]Maio!$E$22</f>
        <v>90.166666666666671</v>
      </c>
      <c r="T6" s="17">
        <f>[2]Maio!$E$23</f>
        <v>85</v>
      </c>
      <c r="U6" s="17">
        <f>[2]Maio!$E$24</f>
        <v>85.458333333333329</v>
      </c>
      <c r="V6" s="17">
        <f>[2]Maio!$E$25</f>
        <v>85.416666666666671</v>
      </c>
      <c r="W6" s="17">
        <f>[2]Maio!$E$26</f>
        <v>83.75</v>
      </c>
      <c r="X6" s="17">
        <f>[2]Maio!$E$27</f>
        <v>80.083333333333329</v>
      </c>
      <c r="Y6" s="17">
        <f>[2]Maio!$E$28</f>
        <v>80.916666666666671</v>
      </c>
      <c r="Z6" s="17">
        <f>[2]Maio!$E$29</f>
        <v>85.541666666666671</v>
      </c>
      <c r="AA6" s="17">
        <f>[2]Maio!$E$30</f>
        <v>88.416666666666671</v>
      </c>
      <c r="AB6" s="17">
        <f>[2]Maio!$E$31</f>
        <v>91.708333333333329</v>
      </c>
      <c r="AC6" s="17">
        <f>[2]Maio!$E$32</f>
        <v>85.291666666666671</v>
      </c>
      <c r="AD6" s="17">
        <f>[2]Maio!$E$33</f>
        <v>81.291666666666671</v>
      </c>
      <c r="AE6" s="17">
        <f>[2]Maio!$E$34</f>
        <v>93.625</v>
      </c>
      <c r="AF6" s="17">
        <f>[2]Maio!$E$35</f>
        <v>93.708333333333329</v>
      </c>
      <c r="AG6" s="33">
        <f t="shared" ref="AG6:AG19" si="1">AVERAGE(B6:AF6)</f>
        <v>85.069892473118287</v>
      </c>
    </row>
    <row r="7" spans="1:34" ht="17.100000000000001" customHeight="1" x14ac:dyDescent="0.2">
      <c r="A7" s="15" t="s">
        <v>1</v>
      </c>
      <c r="B7" s="17">
        <f>[3]Maio!$E$5</f>
        <v>63.916666666666664</v>
      </c>
      <c r="C7" s="17">
        <f>[3]Maio!$E$6</f>
        <v>63.083333333333336</v>
      </c>
      <c r="D7" s="17">
        <f>[3]Maio!$E$7</f>
        <v>80.708333333333329</v>
      </c>
      <c r="E7" s="17">
        <f>[3]Maio!$E$8</f>
        <v>83.166666666666671</v>
      </c>
      <c r="F7" s="17">
        <f>[3]Maio!$E$9</f>
        <v>74.291666666666671</v>
      </c>
      <c r="G7" s="17">
        <f>[3]Maio!$E$10</f>
        <v>81.875</v>
      </c>
      <c r="H7" s="17">
        <f>[3]Maio!$E$11</f>
        <v>79.541666666666671</v>
      </c>
      <c r="I7" s="17">
        <f>[3]Maio!$E$12</f>
        <v>68</v>
      </c>
      <c r="J7" s="17">
        <f>[3]Maio!$E$13</f>
        <v>71.75</v>
      </c>
      <c r="K7" s="17">
        <f>[3]Maio!$E$14</f>
        <v>88.208333333333329</v>
      </c>
      <c r="L7" s="17">
        <f>[3]Maio!$E$15</f>
        <v>84.166666666666671</v>
      </c>
      <c r="M7" s="17">
        <f>[3]Maio!$E$16</f>
        <v>78.833333333333329</v>
      </c>
      <c r="N7" s="17">
        <f>[3]Maio!$E$17</f>
        <v>78.041666666666671</v>
      </c>
      <c r="O7" s="17">
        <f>[3]Maio!$E$18</f>
        <v>77.333333333333329</v>
      </c>
      <c r="P7" s="17">
        <f>[3]Maio!$E$19</f>
        <v>70.625</v>
      </c>
      <c r="Q7" s="17">
        <f>[3]Maio!$E$20</f>
        <v>87.625</v>
      </c>
      <c r="R7" s="17">
        <f>[3]Maio!$E$21</f>
        <v>87.458333333333329</v>
      </c>
      <c r="S7" s="17">
        <f>[3]Maio!$E$22</f>
        <v>80.5</v>
      </c>
      <c r="T7" s="17">
        <f>[3]Maio!$E$23</f>
        <v>75.416666666666671</v>
      </c>
      <c r="U7" s="17">
        <f>[3]Maio!$E$24</f>
        <v>78.708333333333329</v>
      </c>
      <c r="V7" s="17">
        <f>[3]Maio!$E$25</f>
        <v>74.625</v>
      </c>
      <c r="W7" s="17">
        <f>[3]Maio!$E$26</f>
        <v>71.625</v>
      </c>
      <c r="X7" s="17">
        <f>[3]Maio!$E$27</f>
        <v>75.791666666666671</v>
      </c>
      <c r="Y7" s="17">
        <f>[3]Maio!$E$28</f>
        <v>81.458333333333329</v>
      </c>
      <c r="Z7" s="17">
        <f>[3]Maio!$E$29</f>
        <v>81.652173913043484</v>
      </c>
      <c r="AA7" s="17">
        <f>[3]Maio!$E$30</f>
        <v>89.333333333333329</v>
      </c>
      <c r="AB7" s="17">
        <f>[3]Maio!$E$31</f>
        <v>85.458333333333329</v>
      </c>
      <c r="AC7" s="17">
        <f>[3]Maio!$E$32</f>
        <v>82.875</v>
      </c>
      <c r="AD7" s="17">
        <f>[3]Maio!$E$33</f>
        <v>78.916666666666671</v>
      </c>
      <c r="AE7" s="17">
        <f>[3]Maio!$E$34</f>
        <v>83.541666666666671</v>
      </c>
      <c r="AF7" s="17">
        <f>[3]Maio!$E$35</f>
        <v>96.272727272727266</v>
      </c>
      <c r="AG7" s="33">
        <f t="shared" si="1"/>
        <v>79.187093586637758</v>
      </c>
    </row>
    <row r="8" spans="1:34" ht="17.100000000000001" customHeight="1" x14ac:dyDescent="0.2">
      <c r="A8" s="15" t="s">
        <v>81</v>
      </c>
      <c r="B8" s="17">
        <f>[4]Maio!$E$5</f>
        <v>70.083333333333329</v>
      </c>
      <c r="C8" s="17">
        <f>[4]Maio!$E$6</f>
        <v>66.625</v>
      </c>
      <c r="D8" s="17">
        <f>[4]Maio!$E$7</f>
        <v>69.041666666666671</v>
      </c>
      <c r="E8" s="17">
        <f>[4]Maio!$E$8</f>
        <v>86.75</v>
      </c>
      <c r="F8" s="17">
        <f>[4]Maio!$E$9</f>
        <v>79.666666666666671</v>
      </c>
      <c r="G8" s="17">
        <f>[4]Maio!$E$10</f>
        <v>79.291666666666671</v>
      </c>
      <c r="H8" s="17">
        <f>[4]Maio!$E$11</f>
        <v>76.625</v>
      </c>
      <c r="I8" s="17">
        <f>[4]Maio!$E$12</f>
        <v>70.25</v>
      </c>
      <c r="J8" s="17">
        <f>[4]Maio!$E$13</f>
        <v>71.875</v>
      </c>
      <c r="K8" s="17">
        <f>[4]Maio!$E$14</f>
        <v>85.916666666666671</v>
      </c>
      <c r="L8" s="17">
        <f>[4]Maio!$E$15</f>
        <v>85.791666666666671</v>
      </c>
      <c r="M8" s="17">
        <f>[4]Maio!$E$16</f>
        <v>74.708333333333329</v>
      </c>
      <c r="N8" s="17">
        <f>[4]Maio!$E$17</f>
        <v>74.833333333333329</v>
      </c>
      <c r="O8" s="17">
        <f>[4]Maio!$E$18</f>
        <v>75.875</v>
      </c>
      <c r="P8" s="17">
        <f>[4]Maio!$E$19</f>
        <v>84.208333333333329</v>
      </c>
      <c r="Q8" s="17">
        <f>[4]Maio!$E$20</f>
        <v>79</v>
      </c>
      <c r="R8" s="17">
        <f>[4]Maio!$E$21</f>
        <v>70.833333333333329</v>
      </c>
      <c r="S8" s="17">
        <f>[4]Maio!$E$22</f>
        <v>80.916666666666671</v>
      </c>
      <c r="T8" s="17">
        <f>[4]Maio!$E$23</f>
        <v>84.375</v>
      </c>
      <c r="U8" s="17">
        <f>[4]Maio!$E$24</f>
        <v>80.666666666666671</v>
      </c>
      <c r="V8" s="17">
        <f>[4]Maio!$E$25</f>
        <v>79.416666666666671</v>
      </c>
      <c r="W8" s="17">
        <f>[4]Maio!$E$26</f>
        <v>75.708333333333329</v>
      </c>
      <c r="X8" s="17">
        <f>[4]Maio!$E$27</f>
        <v>72.583333333333329</v>
      </c>
      <c r="Y8" s="17">
        <f>[4]Maio!$E$28</f>
        <v>72.416666666666671</v>
      </c>
      <c r="Z8" s="17">
        <f>[4]Maio!$E$29</f>
        <v>66.958333333333329</v>
      </c>
      <c r="AA8" s="17">
        <f>[4]Maio!$E$30</f>
        <v>71.708333333333329</v>
      </c>
      <c r="AB8" s="17">
        <f>[4]Maio!$E$31</f>
        <v>80.166666666666671</v>
      </c>
      <c r="AC8" s="17">
        <f>[4]Maio!$E$32</f>
        <v>87.458333333333329</v>
      </c>
      <c r="AD8" s="17">
        <f>[4]Maio!$E$33</f>
        <v>80.666666666666671</v>
      </c>
      <c r="AE8" s="17">
        <f>[4]Maio!$E$34</f>
        <v>85.166666666666671</v>
      </c>
      <c r="AF8" s="17">
        <f>[4]Maio!$E$35</f>
        <v>95.958333333333329</v>
      </c>
      <c r="AG8" s="33">
        <f t="shared" si="1"/>
        <v>77.920698924731184</v>
      </c>
    </row>
    <row r="9" spans="1:34" ht="17.100000000000001" customHeight="1" x14ac:dyDescent="0.2">
      <c r="A9" s="15" t="s">
        <v>48</v>
      </c>
      <c r="B9" s="17">
        <f>[5]Maio!$E$5</f>
        <v>74</v>
      </c>
      <c r="C9" s="17">
        <f>[5]Maio!$E$6</f>
        <v>69.75</v>
      </c>
      <c r="D9" s="17">
        <f>[5]Maio!$E$7</f>
        <v>78.5</v>
      </c>
      <c r="E9" s="17">
        <f>[5]Maio!$E$8</f>
        <v>70.400000000000006</v>
      </c>
      <c r="F9" s="17">
        <f>[5]Maio!$E$9</f>
        <v>73.263157894736835</v>
      </c>
      <c r="G9" s="17">
        <f>[5]Maio!$E$10</f>
        <v>80.0625</v>
      </c>
      <c r="H9" s="17">
        <f>[5]Maio!$E$11</f>
        <v>75.900000000000006</v>
      </c>
      <c r="I9" s="17">
        <f>[5]Maio!$E$12</f>
        <v>71.7</v>
      </c>
      <c r="J9" s="17">
        <f>[5]Maio!$E$13</f>
        <v>71.208333333333329</v>
      </c>
      <c r="K9" s="17">
        <f>[5]Maio!$E$14</f>
        <v>86.92307692307692</v>
      </c>
      <c r="L9" s="17">
        <f>[5]Maio!$E$15</f>
        <v>81.125</v>
      </c>
      <c r="M9" s="17">
        <f>[5]Maio!$E$16</f>
        <v>68.777777777777771</v>
      </c>
      <c r="N9" s="17">
        <f>[5]Maio!$E$17</f>
        <v>60.8</v>
      </c>
      <c r="O9" s="17">
        <f>[5]Maio!$E$18</f>
        <v>79.5</v>
      </c>
      <c r="P9" s="17">
        <f>[5]Maio!$E$19</f>
        <v>71.13333333333334</v>
      </c>
      <c r="Q9" s="17">
        <f>[5]Maio!$E$20</f>
        <v>86.25</v>
      </c>
      <c r="R9" s="17">
        <f>[5]Maio!$E$21</f>
        <v>91.5</v>
      </c>
      <c r="S9" s="17">
        <f>[5]Maio!$E$22</f>
        <v>84.75</v>
      </c>
      <c r="T9" s="17">
        <f>[5]Maio!$E$23</f>
        <v>73.400000000000006</v>
      </c>
      <c r="U9" s="17">
        <f>[5]Maio!$E$24</f>
        <v>69.7</v>
      </c>
      <c r="V9" s="17">
        <f>[5]Maio!$E$25</f>
        <v>70.84615384615384</v>
      </c>
      <c r="W9" s="17">
        <f>[5]Maio!$E$26</f>
        <v>76.208333333333329</v>
      </c>
      <c r="X9" s="17">
        <f>[5]Maio!$E$27</f>
        <v>75.708333333333329</v>
      </c>
      <c r="Y9" s="17">
        <f>[5]Maio!$E$28</f>
        <v>80</v>
      </c>
      <c r="Z9" s="17">
        <f>[5]Maio!$E$29</f>
        <v>98</v>
      </c>
      <c r="AA9" s="17">
        <f>[5]Maio!$E$30</f>
        <v>80.111111111111114</v>
      </c>
      <c r="AB9" s="17">
        <f>[5]Maio!$E$31</f>
        <v>94.5</v>
      </c>
      <c r="AC9" s="17">
        <f>[5]Maio!$E$32</f>
        <v>81.5</v>
      </c>
      <c r="AD9" s="17">
        <f>[5]Maio!$E$33</f>
        <v>82.10526315789474</v>
      </c>
      <c r="AE9" s="17">
        <f>[5]Maio!$E$34</f>
        <v>94</v>
      </c>
      <c r="AF9" s="17" t="str">
        <f>[5]Maio!$E$35</f>
        <v>*</v>
      </c>
      <c r="AG9" s="33">
        <f t="shared" si="1"/>
        <v>78.387412468136134</v>
      </c>
    </row>
    <row r="10" spans="1:34" ht="17.100000000000001" customHeight="1" x14ac:dyDescent="0.2">
      <c r="A10" s="15" t="s">
        <v>2</v>
      </c>
      <c r="B10" s="17">
        <f>[6]Maio!$E$5</f>
        <v>59</v>
      </c>
      <c r="C10" s="17">
        <f>[6]Maio!$E$6</f>
        <v>57.666666666666664</v>
      </c>
      <c r="D10" s="17">
        <f>[6]Maio!$E$7</f>
        <v>73.5</v>
      </c>
      <c r="E10" s="17">
        <f>[6]Maio!$E$8</f>
        <v>92.384615384615387</v>
      </c>
      <c r="F10" s="17">
        <f>[6]Maio!$E$9</f>
        <v>74.666666666666671</v>
      </c>
      <c r="G10" s="17">
        <f>[6]Maio!$E$10</f>
        <v>77.25</v>
      </c>
      <c r="H10" s="17">
        <f>[6]Maio!$E$11</f>
        <v>71.041666666666671</v>
      </c>
      <c r="I10" s="17">
        <f>[6]Maio!$E$12</f>
        <v>65.291666666666671</v>
      </c>
      <c r="J10" s="17">
        <f>[6]Maio!$E$13</f>
        <v>63.875</v>
      </c>
      <c r="K10" s="17">
        <f>[6]Maio!$E$14</f>
        <v>79.125</v>
      </c>
      <c r="L10" s="17">
        <f>[6]Maio!$E$15</f>
        <v>86.75</v>
      </c>
      <c r="M10" s="17">
        <f>[6]Maio!$E$16</f>
        <v>72.958333333333329</v>
      </c>
      <c r="N10" s="17">
        <f>[6]Maio!$E$17</f>
        <v>65.875</v>
      </c>
      <c r="O10" s="17">
        <f>[6]Maio!$E$18</f>
        <v>66.708333333333329</v>
      </c>
      <c r="P10" s="17">
        <f>[6]Maio!$E$19</f>
        <v>62.958333333333336</v>
      </c>
      <c r="Q10" s="17">
        <f>[6]Maio!$E$20</f>
        <v>82.25</v>
      </c>
      <c r="R10" s="17">
        <f>[6]Maio!$E$21</f>
        <v>79.333333333333329</v>
      </c>
      <c r="S10" s="17">
        <f>[6]Maio!$E$22</f>
        <v>77.166666666666671</v>
      </c>
      <c r="T10" s="17">
        <f>[6]Maio!$E$23</f>
        <v>76</v>
      </c>
      <c r="U10" s="17">
        <f>[6]Maio!$E$24</f>
        <v>73.333333333333329</v>
      </c>
      <c r="V10" s="17">
        <f>[6]Maio!$E$25</f>
        <v>69</v>
      </c>
      <c r="W10" s="17">
        <f>[6]Maio!$E$26</f>
        <v>70.791666666666671</v>
      </c>
      <c r="X10" s="17">
        <f>[6]Maio!$E$27</f>
        <v>68.833333333333329</v>
      </c>
      <c r="Y10" s="17">
        <f>[6]Maio!$E$28</f>
        <v>75</v>
      </c>
      <c r="Z10" s="17">
        <f>[6]Maio!$E$29</f>
        <v>73.125</v>
      </c>
      <c r="AA10" s="17">
        <f>[6]Maio!$E$30</f>
        <v>72.166666666666671</v>
      </c>
      <c r="AB10" s="17">
        <f>[6]Maio!$E$31</f>
        <v>78.041666666666671</v>
      </c>
      <c r="AC10" s="17">
        <f>[6]Maio!$E$32</f>
        <v>86.583333333333329</v>
      </c>
      <c r="AD10" s="17">
        <f>[6]Maio!$E$33</f>
        <v>79.583333333333329</v>
      </c>
      <c r="AE10" s="17">
        <f>[6]Maio!$E$34</f>
        <v>78.375</v>
      </c>
      <c r="AF10" s="17">
        <f>[6]Maio!$E$35</f>
        <v>92.125</v>
      </c>
      <c r="AG10" s="33">
        <f t="shared" si="1"/>
        <v>74.218052109181158</v>
      </c>
    </row>
    <row r="11" spans="1:34" ht="17.100000000000001" customHeight="1" x14ac:dyDescent="0.2">
      <c r="A11" s="15" t="s">
        <v>3</v>
      </c>
      <c r="B11" s="17">
        <f>[7]Maio!$E$5</f>
        <v>65.875</v>
      </c>
      <c r="C11" s="17">
        <f>[7]Maio!$E$6</f>
        <v>64.166666666666671</v>
      </c>
      <c r="D11" s="17">
        <f>[7]Maio!$E$7</f>
        <v>67.916666666666671</v>
      </c>
      <c r="E11" s="17">
        <f>[7]Maio!$E$8</f>
        <v>83.75</v>
      </c>
      <c r="F11" s="17">
        <f>[7]Maio!$E$9</f>
        <v>80.041666666666671</v>
      </c>
      <c r="G11" s="17">
        <f>[7]Maio!$E$10</f>
        <v>77.75</v>
      </c>
      <c r="H11" s="17">
        <f>[7]Maio!$E$11</f>
        <v>73.666666666666671</v>
      </c>
      <c r="I11" s="17">
        <f>[7]Maio!$E$12</f>
        <v>66.833333333333329</v>
      </c>
      <c r="J11" s="17">
        <f>[7]Maio!$E$13</f>
        <v>72.125</v>
      </c>
      <c r="K11" s="17">
        <f>[7]Maio!$E$14</f>
        <v>77.833333333333329</v>
      </c>
      <c r="L11" s="17">
        <f>[7]Maio!$E$15</f>
        <v>86.208333333333329</v>
      </c>
      <c r="M11" s="17">
        <f>[7]Maio!$E$16</f>
        <v>77.583333333333329</v>
      </c>
      <c r="N11" s="17">
        <f>[7]Maio!$E$17</f>
        <v>77.625</v>
      </c>
      <c r="O11" s="17">
        <f>[7]Maio!$E$18</f>
        <v>77.75</v>
      </c>
      <c r="P11" s="17">
        <f>[7]Maio!$E$19</f>
        <v>76.916666666666671</v>
      </c>
      <c r="Q11" s="17">
        <f>[7]Maio!$E$20</f>
        <v>75.666666666666671</v>
      </c>
      <c r="R11" s="17">
        <f>[7]Maio!$E$21</f>
        <v>70.791666666666671</v>
      </c>
      <c r="S11" s="17">
        <f>[7]Maio!$E$22</f>
        <v>75.25</v>
      </c>
      <c r="T11" s="17">
        <f>[7]Maio!$E$23</f>
        <v>82.416666666666671</v>
      </c>
      <c r="U11" s="17">
        <f>[7]Maio!$E$24</f>
        <v>81</v>
      </c>
      <c r="V11" s="17">
        <f>[7]Maio!$E$25</f>
        <v>80.166666666666671</v>
      </c>
      <c r="W11" s="17">
        <f>[7]Maio!$E$26</f>
        <v>78.625</v>
      </c>
      <c r="X11" s="17">
        <f>[7]Maio!$E$27</f>
        <v>77.416666666666671</v>
      </c>
      <c r="Y11" s="17">
        <f>[7]Maio!$E$28</f>
        <v>73.625</v>
      </c>
      <c r="Z11" s="17">
        <f>[7]Maio!$E$29</f>
        <v>73.25</v>
      </c>
      <c r="AA11" s="17">
        <f>[7]Maio!$E$30</f>
        <v>70.791666666666671</v>
      </c>
      <c r="AB11" s="17">
        <f>[7]Maio!$E$31</f>
        <v>69.208333333333329</v>
      </c>
      <c r="AC11" s="17">
        <f>[7]Maio!$E$32</f>
        <v>84.333333333333329</v>
      </c>
      <c r="AD11" s="17">
        <f>[7]Maio!$E$33</f>
        <v>83.916666666666671</v>
      </c>
      <c r="AE11" s="17">
        <f>[7]Maio!$E$34</f>
        <v>80.791666666666671</v>
      </c>
      <c r="AF11" s="17">
        <f>[7]Maio!$E$35</f>
        <v>80.75</v>
      </c>
      <c r="AG11" s="33">
        <f t="shared" si="1"/>
        <v>76.259408602150543</v>
      </c>
    </row>
    <row r="12" spans="1:34" ht="17.100000000000001" customHeight="1" x14ac:dyDescent="0.2">
      <c r="A12" s="15" t="s">
        <v>4</v>
      </c>
      <c r="B12" s="17">
        <f>[8]Maio!$E$5</f>
        <v>71.083333333333329</v>
      </c>
      <c r="C12" s="17">
        <f>[8]Maio!$E$6</f>
        <v>65.375</v>
      </c>
      <c r="D12" s="17">
        <f>[8]Maio!$E$7</f>
        <v>70.666666666666671</v>
      </c>
      <c r="E12" s="17">
        <f>[8]Maio!$E$8</f>
        <v>90.333333333333329</v>
      </c>
      <c r="F12" s="17">
        <f>[8]Maio!$E$9</f>
        <v>88.166666666666671</v>
      </c>
      <c r="G12" s="17">
        <f>[8]Maio!$E$10</f>
        <v>80.916666666666671</v>
      </c>
      <c r="H12" s="17">
        <f>[8]Maio!$E$11</f>
        <v>79.583333333333329</v>
      </c>
      <c r="I12" s="17">
        <f>[8]Maio!$E$12</f>
        <v>72.125</v>
      </c>
      <c r="J12" s="17">
        <f>[8]Maio!$E$13</f>
        <v>68.583333333333329</v>
      </c>
      <c r="K12" s="17">
        <f>[8]Maio!$E$14</f>
        <v>80.583333333333329</v>
      </c>
      <c r="L12" s="17">
        <f>[8]Maio!$E$15</f>
        <v>90.875</v>
      </c>
      <c r="M12" s="17">
        <f>[8]Maio!$E$16</f>
        <v>81.708333333333329</v>
      </c>
      <c r="N12" s="17">
        <f>[8]Maio!$E$17</f>
        <v>72.958333333333329</v>
      </c>
      <c r="O12" s="17">
        <f>[8]Maio!$E$18</f>
        <v>76.5</v>
      </c>
      <c r="P12" s="17">
        <f>[8]Maio!$E$19</f>
        <v>83.125</v>
      </c>
      <c r="Q12" s="17">
        <f>[8]Maio!$E$20</f>
        <v>79.416666666666671</v>
      </c>
      <c r="R12" s="17">
        <f>[8]Maio!$E$21</f>
        <v>76.916666666666671</v>
      </c>
      <c r="S12" s="17">
        <f>[8]Maio!$E$22</f>
        <v>75.708333333333329</v>
      </c>
      <c r="T12" s="17">
        <f>[8]Maio!$E$23</f>
        <v>88.75</v>
      </c>
      <c r="U12" s="17">
        <f>[8]Maio!$E$24</f>
        <v>83.916666666666671</v>
      </c>
      <c r="V12" s="17">
        <f>[8]Maio!$E$25</f>
        <v>81.5</v>
      </c>
      <c r="W12" s="17">
        <f>[8]Maio!$E$26</f>
        <v>78.875</v>
      </c>
      <c r="X12" s="17">
        <f>[8]Maio!$E$27</f>
        <v>77.791666666666671</v>
      </c>
      <c r="Y12" s="17">
        <f>[8]Maio!$E$28</f>
        <v>75.166666666666671</v>
      </c>
      <c r="Z12" s="17">
        <f>[8]Maio!$E$29</f>
        <v>72.5</v>
      </c>
      <c r="AA12" s="17">
        <f>[8]Maio!$E$30</f>
        <v>66.291666666666671</v>
      </c>
      <c r="AB12" s="17">
        <f>[8]Maio!$E$31</f>
        <v>65</v>
      </c>
      <c r="AC12" s="17">
        <f>[8]Maio!$E$32</f>
        <v>91.333333333333329</v>
      </c>
      <c r="AD12" s="17">
        <f>[8]Maio!$E$33</f>
        <v>86.166666666666671</v>
      </c>
      <c r="AE12" s="17">
        <f>[8]Maio!$E$34</f>
        <v>81.666666666666671</v>
      </c>
      <c r="AF12" s="17">
        <f>[8]Maio!$E$35</f>
        <v>78.291666666666671</v>
      </c>
      <c r="AG12" s="33">
        <f t="shared" si="1"/>
        <v>78.447580645161295</v>
      </c>
    </row>
    <row r="13" spans="1:34" ht="17.100000000000001" customHeight="1" x14ac:dyDescent="0.2">
      <c r="A13" s="15" t="s">
        <v>5</v>
      </c>
      <c r="B13" s="17">
        <f>[9]Maio!$E$5</f>
        <v>62.333333333333336</v>
      </c>
      <c r="C13" s="17">
        <f>[9]Maio!$E$6</f>
        <v>65.875</v>
      </c>
      <c r="D13" s="17">
        <f>[9]Maio!$E$7</f>
        <v>73.458333333333329</v>
      </c>
      <c r="E13" s="17">
        <f>[9]Maio!$E$8</f>
        <v>86.75</v>
      </c>
      <c r="F13" s="17">
        <f>[9]Maio!$E$9</f>
        <v>81.916666666666671</v>
      </c>
      <c r="G13" s="17">
        <f>[9]Maio!$E$10</f>
        <v>82.583333333333329</v>
      </c>
      <c r="H13" s="17">
        <f>[9]Maio!$E$11</f>
        <v>69.25</v>
      </c>
      <c r="I13" s="17">
        <f>[9]Maio!$E$12</f>
        <v>68.476190476190482</v>
      </c>
      <c r="J13" s="17">
        <f>[9]Maio!$E$13</f>
        <v>66.5</v>
      </c>
      <c r="K13" s="17">
        <f>[9]Maio!$E$14</f>
        <v>76.833333333333329</v>
      </c>
      <c r="L13" s="17">
        <f>[9]Maio!$E$15</f>
        <v>71.260869565217391</v>
      </c>
      <c r="M13" s="17">
        <f>[9]Maio!$E$16</f>
        <v>64.782608695652172</v>
      </c>
      <c r="N13" s="17">
        <f>[9]Maio!$E$17</f>
        <v>67.458333333333329</v>
      </c>
      <c r="O13" s="17">
        <f>[9]Maio!$E$18</f>
        <v>71.083333333333329</v>
      </c>
      <c r="P13" s="17">
        <f>[9]Maio!$E$19</f>
        <v>68.541666666666671</v>
      </c>
      <c r="Q13" s="17">
        <f>[9]Maio!$E$20</f>
        <v>80.125</v>
      </c>
      <c r="R13" s="17">
        <f>[9]Maio!$E$21</f>
        <v>81.95</v>
      </c>
      <c r="S13" s="17">
        <f>[9]Maio!$E$22</f>
        <v>71.666666666666671</v>
      </c>
      <c r="T13" s="17">
        <f>[9]Maio!$E$23</f>
        <v>76.208333333333329</v>
      </c>
      <c r="U13" s="17">
        <f>[9]Maio!$E$24</f>
        <v>71.041666666666671</v>
      </c>
      <c r="V13" s="17">
        <f>[9]Maio!$E$25</f>
        <v>71.916666666666671</v>
      </c>
      <c r="W13" s="17">
        <f>[9]Maio!$E$26</f>
        <v>76.083333333333329</v>
      </c>
      <c r="X13" s="17">
        <f>[9]Maio!$E$27</f>
        <v>75.5</v>
      </c>
      <c r="Y13" s="17">
        <f>[9]Maio!$E$28</f>
        <v>73.833333333333329</v>
      </c>
      <c r="Z13" s="17">
        <f>[9]Maio!$E$29</f>
        <v>74.666666666666671</v>
      </c>
      <c r="AA13" s="17">
        <f>[9]Maio!$E$30</f>
        <v>73.125</v>
      </c>
      <c r="AB13" s="17">
        <f>[9]Maio!$E$31</f>
        <v>75.166666666666671</v>
      </c>
      <c r="AC13" s="17">
        <f>[9]Maio!$E$32</f>
        <v>77.958333333333329</v>
      </c>
      <c r="AD13" s="17">
        <f>[9]Maio!$E$33</f>
        <v>73.208333333333329</v>
      </c>
      <c r="AE13" s="17">
        <f>[9]Maio!$E$34</f>
        <v>76.833333333333329</v>
      </c>
      <c r="AF13" s="17">
        <f>[9]Maio!$E$35</f>
        <v>80.347826086956516</v>
      </c>
      <c r="AG13" s="33">
        <f t="shared" si="1"/>
        <v>73.765618112602709</v>
      </c>
    </row>
    <row r="14" spans="1:34" ht="17.100000000000001" customHeight="1" x14ac:dyDescent="0.2">
      <c r="A14" s="15" t="s">
        <v>50</v>
      </c>
      <c r="B14" s="17">
        <f>[10]Maio!$E$5</f>
        <v>68.208333333333329</v>
      </c>
      <c r="C14" s="17">
        <f>[10]Maio!$E$6</f>
        <v>68.583333333333329</v>
      </c>
      <c r="D14" s="17">
        <f>[10]Maio!$E$7</f>
        <v>76.5</v>
      </c>
      <c r="E14" s="17">
        <f>[10]Maio!$E$8</f>
        <v>92.75</v>
      </c>
      <c r="F14" s="17">
        <f>[10]Maio!$E$9</f>
        <v>84.541666666666671</v>
      </c>
      <c r="G14" s="17">
        <f>[10]Maio!$E$10</f>
        <v>83.666666666666671</v>
      </c>
      <c r="H14" s="17">
        <f>[10]Maio!$E$11</f>
        <v>77.333333333333329</v>
      </c>
      <c r="I14" s="17">
        <f>[10]Maio!$E$12</f>
        <v>69.916666666666671</v>
      </c>
      <c r="J14" s="17">
        <f>[10]Maio!$E$13</f>
        <v>69.791666666666671</v>
      </c>
      <c r="K14" s="17">
        <f>[10]Maio!$E$14</f>
        <v>80.416666666666671</v>
      </c>
      <c r="L14" s="17">
        <f>[10]Maio!$E$15</f>
        <v>89.125</v>
      </c>
      <c r="M14" s="17">
        <f>[10]Maio!$E$16</f>
        <v>82.875</v>
      </c>
      <c r="N14" s="17">
        <f>[10]Maio!$E$17</f>
        <v>75.333333333333329</v>
      </c>
      <c r="O14" s="17">
        <f>[10]Maio!$E$18</f>
        <v>75.166666666666671</v>
      </c>
      <c r="P14" s="17">
        <f>[10]Maio!$E$19</f>
        <v>80.291666666666671</v>
      </c>
      <c r="Q14" s="17">
        <f>[10]Maio!$E$20</f>
        <v>77.375</v>
      </c>
      <c r="R14" s="17">
        <f>[10]Maio!$E$21</f>
        <v>74.833333333333329</v>
      </c>
      <c r="S14" s="17">
        <f>[10]Maio!$E$22</f>
        <v>73.625</v>
      </c>
      <c r="T14" s="17">
        <f>[10]Maio!$E$23</f>
        <v>84.25</v>
      </c>
      <c r="U14" s="17">
        <f>[10]Maio!$E$24</f>
        <v>84.583333333333329</v>
      </c>
      <c r="V14" s="17">
        <f>[10]Maio!$E$25</f>
        <v>80.166666666666671</v>
      </c>
      <c r="W14" s="17">
        <f>[10]Maio!$E$26</f>
        <v>74.583333333333329</v>
      </c>
      <c r="X14" s="17">
        <f>[10]Maio!$E$27</f>
        <v>75.291666666666671</v>
      </c>
      <c r="Y14" s="17">
        <f>[10]Maio!$E$28</f>
        <v>74.25</v>
      </c>
      <c r="Z14" s="17">
        <f>[10]Maio!$E$29</f>
        <v>73.333333333333329</v>
      </c>
      <c r="AA14" s="17">
        <f>[10]Maio!$E$30</f>
        <v>68.708333333333329</v>
      </c>
      <c r="AB14" s="17">
        <f>[10]Maio!$E$31</f>
        <v>66.875</v>
      </c>
      <c r="AC14" s="17">
        <f>[10]Maio!$E$32</f>
        <v>90.041666666666671</v>
      </c>
      <c r="AD14" s="17">
        <f>[10]Maio!$E$33</f>
        <v>82.583333333333329</v>
      </c>
      <c r="AE14" s="17">
        <f>[10]Maio!$E$34</f>
        <v>78.666666666666671</v>
      </c>
      <c r="AF14" s="17">
        <f>[10]Maio!$E$35</f>
        <v>77.75</v>
      </c>
      <c r="AG14" s="33">
        <f>AVERAGE(B14:AF14)</f>
        <v>77.787634408602145</v>
      </c>
    </row>
    <row r="15" spans="1:34" ht="17.100000000000001" customHeight="1" x14ac:dyDescent="0.2">
      <c r="A15" s="15" t="s">
        <v>6</v>
      </c>
      <c r="B15" s="17">
        <f>[11]Maio!$E$5</f>
        <v>74.041666666666671</v>
      </c>
      <c r="C15" s="17">
        <f>[11]Maio!$E$6</f>
        <v>77.416666666666671</v>
      </c>
      <c r="D15" s="17">
        <f>[11]Maio!$E$7</f>
        <v>83.208333333333329</v>
      </c>
      <c r="E15" s="17">
        <f>[11]Maio!$E$8</f>
        <v>89.875</v>
      </c>
      <c r="F15" s="17">
        <f>[11]Maio!$E$9</f>
        <v>75.818181818181813</v>
      </c>
      <c r="G15" s="17">
        <f>[11]Maio!$E$10</f>
        <v>74.375</v>
      </c>
      <c r="H15" s="17">
        <f>[11]Maio!$E$11</f>
        <v>69.333333333333329</v>
      </c>
      <c r="I15" s="17">
        <f>[11]Maio!$E$12</f>
        <v>72.2</v>
      </c>
      <c r="J15" s="17">
        <f>[11]Maio!$E$13</f>
        <v>70.84210526315789</v>
      </c>
      <c r="K15" s="17">
        <f>[11]Maio!$E$14</f>
        <v>75.875</v>
      </c>
      <c r="L15" s="17">
        <f>[11]Maio!$E$15</f>
        <v>74.642857142857139</v>
      </c>
      <c r="M15" s="17">
        <f>[11]Maio!$E$16</f>
        <v>71.714285714285708</v>
      </c>
      <c r="N15" s="17">
        <f>[11]Maio!$E$17</f>
        <v>74.25</v>
      </c>
      <c r="O15" s="17">
        <f>[11]Maio!$E$18</f>
        <v>71.214285714285708</v>
      </c>
      <c r="P15" s="17">
        <f>[11]Maio!$E$19</f>
        <v>72.75</v>
      </c>
      <c r="Q15" s="17">
        <f>[11]Maio!$E$20</f>
        <v>68.25</v>
      </c>
      <c r="R15" s="17">
        <f>[11]Maio!$E$21</f>
        <v>75.222222222222229</v>
      </c>
      <c r="S15" s="17">
        <f>[11]Maio!$E$22</f>
        <v>65.8</v>
      </c>
      <c r="T15" s="17">
        <f>[11]Maio!$E$23</f>
        <v>74.222222222222229</v>
      </c>
      <c r="U15" s="17">
        <f>[11]Maio!$E$24</f>
        <v>64.909090909090907</v>
      </c>
      <c r="V15" s="17">
        <f>[11]Maio!$E$25</f>
        <v>73.642857142857139</v>
      </c>
      <c r="W15" s="17">
        <f>[11]Maio!$E$26</f>
        <v>70.818181818181813</v>
      </c>
      <c r="X15" s="17">
        <f>[11]Maio!$E$27</f>
        <v>64.5</v>
      </c>
      <c r="Y15" s="17" t="str">
        <f>[11]Maio!$E$28</f>
        <v>*</v>
      </c>
      <c r="Z15" s="17">
        <f>[11]Maio!$E$29</f>
        <v>54.4</v>
      </c>
      <c r="AA15" s="17">
        <f>[11]Maio!$E$30</f>
        <v>60</v>
      </c>
      <c r="AB15" s="17" t="str">
        <f>[11]Maio!$E$31</f>
        <v>*</v>
      </c>
      <c r="AC15" s="17" t="str">
        <f>[11]Maio!$E$32</f>
        <v>*</v>
      </c>
      <c r="AD15" s="17">
        <f>[11]Maio!$E$33</f>
        <v>67.25</v>
      </c>
      <c r="AE15" s="17">
        <f>[11]Maio!$E$34</f>
        <v>82.2</v>
      </c>
      <c r="AF15" s="17">
        <f>[11]Maio!$E$35</f>
        <v>84.208333333333329</v>
      </c>
      <c r="AG15" s="33">
        <f t="shared" si="1"/>
        <v>72.606415117881284</v>
      </c>
    </row>
    <row r="16" spans="1:34" ht="17.100000000000001" customHeight="1" x14ac:dyDescent="0.2">
      <c r="A16" s="15" t="s">
        <v>7</v>
      </c>
      <c r="B16" s="17">
        <f>[12]Maio!$E$5</f>
        <v>72.708333333333329</v>
      </c>
      <c r="C16" s="17">
        <f>[12]Maio!$E$6</f>
        <v>66</v>
      </c>
      <c r="D16" s="17">
        <f>[12]Maio!$E$7</f>
        <v>74.416666666666671</v>
      </c>
      <c r="E16" s="17">
        <f>[12]Maio!$E$8</f>
        <v>86.083333333333329</v>
      </c>
      <c r="F16" s="17">
        <f>[12]Maio!$E$9</f>
        <v>76</v>
      </c>
      <c r="G16" s="17">
        <f>[12]Maio!$E$10</f>
        <v>77.166666666666671</v>
      </c>
      <c r="H16" s="17">
        <f>[12]Maio!$E$11</f>
        <v>77.583333333333329</v>
      </c>
      <c r="I16" s="17">
        <f>[12]Maio!$E$12</f>
        <v>74.333333333333329</v>
      </c>
      <c r="J16" s="17">
        <f>[12]Maio!$E$13</f>
        <v>77.5</v>
      </c>
      <c r="K16" s="17">
        <f>[12]Maio!$E$14</f>
        <v>91.333333333333329</v>
      </c>
      <c r="L16" s="17">
        <f>[12]Maio!$E$15</f>
        <v>87</v>
      </c>
      <c r="M16" s="17">
        <f>[12]Maio!$E$16</f>
        <v>78.916666666666671</v>
      </c>
      <c r="N16" s="17">
        <f>[12]Maio!$E$17</f>
        <v>69.083333333333329</v>
      </c>
      <c r="O16" s="17">
        <f>[12]Maio!$E$18</f>
        <v>76.125</v>
      </c>
      <c r="P16" s="17">
        <f>[12]Maio!$E$19</f>
        <v>75</v>
      </c>
      <c r="Q16" s="17">
        <f>[12]Maio!$E$20</f>
        <v>86.375</v>
      </c>
      <c r="R16" s="17">
        <f>[12]Maio!$E$21</f>
        <v>86.375</v>
      </c>
      <c r="S16" s="17">
        <f>[12]Maio!$E$22</f>
        <v>88.333333333333329</v>
      </c>
      <c r="T16" s="17">
        <f>[12]Maio!$E$23</f>
        <v>88.958333333333329</v>
      </c>
      <c r="U16" s="17">
        <f>[12]Maio!$E$24</f>
        <v>81</v>
      </c>
      <c r="V16" s="17">
        <f>[12]Maio!$E$25</f>
        <v>82.416666666666671</v>
      </c>
      <c r="W16" s="17">
        <f>[12]Maio!$E$26</f>
        <v>78.375</v>
      </c>
      <c r="X16" s="17">
        <f>[12]Maio!$E$27</f>
        <v>76.75</v>
      </c>
      <c r="Y16" s="17">
        <f>[12]Maio!$E$28</f>
        <v>85.875</v>
      </c>
      <c r="Z16" s="17">
        <f>[12]Maio!$E$29</f>
        <v>82.916666666666671</v>
      </c>
      <c r="AA16" s="17">
        <f>[12]Maio!$E$30</f>
        <v>81.25</v>
      </c>
      <c r="AB16" s="17">
        <f>[12]Maio!$E$31</f>
        <v>91.458333333333329</v>
      </c>
      <c r="AC16" s="17">
        <f>[12]Maio!$E$32</f>
        <v>86.583333333333329</v>
      </c>
      <c r="AD16" s="17">
        <f>[12]Maio!$E$33</f>
        <v>81.875</v>
      </c>
      <c r="AE16" s="17">
        <f>[12]Maio!$E$34</f>
        <v>89.25</v>
      </c>
      <c r="AF16" s="17">
        <f>[12]Maio!$E$35</f>
        <v>95.166666666666671</v>
      </c>
      <c r="AG16" s="33">
        <f t="shared" si="1"/>
        <v>81.361559139784944</v>
      </c>
    </row>
    <row r="17" spans="1:33" ht="17.100000000000001" customHeight="1" x14ac:dyDescent="0.2">
      <c r="A17" s="15" t="s">
        <v>8</v>
      </c>
      <c r="B17" s="17">
        <f>[13]Maio!$E$5</f>
        <v>72.583333333333329</v>
      </c>
      <c r="C17" s="17">
        <f>[13]Maio!$E$6</f>
        <v>71.625</v>
      </c>
      <c r="D17" s="17">
        <f>[13]Maio!$E$7</f>
        <v>83.25</v>
      </c>
      <c r="E17" s="17">
        <f>[13]Maio!$E$8</f>
        <v>84.208333333333329</v>
      </c>
      <c r="F17" s="17">
        <f>[13]Maio!$E$9</f>
        <v>70.208333333333329</v>
      </c>
      <c r="G17" s="17">
        <f>[13]Maio!$E$10</f>
        <v>78.416666666666671</v>
      </c>
      <c r="H17" s="17">
        <f>[13]Maio!$E$11</f>
        <v>73.708333333333329</v>
      </c>
      <c r="I17" s="17">
        <f>[13]Maio!$E$12</f>
        <v>79.458333333333329</v>
      </c>
      <c r="J17" s="17">
        <f>[13]Maio!$E$13</f>
        <v>79.666666666666671</v>
      </c>
      <c r="K17" s="17">
        <f>[13]Maio!$E$14</f>
        <v>94.083333333333329</v>
      </c>
      <c r="L17" s="17">
        <f>[13]Maio!$E$15</f>
        <v>83.875</v>
      </c>
      <c r="M17" s="17">
        <f>[13]Maio!$E$16</f>
        <v>81.958333333333329</v>
      </c>
      <c r="N17" s="17">
        <f>[13]Maio!$E$17</f>
        <v>78.916666666666671</v>
      </c>
      <c r="O17" s="17">
        <f>[13]Maio!$E$18</f>
        <v>82.791666666666671</v>
      </c>
      <c r="P17" s="17">
        <f>[13]Maio!$E$19</f>
        <v>80.833333333333329</v>
      </c>
      <c r="Q17" s="17">
        <f>[13]Maio!$E$20</f>
        <v>93.291666666666671</v>
      </c>
      <c r="R17" s="17">
        <f>[13]Maio!$E$21</f>
        <v>90.291666666666671</v>
      </c>
      <c r="S17" s="17">
        <f>[13]Maio!$E$22</f>
        <v>88.75</v>
      </c>
      <c r="T17" s="17">
        <f>[13]Maio!$E$23</f>
        <v>83.25</v>
      </c>
      <c r="U17" s="17">
        <f>[13]Maio!$E$24</f>
        <v>78.833333333333329</v>
      </c>
      <c r="V17" s="17">
        <f>[13]Maio!$E$25</f>
        <v>84.083333333333329</v>
      </c>
      <c r="W17" s="17">
        <f>[13]Maio!$E$26</f>
        <v>79.625</v>
      </c>
      <c r="X17" s="17">
        <f>[13]Maio!$E$27</f>
        <v>76.166666666666671</v>
      </c>
      <c r="Y17" s="17">
        <f>[13]Maio!$E$28</f>
        <v>79.541666666666671</v>
      </c>
      <c r="Z17" s="17">
        <f>[13]Maio!$E$29</f>
        <v>88.291666666666671</v>
      </c>
      <c r="AA17" s="17">
        <f>[13]Maio!$E$30</f>
        <v>86.208333333333329</v>
      </c>
      <c r="AB17" s="17">
        <f>[13]Maio!$E$31</f>
        <v>91.5</v>
      </c>
      <c r="AC17" s="17">
        <f>[13]Maio!$E$32</f>
        <v>83.166666666666671</v>
      </c>
      <c r="AD17" s="17">
        <f>[13]Maio!$E$33</f>
        <v>76.291666666666671</v>
      </c>
      <c r="AE17" s="17">
        <f>[13]Maio!$E$34</f>
        <v>94.166666666666671</v>
      </c>
      <c r="AF17" s="17">
        <f>[13]Maio!$E$35</f>
        <v>97.125</v>
      </c>
      <c r="AG17" s="33">
        <f t="shared" si="1"/>
        <v>82.77956989247312</v>
      </c>
    </row>
    <row r="18" spans="1:33" ht="17.100000000000001" customHeight="1" x14ac:dyDescent="0.2">
      <c r="A18" s="15" t="s">
        <v>9</v>
      </c>
      <c r="B18" s="17">
        <f>[14]Maio!$E$5</f>
        <v>67.125</v>
      </c>
      <c r="C18" s="17">
        <f>[14]Maio!$E$6</f>
        <v>61.708333333333336</v>
      </c>
      <c r="D18" s="17">
        <f>[14]Maio!$E$7</f>
        <v>67.833333333333329</v>
      </c>
      <c r="E18" s="17">
        <f>[14]Maio!$E$8</f>
        <v>83.916666666666671</v>
      </c>
      <c r="F18" s="17">
        <f>[14]Maio!$E$9</f>
        <v>71.916666666666671</v>
      </c>
      <c r="G18" s="17">
        <f>[14]Maio!$E$10</f>
        <v>77.583333333333329</v>
      </c>
      <c r="H18" s="17">
        <f>[14]Maio!$E$11</f>
        <v>73.833333333333329</v>
      </c>
      <c r="I18" s="17">
        <f>[14]Maio!$E$12</f>
        <v>69.916666666666671</v>
      </c>
      <c r="J18" s="17">
        <f>[14]Maio!$E$13</f>
        <v>73.875</v>
      </c>
      <c r="K18" s="17">
        <f>[14]Maio!$E$14</f>
        <v>87.458333333333329</v>
      </c>
      <c r="L18" s="17">
        <f>[14]Maio!$E$15</f>
        <v>83.333333333333329</v>
      </c>
      <c r="M18" s="17">
        <f>[14]Maio!$E$16</f>
        <v>71.708333333333329</v>
      </c>
      <c r="N18" s="17">
        <f>[14]Maio!$E$17</f>
        <v>73.25</v>
      </c>
      <c r="O18" s="17">
        <f>[14]Maio!$E$18</f>
        <v>75</v>
      </c>
      <c r="P18" s="17">
        <f>[14]Maio!$E$19</f>
        <v>76.041666666666671</v>
      </c>
      <c r="Q18" s="17">
        <f>[14]Maio!$E$20</f>
        <v>85.958333333333329</v>
      </c>
      <c r="R18" s="17">
        <f>[14]Maio!$E$21</f>
        <v>81.583333333333329</v>
      </c>
      <c r="S18" s="17">
        <f>[14]Maio!$E$22</f>
        <v>85.875</v>
      </c>
      <c r="T18" s="17">
        <f>[14]Maio!$E$23</f>
        <v>82.791666666666671</v>
      </c>
      <c r="U18" s="17">
        <f>[14]Maio!$E$24</f>
        <v>78.25</v>
      </c>
      <c r="V18" s="17">
        <f>[14]Maio!$E$25</f>
        <v>79.625</v>
      </c>
      <c r="W18" s="17">
        <f>[14]Maio!$E$26</f>
        <v>72.375</v>
      </c>
      <c r="X18" s="17">
        <f>[14]Maio!$E$27</f>
        <v>72.833333333333329</v>
      </c>
      <c r="Y18" s="17">
        <f>[14]Maio!$E$28</f>
        <v>77.416666666666671</v>
      </c>
      <c r="Z18" s="17">
        <f>[14]Maio!$E$29</f>
        <v>77.041666666666671</v>
      </c>
      <c r="AA18" s="17">
        <f>[14]Maio!$E$30</f>
        <v>76.875</v>
      </c>
      <c r="AB18" s="17">
        <f>[14]Maio!$E$31</f>
        <v>90.875</v>
      </c>
      <c r="AC18" s="17">
        <f>[14]Maio!$E$32</f>
        <v>83.166666666666671</v>
      </c>
      <c r="AD18" s="17">
        <f>[14]Maio!$E$33</f>
        <v>76.708333333333329</v>
      </c>
      <c r="AE18" s="17">
        <f>[14]Maio!$E$34</f>
        <v>89.833333333333329</v>
      </c>
      <c r="AF18" s="17">
        <f>[14]Maio!$E$35</f>
        <v>96.166666666666671</v>
      </c>
      <c r="AG18" s="33">
        <f t="shared" si="1"/>
        <v>78.125</v>
      </c>
    </row>
    <row r="19" spans="1:33" ht="17.100000000000001" customHeight="1" x14ac:dyDescent="0.2">
      <c r="A19" s="15" t="s">
        <v>49</v>
      </c>
      <c r="B19" s="17">
        <f>[15]Maio!$E$5</f>
        <v>66.25</v>
      </c>
      <c r="C19" s="17">
        <f>[15]Maio!$E$6</f>
        <v>65.125</v>
      </c>
      <c r="D19" s="17">
        <f>[15]Maio!$E$7</f>
        <v>74.208333333333329</v>
      </c>
      <c r="E19" s="17">
        <f>[15]Maio!$E$8</f>
        <v>80.125</v>
      </c>
      <c r="F19" s="17">
        <f>[15]Maio!$E$9</f>
        <v>70.583333333333329</v>
      </c>
      <c r="G19" s="17">
        <f>[15]Maio!$E$10</f>
        <v>80.375</v>
      </c>
      <c r="H19" s="17">
        <f>[15]Maio!$E$11</f>
        <v>73.375</v>
      </c>
      <c r="I19" s="17">
        <f>[15]Maio!$E$12</f>
        <v>75.666666666666671</v>
      </c>
      <c r="J19" s="17">
        <f>[15]Maio!$E$13</f>
        <v>69.708333333333329</v>
      </c>
      <c r="K19" s="17">
        <f>[15]Maio!$E$14</f>
        <v>88.375</v>
      </c>
      <c r="L19" s="17">
        <f>[15]Maio!$E$15</f>
        <v>84.25</v>
      </c>
      <c r="M19" s="17">
        <f>[15]Maio!$E$16</f>
        <v>77.5</v>
      </c>
      <c r="N19" s="17">
        <f>[15]Maio!$E$17</f>
        <v>75.041666666666671</v>
      </c>
      <c r="O19" s="17">
        <f>[15]Maio!$E$18</f>
        <v>73.166666666666671</v>
      </c>
      <c r="P19" s="17">
        <f>[15]Maio!$E$19</f>
        <v>72.958333333333329</v>
      </c>
      <c r="Q19" s="17">
        <f>[15]Maio!$E$20</f>
        <v>84.083333333333329</v>
      </c>
      <c r="R19" s="17">
        <f>[15]Maio!$E$21</f>
        <v>89.166666666666671</v>
      </c>
      <c r="S19" s="17">
        <f>[15]Maio!$E$22</f>
        <v>84.875</v>
      </c>
      <c r="T19" s="17">
        <f>[15]Maio!$E$23</f>
        <v>77.416666666666671</v>
      </c>
      <c r="U19" s="17">
        <f>[15]Maio!$E$24</f>
        <v>78.521739130434781</v>
      </c>
      <c r="V19" s="17">
        <f>[15]Maio!$E$25</f>
        <v>76.333333333333329</v>
      </c>
      <c r="W19" s="17">
        <f>[15]Maio!$E$26</f>
        <v>72.458333333333329</v>
      </c>
      <c r="X19" s="17">
        <f>[15]Maio!$E$27</f>
        <v>69.875</v>
      </c>
      <c r="Y19" s="17">
        <f>[15]Maio!$E$28</f>
        <v>77.583333333333329</v>
      </c>
      <c r="Z19" s="17">
        <f>[15]Maio!$E$29</f>
        <v>85.291666666666671</v>
      </c>
      <c r="AA19" s="17">
        <f>[15]Maio!$E$30</f>
        <v>82.416666666666671</v>
      </c>
      <c r="AB19" s="17">
        <f>[15]Maio!$E$31</f>
        <v>89.25</v>
      </c>
      <c r="AC19" s="17">
        <f>[15]Maio!$E$32</f>
        <v>84.583333333333329</v>
      </c>
      <c r="AD19" s="17">
        <f>[15]Maio!$E$33</f>
        <v>81.75</v>
      </c>
      <c r="AE19" s="17">
        <f>[15]Maio!$E$34</f>
        <v>87.5</v>
      </c>
      <c r="AF19" s="17">
        <f>[15]Maio!$E$35</f>
        <v>90.791666666666671</v>
      </c>
      <c r="AG19" s="33">
        <f t="shared" si="1"/>
        <v>78.664679756895737</v>
      </c>
    </row>
    <row r="20" spans="1:33" ht="17.100000000000001" customHeight="1" x14ac:dyDescent="0.2">
      <c r="A20" s="15" t="s">
        <v>10</v>
      </c>
      <c r="B20" s="17">
        <f>[16]Maio!$E$5</f>
        <v>68.541666666666671</v>
      </c>
      <c r="C20" s="17">
        <f>[16]Maio!$E$6</f>
        <v>65</v>
      </c>
      <c r="D20" s="17">
        <f>[16]Maio!$E$7</f>
        <v>73.791666666666671</v>
      </c>
      <c r="E20" s="17">
        <f>[16]Maio!$E$8</f>
        <v>85.208333333333329</v>
      </c>
      <c r="F20" s="17">
        <f>[16]Maio!$E$9</f>
        <v>82.583333333333329</v>
      </c>
      <c r="G20" s="17">
        <f>[16]Maio!$E$10</f>
        <v>78.916666666666671</v>
      </c>
      <c r="H20" s="17">
        <f>[16]Maio!$E$11</f>
        <v>75.666666666666671</v>
      </c>
      <c r="I20" s="17">
        <f>[16]Maio!$E$12</f>
        <v>78.333333333333329</v>
      </c>
      <c r="J20" s="17">
        <f>[16]Maio!$E$13</f>
        <v>77.625</v>
      </c>
      <c r="K20" s="17">
        <f>[16]Maio!$E$14</f>
        <v>91.333333333333329</v>
      </c>
      <c r="L20" s="17">
        <f>[16]Maio!$E$15</f>
        <v>85.125</v>
      </c>
      <c r="M20" s="17">
        <f>[16]Maio!$E$16</f>
        <v>78.666666666666671</v>
      </c>
      <c r="N20" s="17">
        <f>[16]Maio!$E$17</f>
        <v>77.625</v>
      </c>
      <c r="O20" s="17">
        <f>[16]Maio!$E$18</f>
        <v>78.083333333333329</v>
      </c>
      <c r="P20" s="17">
        <f>[16]Maio!$E$19</f>
        <v>78.333333333333329</v>
      </c>
      <c r="Q20" s="17">
        <f>[16]Maio!$E$20</f>
        <v>90.583333333333329</v>
      </c>
      <c r="R20" s="17">
        <f>[16]Maio!$E$21</f>
        <v>88.041666666666671</v>
      </c>
      <c r="S20" s="17">
        <f>[16]Maio!$E$22</f>
        <v>90.75</v>
      </c>
      <c r="T20" s="17">
        <f>[16]Maio!$E$23</f>
        <v>84.166666666666671</v>
      </c>
      <c r="U20" s="17">
        <f>[16]Maio!$E$24</f>
        <v>83.291666666666671</v>
      </c>
      <c r="V20" s="17">
        <f>[16]Maio!$E$25</f>
        <v>80.5</v>
      </c>
      <c r="W20" s="17">
        <f>[16]Maio!$E$26</f>
        <v>75.833333333333329</v>
      </c>
      <c r="X20" s="17">
        <f>[16]Maio!$E$27</f>
        <v>72.416666666666671</v>
      </c>
      <c r="Y20" s="17">
        <f>[16]Maio!$E$28</f>
        <v>79.25</v>
      </c>
      <c r="Z20" s="17">
        <f>[16]Maio!$E$29</f>
        <v>83.5</v>
      </c>
      <c r="AA20" s="17">
        <f>[16]Maio!$E$30</f>
        <v>83.541666666666671</v>
      </c>
      <c r="AB20" s="17">
        <f>[16]Maio!$E$31</f>
        <v>90.208333333333329</v>
      </c>
      <c r="AC20" s="17">
        <f>[16]Maio!$E$32</f>
        <v>82.375</v>
      </c>
      <c r="AD20" s="17">
        <f>[16]Maio!$E$33</f>
        <v>77.5</v>
      </c>
      <c r="AE20" s="17">
        <f>[16]Maio!$E$34</f>
        <v>91.458333333333329</v>
      </c>
      <c r="AF20" s="17">
        <f>[16]Maio!$E$35</f>
        <v>95.083333333333329</v>
      </c>
      <c r="AG20" s="33">
        <f t="shared" ref="AG20:AG32" si="2">AVERAGE(B20:AF20)</f>
        <v>81.397849462365613</v>
      </c>
    </row>
    <row r="21" spans="1:33" ht="17.100000000000001" customHeight="1" x14ac:dyDescent="0.2">
      <c r="A21" s="15" t="s">
        <v>11</v>
      </c>
      <c r="B21" s="17">
        <f>[17]Maio!$E$5</f>
        <v>76.708333333333329</v>
      </c>
      <c r="C21" s="17">
        <f>[17]Maio!$E$6</f>
        <v>74.208333333333329</v>
      </c>
      <c r="D21" s="17">
        <f>[17]Maio!$E$7</f>
        <v>83.125</v>
      </c>
      <c r="E21" s="17">
        <f>[17]Maio!$E$8</f>
        <v>85.625</v>
      </c>
      <c r="F21" s="17">
        <f>[17]Maio!$E$9</f>
        <v>76.75</v>
      </c>
      <c r="G21" s="17">
        <f>[17]Maio!$E$10</f>
        <v>83.333333333333329</v>
      </c>
      <c r="H21" s="17">
        <f>[17]Maio!$E$11</f>
        <v>78.375</v>
      </c>
      <c r="I21" s="17">
        <f>[17]Maio!$E$12</f>
        <v>81.541666666666671</v>
      </c>
      <c r="J21" s="17">
        <f>[17]Maio!$E$13</f>
        <v>80.083333333333329</v>
      </c>
      <c r="K21" s="17">
        <f>[17]Maio!$E$14</f>
        <v>95.083333333333329</v>
      </c>
      <c r="L21" s="17">
        <f>[17]Maio!$E$15</f>
        <v>85.625</v>
      </c>
      <c r="M21" s="17">
        <f>[17]Maio!$E$16</f>
        <v>80.791666666666671</v>
      </c>
      <c r="N21" s="17">
        <f>[17]Maio!$E$17</f>
        <v>81.666666666666671</v>
      </c>
      <c r="O21" s="17">
        <f>[17]Maio!$E$18</f>
        <v>83.958333333333329</v>
      </c>
      <c r="P21" s="17">
        <f>[17]Maio!$E$19</f>
        <v>80.458333333333329</v>
      </c>
      <c r="Q21" s="17">
        <f>[17]Maio!$E$20</f>
        <v>89.541666666666671</v>
      </c>
      <c r="R21" s="17">
        <f>[17]Maio!$E$21</f>
        <v>92.708333333333329</v>
      </c>
      <c r="S21" s="17">
        <f>[17]Maio!$E$22</f>
        <v>86.541666666666671</v>
      </c>
      <c r="T21" s="17">
        <f>[17]Maio!$E$23</f>
        <v>87.583333333333329</v>
      </c>
      <c r="U21" s="17">
        <f>[17]Maio!$E$24</f>
        <v>87.041666666666671</v>
      </c>
      <c r="V21" s="17">
        <f>[17]Maio!$E$25</f>
        <v>86.208333333333329</v>
      </c>
      <c r="W21" s="17">
        <f>[17]Maio!$E$26</f>
        <v>81.041666666666671</v>
      </c>
      <c r="X21" s="17">
        <f>[17]Maio!$E$27</f>
        <v>80.791666666666671</v>
      </c>
      <c r="Y21" s="17">
        <f>[17]Maio!$E$28</f>
        <v>84.375</v>
      </c>
      <c r="Z21" s="17">
        <f>[17]Maio!$E$29</f>
        <v>84.833333333333329</v>
      </c>
      <c r="AA21" s="17">
        <f>[17]Maio!$E$30</f>
        <v>83.083333333333329</v>
      </c>
      <c r="AB21" s="17">
        <f>[17]Maio!$E$31</f>
        <v>90.708333333333329</v>
      </c>
      <c r="AC21" s="17">
        <f>[17]Maio!$E$32</f>
        <v>91.041666666666671</v>
      </c>
      <c r="AD21" s="17">
        <f>[17]Maio!$E$33</f>
        <v>86.375</v>
      </c>
      <c r="AE21" s="17">
        <f>[17]Maio!$E$34</f>
        <v>89.958333333333329</v>
      </c>
      <c r="AF21" s="17">
        <f>[17]Maio!$E$35</f>
        <v>97.5</v>
      </c>
      <c r="AG21" s="33">
        <f t="shared" si="2"/>
        <v>84.731182795698928</v>
      </c>
    </row>
    <row r="22" spans="1:33" ht="17.100000000000001" customHeight="1" x14ac:dyDescent="0.2">
      <c r="A22" s="15" t="s">
        <v>12</v>
      </c>
      <c r="B22" s="17" t="str">
        <f>[18]Maio!$E$5</f>
        <v>*</v>
      </c>
      <c r="C22" s="17" t="str">
        <f>[18]Maio!$E$6</f>
        <v>*</v>
      </c>
      <c r="D22" s="17" t="str">
        <f>[18]Maio!$E$7</f>
        <v>*</v>
      </c>
      <c r="E22" s="17" t="str">
        <f>[18]Maio!$E$8</f>
        <v>*</v>
      </c>
      <c r="F22" s="17" t="str">
        <f>[18]Maio!$E$9</f>
        <v>*</v>
      </c>
      <c r="G22" s="17" t="str">
        <f>[18]Maio!$E$10</f>
        <v>*</v>
      </c>
      <c r="H22" s="17" t="str">
        <f>[18]Maio!$E$11</f>
        <v>*</v>
      </c>
      <c r="I22" s="17" t="str">
        <f>[18]Maio!$E$12</f>
        <v>*</v>
      </c>
      <c r="J22" s="17" t="str">
        <f>[18]Maio!$E$13</f>
        <v>*</v>
      </c>
      <c r="K22" s="17" t="str">
        <f>[18]Maio!$E$14</f>
        <v>*</v>
      </c>
      <c r="L22" s="17" t="str">
        <f>[18]Maio!$E$15</f>
        <v>*</v>
      </c>
      <c r="M22" s="17" t="str">
        <f>[18]Maio!$E$16</f>
        <v>*</v>
      </c>
      <c r="N22" s="17" t="str">
        <f>[18]Maio!$E$17</f>
        <v>*</v>
      </c>
      <c r="O22" s="17" t="str">
        <f>[18]Maio!$E$18</f>
        <v>*</v>
      </c>
      <c r="P22" s="17" t="str">
        <f>[18]Maio!$E$19</f>
        <v>*</v>
      </c>
      <c r="Q22" s="17" t="str">
        <f>[18]Maio!$E$20</f>
        <v>*</v>
      </c>
      <c r="R22" s="17" t="str">
        <f>[18]Maio!$E$21</f>
        <v>*</v>
      </c>
      <c r="S22" s="17" t="str">
        <f>[18]Maio!$E$22</f>
        <v>*</v>
      </c>
      <c r="T22" s="17" t="str">
        <f>[18]Maio!$E$23</f>
        <v>*</v>
      </c>
      <c r="U22" s="17" t="str">
        <f>[18]Maio!$E$24</f>
        <v>*</v>
      </c>
      <c r="V22" s="17" t="str">
        <f>[18]Maio!$E$25</f>
        <v>*</v>
      </c>
      <c r="W22" s="17" t="str">
        <f>[18]Maio!$E$26</f>
        <v>*</v>
      </c>
      <c r="X22" s="17" t="str">
        <f>[18]Maio!$E$27</f>
        <v>*</v>
      </c>
      <c r="Y22" s="17" t="str">
        <f>[18]Maio!$E$28</f>
        <v>*</v>
      </c>
      <c r="Z22" s="17" t="str">
        <f>[18]Maio!$E$29</f>
        <v>*</v>
      </c>
      <c r="AA22" s="17" t="str">
        <f>[18]Maio!$E$30</f>
        <v>*</v>
      </c>
      <c r="AB22" s="17" t="str">
        <f>[18]Maio!$E$31</f>
        <v>*</v>
      </c>
      <c r="AC22" s="17" t="str">
        <f>[18]Maio!$E$32</f>
        <v>*</v>
      </c>
      <c r="AD22" s="17" t="str">
        <f>[18]Maio!$E$33</f>
        <v>*</v>
      </c>
      <c r="AE22" s="17" t="str">
        <f>[18]Maio!$E$34</f>
        <v>*</v>
      </c>
      <c r="AF22" s="17" t="str">
        <f>[18]Maio!$E$35</f>
        <v>*</v>
      </c>
      <c r="AG22" s="33" t="s">
        <v>140</v>
      </c>
    </row>
    <row r="23" spans="1:33" ht="17.100000000000001" customHeight="1" x14ac:dyDescent="0.2">
      <c r="A23" s="15" t="s">
        <v>13</v>
      </c>
      <c r="B23" s="17">
        <f>[19]Maio!$E$5</f>
        <v>74.625</v>
      </c>
      <c r="C23" s="17">
        <f>[19]Maio!$E$6</f>
        <v>73.708333333333329</v>
      </c>
      <c r="D23" s="17">
        <f>[19]Maio!$E$7</f>
        <v>76.291666666666671</v>
      </c>
      <c r="E23" s="17">
        <f>[19]Maio!$E$8</f>
        <v>86.541666666666671</v>
      </c>
      <c r="F23" s="17">
        <f>[19]Maio!$E$9</f>
        <v>84.541666666666671</v>
      </c>
      <c r="G23" s="17">
        <f>[19]Maio!$E$10</f>
        <v>82.25</v>
      </c>
      <c r="H23" s="17">
        <f>[19]Maio!$E$11</f>
        <v>78.541666666666671</v>
      </c>
      <c r="I23" s="17">
        <f>[19]Maio!$E$12</f>
        <v>77.666666666666671</v>
      </c>
      <c r="J23" s="17">
        <f>[19]Maio!$E$13</f>
        <v>75.625</v>
      </c>
      <c r="K23" s="17">
        <f>[19]Maio!$E$14</f>
        <v>80.25</v>
      </c>
      <c r="L23" s="17">
        <f>[19]Maio!$E$15</f>
        <v>76.625</v>
      </c>
      <c r="M23" s="17">
        <f>[19]Maio!$E$16</f>
        <v>77.666666666666671</v>
      </c>
      <c r="N23" s="17">
        <f>[19]Maio!$E$17</f>
        <v>78.083333333333329</v>
      </c>
      <c r="O23" s="17">
        <f>[19]Maio!$E$18</f>
        <v>77.375</v>
      </c>
      <c r="P23" s="17">
        <f>[19]Maio!$E$19</f>
        <v>76.208333333333329</v>
      </c>
      <c r="Q23" s="17">
        <f>[19]Maio!$E$20</f>
        <v>84.416666666666671</v>
      </c>
      <c r="R23" s="17">
        <f>[19]Maio!$E$21</f>
        <v>85.333333333333329</v>
      </c>
      <c r="S23" s="17">
        <f>[19]Maio!$E$22</f>
        <v>78.666666666666671</v>
      </c>
      <c r="T23" s="17">
        <f>[19]Maio!$E$23</f>
        <v>77.25</v>
      </c>
      <c r="U23" s="17">
        <f>[19]Maio!$E$24</f>
        <v>79.458333333333329</v>
      </c>
      <c r="V23" s="17">
        <f>[19]Maio!$E$25</f>
        <v>78.291666666666671</v>
      </c>
      <c r="W23" s="17">
        <f>[19]Maio!$E$26</f>
        <v>69.208333333333329</v>
      </c>
      <c r="X23" s="17">
        <f>[19]Maio!$E$27</f>
        <v>73.458333333333329</v>
      </c>
      <c r="Y23" s="17">
        <f>[19]Maio!$E$28</f>
        <v>78</v>
      </c>
      <c r="Z23" s="17">
        <f>[19]Maio!$E$29</f>
        <v>76.541666666666671</v>
      </c>
      <c r="AA23" s="17">
        <f>[19]Maio!$E$30</f>
        <v>77.625</v>
      </c>
      <c r="AB23" s="17">
        <f>[19]Maio!$E$31</f>
        <v>83.416666666666671</v>
      </c>
      <c r="AC23" s="17">
        <f>[19]Maio!$E$32</f>
        <v>87.25</v>
      </c>
      <c r="AD23" s="17">
        <f>[19]Maio!$E$33</f>
        <v>83.083333333333329</v>
      </c>
      <c r="AE23" s="17">
        <f>[19]Maio!$E$34</f>
        <v>83.5</v>
      </c>
      <c r="AF23" s="17">
        <f>[19]Maio!$E$35</f>
        <v>87.25</v>
      </c>
      <c r="AG23" s="33">
        <f t="shared" si="2"/>
        <v>79.314516129032256</v>
      </c>
    </row>
    <row r="24" spans="1:33" ht="17.100000000000001" customHeight="1" x14ac:dyDescent="0.2">
      <c r="A24" s="15" t="s">
        <v>14</v>
      </c>
      <c r="B24" s="17">
        <f>[20]Maio!$E$5</f>
        <v>70.5</v>
      </c>
      <c r="C24" s="17">
        <f>[20]Maio!$E$6</f>
        <v>68.291666666666671</v>
      </c>
      <c r="D24" s="17">
        <f>[20]Maio!$E$7</f>
        <v>68.833333333333329</v>
      </c>
      <c r="E24" s="17">
        <f>[20]Maio!$E$8</f>
        <v>85.208333333333329</v>
      </c>
      <c r="F24" s="17">
        <f>[20]Maio!$E$9</f>
        <v>82.583333333333329</v>
      </c>
      <c r="G24" s="17">
        <f>[20]Maio!$E$10</f>
        <v>79.541666666666671</v>
      </c>
      <c r="H24" s="17">
        <f>[20]Maio!$E$11</f>
        <v>74.833333333333329</v>
      </c>
      <c r="I24" s="17">
        <f>[20]Maio!$E$12</f>
        <v>69.541666666666671</v>
      </c>
      <c r="J24" s="17">
        <f>[20]Maio!$E$13</f>
        <v>76.333333333333329</v>
      </c>
      <c r="K24" s="17">
        <f>[20]Maio!$E$14</f>
        <v>85.916666666666671</v>
      </c>
      <c r="L24" s="17">
        <f>[20]Maio!$E$15</f>
        <v>89.125</v>
      </c>
      <c r="M24" s="17">
        <f>[20]Maio!$E$16</f>
        <v>78.416666666666671</v>
      </c>
      <c r="N24" s="17">
        <f>[20]Maio!$E$17</f>
        <v>77.25</v>
      </c>
      <c r="O24" s="17">
        <f>[20]Maio!$E$18</f>
        <v>78.333333333333329</v>
      </c>
      <c r="P24" s="17">
        <f>[20]Maio!$E$19</f>
        <v>78.25</v>
      </c>
      <c r="Q24" s="17">
        <f>[20]Maio!$E$20</f>
        <v>76.791666666666671</v>
      </c>
      <c r="R24" s="17">
        <f>[20]Maio!$E$21</f>
        <v>68.458333333333329</v>
      </c>
      <c r="S24" s="17">
        <f>[20]Maio!$E$22</f>
        <v>76.5</v>
      </c>
      <c r="T24" s="17">
        <f>[20]Maio!$E$23</f>
        <v>86.208333333333329</v>
      </c>
      <c r="U24" s="17">
        <f>[20]Maio!$E$24</f>
        <v>82.916666666666671</v>
      </c>
      <c r="V24" s="17">
        <f>[20]Maio!$E$25</f>
        <v>83.583333333333329</v>
      </c>
      <c r="W24" s="17">
        <f>[20]Maio!$E$26</f>
        <v>76.208333333333329</v>
      </c>
      <c r="X24" s="17">
        <f>[20]Maio!$E$27</f>
        <v>74.75</v>
      </c>
      <c r="Y24" s="17">
        <f>[20]Maio!$E$28</f>
        <v>75.958333333333329</v>
      </c>
      <c r="Z24" s="17">
        <f>[20]Maio!$E$29</f>
        <v>74.666666666666671</v>
      </c>
      <c r="AA24" s="17">
        <f>[20]Maio!$E$30</f>
        <v>74.041666666666671</v>
      </c>
      <c r="AB24" s="17">
        <f>[20]Maio!$E$31</f>
        <v>72.5</v>
      </c>
      <c r="AC24" s="17">
        <f>[20]Maio!$E$32</f>
        <v>90.833333333333329</v>
      </c>
      <c r="AD24" s="17">
        <f>[20]Maio!$E$33</f>
        <v>84.375</v>
      </c>
      <c r="AE24" s="17">
        <f>[20]Maio!$E$34</f>
        <v>80.083333333333329</v>
      </c>
      <c r="AF24" s="17">
        <f>[20]Maio!$E$35</f>
        <v>84.916666666666671</v>
      </c>
      <c r="AG24" s="33">
        <f t="shared" si="2"/>
        <v>78.25</v>
      </c>
    </row>
    <row r="25" spans="1:33" ht="17.100000000000001" customHeight="1" x14ac:dyDescent="0.2">
      <c r="A25" s="15" t="s">
        <v>15</v>
      </c>
      <c r="B25" s="17">
        <f>[21]Maio!$E$5</f>
        <v>76.041666666666671</v>
      </c>
      <c r="C25" s="17">
        <f>[21]Maio!$E$6</f>
        <v>68.958333333333329</v>
      </c>
      <c r="D25" s="17">
        <f>[21]Maio!$E$7</f>
        <v>78.458333333333329</v>
      </c>
      <c r="E25" s="17">
        <f>[21]Maio!$E$8</f>
        <v>85.875</v>
      </c>
      <c r="F25" s="17">
        <f>[21]Maio!$E$9</f>
        <v>64.5</v>
      </c>
      <c r="G25" s="17">
        <f>[21]Maio!$E$10</f>
        <v>77.375</v>
      </c>
      <c r="H25" s="17">
        <f>[21]Maio!$E$11</f>
        <v>71.875</v>
      </c>
      <c r="I25" s="17">
        <f>[21]Maio!$E$12</f>
        <v>85.25</v>
      </c>
      <c r="J25" s="17">
        <f>[21]Maio!$E$13</f>
        <v>84.083333333333329</v>
      </c>
      <c r="K25" s="17">
        <f>[21]Maio!$E$14</f>
        <v>92.5</v>
      </c>
      <c r="L25" s="17">
        <f>[21]Maio!$E$15</f>
        <v>88.375</v>
      </c>
      <c r="M25" s="17">
        <f>[21]Maio!$E$16</f>
        <v>77.041666666666671</v>
      </c>
      <c r="N25" s="17">
        <f>[21]Maio!$E$17</f>
        <v>77.333333333333329</v>
      </c>
      <c r="O25" s="17">
        <f>[21]Maio!$E$18</f>
        <v>86.583333333333329</v>
      </c>
      <c r="P25" s="17">
        <f>[21]Maio!$E$19</f>
        <v>82.208333333333329</v>
      </c>
      <c r="Q25" s="17">
        <f>[21]Maio!$E$20</f>
        <v>91.333333333333329</v>
      </c>
      <c r="R25" s="17">
        <f>[21]Maio!$E$21</f>
        <v>93.166666666666671</v>
      </c>
      <c r="S25" s="17">
        <f>[21]Maio!$E$22</f>
        <v>92.416666666666671</v>
      </c>
      <c r="T25" s="17">
        <f>[21]Maio!$E$23</f>
        <v>84.5</v>
      </c>
      <c r="U25" s="17">
        <f>[21]Maio!$E$24</f>
        <v>81.166666666666671</v>
      </c>
      <c r="V25" s="17">
        <f>[21]Maio!$E$25</f>
        <v>86.25</v>
      </c>
      <c r="W25" s="17">
        <f>[21]Maio!$E$26</f>
        <v>85.708333333333329</v>
      </c>
      <c r="X25" s="17">
        <f>[21]Maio!$E$27</f>
        <v>79.791666666666671</v>
      </c>
      <c r="Y25" s="17">
        <f>[21]Maio!$E$28</f>
        <v>77.375</v>
      </c>
      <c r="Z25" s="17">
        <f>[21]Maio!$E$29</f>
        <v>85.333333333333329</v>
      </c>
      <c r="AA25" s="17">
        <f>[21]Maio!$E$30</f>
        <v>85.416666666666671</v>
      </c>
      <c r="AB25" s="17">
        <f>[21]Maio!$E$31</f>
        <v>90.75</v>
      </c>
      <c r="AC25" s="17">
        <f>[21]Maio!$E$32</f>
        <v>90.625</v>
      </c>
      <c r="AD25" s="17">
        <f>[21]Maio!$E$33</f>
        <v>82.958333333333329</v>
      </c>
      <c r="AE25" s="17">
        <f>[21]Maio!$E$34</f>
        <v>93.375</v>
      </c>
      <c r="AF25" s="17">
        <f>[21]Maio!$E$35</f>
        <v>94.25</v>
      </c>
      <c r="AG25" s="33">
        <f t="shared" si="2"/>
        <v>83.576612903225808</v>
      </c>
    </row>
    <row r="26" spans="1:33" ht="17.100000000000001" customHeight="1" x14ac:dyDescent="0.2">
      <c r="A26" s="15" t="s">
        <v>16</v>
      </c>
      <c r="B26" s="17">
        <f>[22]Maio!$E$5</f>
        <v>69.125</v>
      </c>
      <c r="C26" s="17">
        <f>[22]Maio!$E$6</f>
        <v>68.125</v>
      </c>
      <c r="D26" s="17">
        <f>[22]Maio!$E$7</f>
        <v>74.083333333333329</v>
      </c>
      <c r="E26" s="17">
        <f>[22]Maio!$E$8</f>
        <v>83.625</v>
      </c>
      <c r="F26" s="17">
        <f>[22]Maio!$E$9</f>
        <v>67.458333333333329</v>
      </c>
      <c r="G26" s="17">
        <f>[22]Maio!$E$10</f>
        <v>69.625</v>
      </c>
      <c r="H26" s="17">
        <f>[22]Maio!$E$11</f>
        <v>64.958333333333329</v>
      </c>
      <c r="I26" s="17">
        <f>[22]Maio!$E$12</f>
        <v>71.333333333333329</v>
      </c>
      <c r="J26" s="17">
        <f>[22]Maio!$E$13</f>
        <v>66.708333333333329</v>
      </c>
      <c r="K26" s="17">
        <f>[22]Maio!$E$14</f>
        <v>82.416666666666671</v>
      </c>
      <c r="L26" s="17">
        <f>[22]Maio!$E$15</f>
        <v>76.083333333333329</v>
      </c>
      <c r="M26" s="17">
        <f>[22]Maio!$E$16</f>
        <v>76.083333333333329</v>
      </c>
      <c r="N26" s="17">
        <f>[22]Maio!$E$17</f>
        <v>72.625</v>
      </c>
      <c r="O26" s="17">
        <f>[22]Maio!$E$18</f>
        <v>70.041666666666671</v>
      </c>
      <c r="P26" s="17">
        <f>[22]Maio!$E$19</f>
        <v>68.166666666666671</v>
      </c>
      <c r="Q26" s="17">
        <f>[22]Maio!$E$20</f>
        <v>76.375</v>
      </c>
      <c r="R26" s="17">
        <f>[22]Maio!$E$21</f>
        <v>84.166666666666671</v>
      </c>
      <c r="S26" s="17">
        <f>[22]Maio!$E$22</f>
        <v>81.5</v>
      </c>
      <c r="T26" s="17">
        <f>[22]Maio!$E$23</f>
        <v>77.208333333333329</v>
      </c>
      <c r="U26" s="17">
        <f>[22]Maio!$E$24</f>
        <v>74.875</v>
      </c>
      <c r="V26" s="17">
        <f>[22]Maio!$E$25</f>
        <v>72.791666666666671</v>
      </c>
      <c r="W26" s="17">
        <f>[22]Maio!$E$26</f>
        <v>74.208333333333329</v>
      </c>
      <c r="X26" s="17">
        <f>[22]Maio!$E$27</f>
        <v>68.458333333333329</v>
      </c>
      <c r="Y26" s="17">
        <f>[22]Maio!$E$28</f>
        <v>74.791666666666671</v>
      </c>
      <c r="Z26" s="17">
        <f>[22]Maio!$E$29</f>
        <v>89.5</v>
      </c>
      <c r="AA26" s="17">
        <f>[22]Maio!$E$30</f>
        <v>88</v>
      </c>
      <c r="AB26" s="17">
        <f>[22]Maio!$E$31</f>
        <v>89.166666666666671</v>
      </c>
      <c r="AC26" s="17">
        <f>[22]Maio!$E$32</f>
        <v>84.416666666666671</v>
      </c>
      <c r="AD26" s="17">
        <f>[22]Maio!$E$33</f>
        <v>81.916666666666671</v>
      </c>
      <c r="AE26" s="17">
        <f>[22]Maio!$E$34</f>
        <v>90.75</v>
      </c>
      <c r="AF26" s="17">
        <f>[22]Maio!$E$35</f>
        <v>90.541666666666671</v>
      </c>
      <c r="AG26" s="33">
        <f t="shared" si="2"/>
        <v>76.745967741935473</v>
      </c>
    </row>
    <row r="27" spans="1:33" ht="17.100000000000001" customHeight="1" x14ac:dyDescent="0.2">
      <c r="A27" s="15" t="s">
        <v>17</v>
      </c>
      <c r="B27" s="17">
        <f>[23]Maio!$E$5</f>
        <v>75.25</v>
      </c>
      <c r="C27" s="17">
        <f>[23]Maio!$E$6</f>
        <v>68.833333333333329</v>
      </c>
      <c r="D27" s="17">
        <f>[23]Maio!$E$7</f>
        <v>74.5</v>
      </c>
      <c r="E27" s="17">
        <f>[23]Maio!$E$8</f>
        <v>86.166666666666671</v>
      </c>
      <c r="F27" s="17">
        <f>[23]Maio!$E$9</f>
        <v>79.125</v>
      </c>
      <c r="G27" s="17">
        <f>[23]Maio!$E$10</f>
        <v>84.833333333333329</v>
      </c>
      <c r="H27" s="17">
        <f>[23]Maio!$E$11</f>
        <v>83.083333333333329</v>
      </c>
      <c r="I27" s="17">
        <f>[23]Maio!$E$12</f>
        <v>78.708333333333329</v>
      </c>
      <c r="J27" s="17">
        <f>[23]Maio!$E$13</f>
        <v>78.625</v>
      </c>
      <c r="K27" s="17">
        <f>[23]Maio!$E$14</f>
        <v>93.541666666666671</v>
      </c>
      <c r="L27" s="17">
        <f>[23]Maio!$E$15</f>
        <v>87</v>
      </c>
      <c r="M27" s="17">
        <f>[23]Maio!$E$16</f>
        <v>82.166666666666671</v>
      </c>
      <c r="N27" s="17">
        <f>[23]Maio!$E$17</f>
        <v>81.541666666666671</v>
      </c>
      <c r="O27" s="17">
        <f>[23]Maio!$E$18</f>
        <v>82.208333333333329</v>
      </c>
      <c r="P27" s="17">
        <f>[23]Maio!$E$19</f>
        <v>79.916666666666671</v>
      </c>
      <c r="Q27" s="17">
        <f>[23]Maio!$E$20</f>
        <v>86.5</v>
      </c>
      <c r="R27" s="17">
        <f>[23]Maio!$E$21</f>
        <v>87.333333333333329</v>
      </c>
      <c r="S27" s="17">
        <f>[23]Maio!$E$22</f>
        <v>85.708333333333329</v>
      </c>
      <c r="T27" s="17">
        <f>[23]Maio!$E$23</f>
        <v>89.666666666666671</v>
      </c>
      <c r="U27" s="17">
        <f>[23]Maio!$E$24</f>
        <v>86.708333333333329</v>
      </c>
      <c r="V27" s="17">
        <f>[23]Maio!$E$25</f>
        <v>81.916666666666671</v>
      </c>
      <c r="W27" s="17">
        <f>[23]Maio!$E$26</f>
        <v>78.041666666666671</v>
      </c>
      <c r="X27" s="17">
        <f>[23]Maio!$E$27</f>
        <v>76.5</v>
      </c>
      <c r="Y27" s="17">
        <f>[23]Maio!$E$28</f>
        <v>77.708333333333329</v>
      </c>
      <c r="Z27" s="17">
        <f>[23]Maio!$E$29</f>
        <v>82.708333333333329</v>
      </c>
      <c r="AA27" s="17">
        <f>[23]Maio!$E$30</f>
        <v>82.875</v>
      </c>
      <c r="AB27" s="17">
        <f>[23]Maio!$E$31</f>
        <v>92.458333333333329</v>
      </c>
      <c r="AC27" s="17">
        <f>[23]Maio!$E$32</f>
        <v>87.541666666666671</v>
      </c>
      <c r="AD27" s="17">
        <f>[23]Maio!$E$33</f>
        <v>83.791666666666671</v>
      </c>
      <c r="AE27" s="17">
        <f>[23]Maio!$E$34</f>
        <v>93.25</v>
      </c>
      <c r="AF27" s="17">
        <f>[23]Maio!$E$35</f>
        <v>96.291666666666671</v>
      </c>
      <c r="AG27" s="33">
        <f t="shared" si="2"/>
        <v>83.370967741935473</v>
      </c>
    </row>
    <row r="28" spans="1:33" ht="17.100000000000001" customHeight="1" x14ac:dyDescent="0.2">
      <c r="A28" s="15" t="s">
        <v>18</v>
      </c>
      <c r="B28" s="17">
        <f>[24]Maio!$E$5</f>
        <v>70.875</v>
      </c>
      <c r="C28" s="17">
        <f>[24]Maio!$E$6</f>
        <v>68.958333333333329</v>
      </c>
      <c r="D28" s="17">
        <f>[24]Maio!$E$7</f>
        <v>79.375</v>
      </c>
      <c r="E28" s="17">
        <f>[24]Maio!$E$8</f>
        <v>87.8</v>
      </c>
      <c r="F28" s="17">
        <f>[24]Maio!$E$9</f>
        <v>84.333333333333329</v>
      </c>
      <c r="G28" s="17">
        <f>[24]Maio!$E$10</f>
        <v>85.227272727272734</v>
      </c>
      <c r="H28" s="17">
        <f>[24]Maio!$E$11</f>
        <v>78.416666666666671</v>
      </c>
      <c r="I28" s="17">
        <f>[24]Maio!$E$12</f>
        <v>74.541666666666671</v>
      </c>
      <c r="J28" s="17">
        <f>[24]Maio!$E$13</f>
        <v>71.708333333333329</v>
      </c>
      <c r="K28" s="17">
        <f>[24]Maio!$E$14</f>
        <v>84.25</v>
      </c>
      <c r="L28" s="17">
        <f>[24]Maio!$E$15</f>
        <v>83.142857142857139</v>
      </c>
      <c r="M28" s="17">
        <f>[24]Maio!$E$16</f>
        <v>76.875</v>
      </c>
      <c r="N28" s="17">
        <f>[24]Maio!$E$17</f>
        <v>75.75</v>
      </c>
      <c r="O28" s="17">
        <f>[24]Maio!$E$18</f>
        <v>76.5</v>
      </c>
      <c r="P28" s="17">
        <f>[24]Maio!$E$19</f>
        <v>76.5</v>
      </c>
      <c r="Q28" s="17">
        <f>[24]Maio!$E$20</f>
        <v>86.590909090909093</v>
      </c>
      <c r="R28" s="17">
        <f>[24]Maio!$E$21</f>
        <v>86.375</v>
      </c>
      <c r="S28" s="17">
        <f>[24]Maio!$E$22</f>
        <v>79.333333333333329</v>
      </c>
      <c r="T28" s="17">
        <f>[24]Maio!$E$23</f>
        <v>85.625</v>
      </c>
      <c r="U28" s="17">
        <f>[24]Maio!$E$24</f>
        <v>81.875</v>
      </c>
      <c r="V28" s="17">
        <f>[24]Maio!$E$25</f>
        <v>77.25</v>
      </c>
      <c r="W28" s="17">
        <f>[24]Maio!$E$26</f>
        <v>76.833333333333329</v>
      </c>
      <c r="X28" s="17">
        <f>[24]Maio!$E$27</f>
        <v>77.458333333333329</v>
      </c>
      <c r="Y28" s="17">
        <f>[24]Maio!$E$28</f>
        <v>79.125</v>
      </c>
      <c r="Z28" s="17">
        <f>[24]Maio!$E$29</f>
        <v>78.208333333333329</v>
      </c>
      <c r="AA28" s="17">
        <f>[24]Maio!$E$30</f>
        <v>76.583333333333329</v>
      </c>
      <c r="AB28" s="17">
        <f>[24]Maio!$E$31</f>
        <v>80</v>
      </c>
      <c r="AC28" s="17">
        <f>[24]Maio!$E$32</f>
        <v>92.041666666666671</v>
      </c>
      <c r="AD28" s="17">
        <f>[24]Maio!$E$33</f>
        <v>85.583333333333329</v>
      </c>
      <c r="AE28" s="17">
        <f>[24]Maio!$E$34</f>
        <v>89.791666666666671</v>
      </c>
      <c r="AF28" s="17">
        <f>[24]Maio!$E$35</f>
        <v>91.5</v>
      </c>
      <c r="AG28" s="33">
        <f t="shared" si="2"/>
        <v>80.594442117022751</v>
      </c>
    </row>
    <row r="29" spans="1:33" ht="17.100000000000001" customHeight="1" x14ac:dyDescent="0.2">
      <c r="A29" s="15" t="s">
        <v>19</v>
      </c>
      <c r="B29" s="17">
        <f>[25]Maio!$E$5</f>
        <v>70.208333333333329</v>
      </c>
      <c r="C29" s="17">
        <f>[25]Maio!$E$6</f>
        <v>67.583333333333329</v>
      </c>
      <c r="D29" s="17">
        <f>[25]Maio!$E$7</f>
        <v>84.083333333333329</v>
      </c>
      <c r="E29" s="17">
        <f>[25]Maio!$E$8</f>
        <v>81.833333333333329</v>
      </c>
      <c r="F29" s="17">
        <f>[25]Maio!$E$9</f>
        <v>67.125</v>
      </c>
      <c r="G29" s="17">
        <f>[25]Maio!$E$10</f>
        <v>73.375</v>
      </c>
      <c r="H29" s="17">
        <f>[25]Maio!$E$11</f>
        <v>69.458333333333329</v>
      </c>
      <c r="I29" s="17">
        <f>[25]Maio!$E$12</f>
        <v>71.958333333333329</v>
      </c>
      <c r="J29" s="17">
        <f>[25]Maio!$E$13</f>
        <v>74.666666666666671</v>
      </c>
      <c r="K29" s="17">
        <f>[25]Maio!$E$14</f>
        <v>91.375</v>
      </c>
      <c r="L29" s="17">
        <f>[25]Maio!$E$15</f>
        <v>83.333333333333329</v>
      </c>
      <c r="M29" s="17">
        <f>[25]Maio!$E$16</f>
        <v>80.125</v>
      </c>
      <c r="N29" s="17">
        <f>[25]Maio!$E$17</f>
        <v>74.541666666666671</v>
      </c>
      <c r="O29" s="17">
        <f>[25]Maio!$E$18</f>
        <v>85.291666666666671</v>
      </c>
      <c r="P29" s="17">
        <f>[25]Maio!$E$19</f>
        <v>80.166666666666671</v>
      </c>
      <c r="Q29" s="17">
        <f>[25]Maio!$E$20</f>
        <v>89.416666666666671</v>
      </c>
      <c r="R29" s="17">
        <f>[25]Maio!$E$21</f>
        <v>90.666666666666671</v>
      </c>
      <c r="S29" s="17">
        <f>[25]Maio!$E$22</f>
        <v>84.916666666666671</v>
      </c>
      <c r="T29" s="17">
        <f>[25]Maio!$E$23</f>
        <v>80</v>
      </c>
      <c r="U29" s="17">
        <f>[25]Maio!$E$24</f>
        <v>75.875</v>
      </c>
      <c r="V29" s="17">
        <f>[25]Maio!$E$25</f>
        <v>80.125</v>
      </c>
      <c r="W29" s="17">
        <f>[25]Maio!$E$26</f>
        <v>76.583333333333329</v>
      </c>
      <c r="X29" s="17">
        <f>[25]Maio!$E$27</f>
        <v>74.333333333333329</v>
      </c>
      <c r="Y29" s="17">
        <f>[25]Maio!$E$28</f>
        <v>80.666666666666671</v>
      </c>
      <c r="Z29" s="17">
        <f>[25]Maio!$E$29</f>
        <v>90.875</v>
      </c>
      <c r="AA29" s="17">
        <f>[25]Maio!$E$30</f>
        <v>90.708333333333329</v>
      </c>
      <c r="AB29" s="17">
        <f>[25]Maio!$E$31</f>
        <v>91.875</v>
      </c>
      <c r="AC29" s="17">
        <f>[25]Maio!$E$32</f>
        <v>85.125</v>
      </c>
      <c r="AD29" s="17">
        <f>[25]Maio!$E$33</f>
        <v>78.666666666666671</v>
      </c>
      <c r="AE29" s="17">
        <f>[25]Maio!$E$34</f>
        <v>89.875</v>
      </c>
      <c r="AF29" s="17">
        <f>[25]Maio!$E$35</f>
        <v>93.666666666666671</v>
      </c>
      <c r="AG29" s="33">
        <f t="shared" si="2"/>
        <v>80.91935483870968</v>
      </c>
    </row>
    <row r="30" spans="1:33" ht="17.100000000000001" customHeight="1" x14ac:dyDescent="0.2">
      <c r="A30" s="15" t="s">
        <v>31</v>
      </c>
      <c r="B30" s="17">
        <f>[26]Maio!$E$5</f>
        <v>68.166666666666671</v>
      </c>
      <c r="C30" s="17">
        <f>[26]Maio!$E$6</f>
        <v>62.708333333333336</v>
      </c>
      <c r="D30" s="17">
        <f>[26]Maio!$E$7</f>
        <v>70.541666666666671</v>
      </c>
      <c r="E30" s="17">
        <f>[26]Maio!$E$8</f>
        <v>87.166666666666671</v>
      </c>
      <c r="F30" s="17">
        <f>[26]Maio!$E$9</f>
        <v>77.083333333333329</v>
      </c>
      <c r="G30" s="17">
        <f>[26]Maio!$E$10</f>
        <v>80.75</v>
      </c>
      <c r="H30" s="17">
        <f>[26]Maio!$E$11</f>
        <v>79.583333333333329</v>
      </c>
      <c r="I30" s="17">
        <f>[26]Maio!$E$12</f>
        <v>72.916666666666671</v>
      </c>
      <c r="J30" s="17">
        <f>[26]Maio!$E$13</f>
        <v>74.333333333333329</v>
      </c>
      <c r="K30" s="17">
        <f>[26]Maio!$E$14</f>
        <v>82.708333333333329</v>
      </c>
      <c r="L30" s="17">
        <f>[26]Maio!$E$15</f>
        <v>85.666666666666671</v>
      </c>
      <c r="M30" s="17">
        <f>[26]Maio!$E$16</f>
        <v>79.458333333333329</v>
      </c>
      <c r="N30" s="17">
        <f>[26]Maio!$E$17</f>
        <v>71.083333333333329</v>
      </c>
      <c r="O30" s="17">
        <f>[26]Maio!$E$18</f>
        <v>75.333333333333329</v>
      </c>
      <c r="P30" s="17">
        <f>[26]Maio!$E$19</f>
        <v>75.541666666666671</v>
      </c>
      <c r="Q30" s="17">
        <f>[26]Maio!$E$20</f>
        <v>81.583333333333329</v>
      </c>
      <c r="R30" s="17">
        <f>[26]Maio!$E$21</f>
        <v>83</v>
      </c>
      <c r="S30" s="17">
        <f>[26]Maio!$E$22</f>
        <v>87.25</v>
      </c>
      <c r="T30" s="17">
        <f>[26]Maio!$E$23</f>
        <v>83.666666666666671</v>
      </c>
      <c r="U30" s="17">
        <f>[26]Maio!$E$24</f>
        <v>85.125</v>
      </c>
      <c r="V30" s="17">
        <f>[26]Maio!$E$25</f>
        <v>74.333333333333329</v>
      </c>
      <c r="W30" s="17">
        <f>[26]Maio!$E$26</f>
        <v>73.083333333333329</v>
      </c>
      <c r="X30" s="17">
        <f>[26]Maio!$E$27</f>
        <v>70.958333333333329</v>
      </c>
      <c r="Y30" s="17">
        <f>[26]Maio!$E$28</f>
        <v>77.333333333333329</v>
      </c>
      <c r="Z30" s="17">
        <f>[26]Maio!$E$29</f>
        <v>81.583333333333329</v>
      </c>
      <c r="AA30" s="17">
        <f>[26]Maio!$E$30</f>
        <v>74</v>
      </c>
      <c r="AB30" s="17">
        <f>[26]Maio!$E$31</f>
        <v>83.583333333333329</v>
      </c>
      <c r="AC30" s="17">
        <f>[26]Maio!$E$32</f>
        <v>87.916666666666671</v>
      </c>
      <c r="AD30" s="17">
        <f>[26]Maio!$E$33</f>
        <v>83.25</v>
      </c>
      <c r="AE30" s="17">
        <f>[26]Maio!$E$34</f>
        <v>84.208333333333329</v>
      </c>
      <c r="AF30" s="17">
        <f>[26]Maio!$E$35</f>
        <v>95.541666666666671</v>
      </c>
      <c r="AG30" s="33">
        <f t="shared" si="2"/>
        <v>79.014784946236546</v>
      </c>
    </row>
    <row r="31" spans="1:33" ht="17.100000000000001" customHeight="1" x14ac:dyDescent="0.2">
      <c r="A31" s="15" t="s">
        <v>51</v>
      </c>
      <c r="B31" s="17">
        <f>[27]Maio!$E$5</f>
        <v>67.833333333333329</v>
      </c>
      <c r="C31" s="17">
        <f>[27]Maio!$E$6</f>
        <v>67.291666666666671</v>
      </c>
      <c r="D31" s="17">
        <f>[27]Maio!$E$7</f>
        <v>80.125</v>
      </c>
      <c r="E31" s="17">
        <f>[27]Maio!$E$8</f>
        <v>92.291666666666671</v>
      </c>
      <c r="F31" s="17">
        <f>[27]Maio!$E$9</f>
        <v>88.25</v>
      </c>
      <c r="G31" s="17">
        <f>[27]Maio!$E$10</f>
        <v>83.541666666666671</v>
      </c>
      <c r="H31" s="17">
        <f>[27]Maio!$E$11</f>
        <v>77.875</v>
      </c>
      <c r="I31" s="17">
        <f>[27]Maio!$E$12</f>
        <v>68.75</v>
      </c>
      <c r="J31" s="17">
        <f>[27]Maio!$E$13</f>
        <v>67.25</v>
      </c>
      <c r="K31" s="17">
        <f>[27]Maio!$E$14</f>
        <v>80.416666666666671</v>
      </c>
      <c r="L31" s="17">
        <f>[27]Maio!$E$15</f>
        <v>89.875</v>
      </c>
      <c r="M31" s="17">
        <f>[27]Maio!$E$16</f>
        <v>83.291666666666671</v>
      </c>
      <c r="N31" s="17">
        <f>[27]Maio!$E$17</f>
        <v>76.416666666666671</v>
      </c>
      <c r="O31" s="17">
        <f>[27]Maio!$E$18</f>
        <v>73.625</v>
      </c>
      <c r="P31" s="17">
        <f>[27]Maio!$E$19</f>
        <v>79.375</v>
      </c>
      <c r="Q31" s="17">
        <f>[27]Maio!$E$20</f>
        <v>78.291666666666671</v>
      </c>
      <c r="R31" s="17">
        <f>[27]Maio!$E$21</f>
        <v>77.625</v>
      </c>
      <c r="S31" s="17">
        <f>[27]Maio!$E$22</f>
        <v>78</v>
      </c>
      <c r="T31" s="17">
        <f>[27]Maio!$E$23</f>
        <v>80.125</v>
      </c>
      <c r="U31" s="17">
        <f>[27]Maio!$E$24</f>
        <v>77</v>
      </c>
      <c r="V31" s="17">
        <f>[27]Maio!$E$25</f>
        <v>72.666666666666671</v>
      </c>
      <c r="W31" s="17">
        <f>[27]Maio!$E$26</f>
        <v>71.583333333333329</v>
      </c>
      <c r="X31" s="17">
        <f>[27]Maio!$E$27</f>
        <v>70.541666666666671</v>
      </c>
      <c r="Y31" s="17">
        <f>[27]Maio!$E$28</f>
        <v>73.041666666666671</v>
      </c>
      <c r="Z31" s="17">
        <f>[27]Maio!$E$29</f>
        <v>71.416666666666671</v>
      </c>
      <c r="AA31" s="17">
        <f>[27]Maio!$E$30</f>
        <v>68.041666666666671</v>
      </c>
      <c r="AB31" s="17">
        <f>[27]Maio!$E$31</f>
        <v>69.083333333333329</v>
      </c>
      <c r="AC31" s="17">
        <f>[27]Maio!$E$32</f>
        <v>92.166666666666671</v>
      </c>
      <c r="AD31" s="17">
        <f>[27]Maio!$E$33</f>
        <v>84.625</v>
      </c>
      <c r="AE31" s="17">
        <f>[27]Maio!$E$34</f>
        <v>77.458333333333329</v>
      </c>
      <c r="AF31" s="17">
        <f>[27]Maio!$E$35</f>
        <v>81.25</v>
      </c>
      <c r="AG31" s="33">
        <f t="shared" ref="AG31" si="3">AVERAGE(B31:AF31)</f>
        <v>77.391129032258078</v>
      </c>
    </row>
    <row r="32" spans="1:33" ht="17.100000000000001" customHeight="1" x14ac:dyDescent="0.2">
      <c r="A32" s="15" t="s">
        <v>20</v>
      </c>
      <c r="B32" s="17">
        <f>[28]Maio!$E$5</f>
        <v>65.5</v>
      </c>
      <c r="C32" s="17">
        <f>[28]Maio!$E$6</f>
        <v>63.291666666666664</v>
      </c>
      <c r="D32" s="17">
        <f>[28]Maio!$E$7</f>
        <v>67.625</v>
      </c>
      <c r="E32" s="17">
        <f>[28]Maio!$E$8</f>
        <v>87.208333333333329</v>
      </c>
      <c r="F32" s="17">
        <f>[28]Maio!$E$9</f>
        <v>76.333333333333329</v>
      </c>
      <c r="G32" s="17">
        <f>[28]Maio!$E$10</f>
        <v>74.5</v>
      </c>
      <c r="H32" s="17">
        <f>[28]Maio!$E$11</f>
        <v>71.416666666666671</v>
      </c>
      <c r="I32" s="17">
        <f>[28]Maio!$E$12</f>
        <v>67</v>
      </c>
      <c r="J32" s="17">
        <f>[28]Maio!$E$13</f>
        <v>73.291666666666671</v>
      </c>
      <c r="K32" s="17">
        <f>[28]Maio!$E$14</f>
        <v>79.625</v>
      </c>
      <c r="L32" s="17">
        <f>[28]Maio!$E$15</f>
        <v>83.916666666666671</v>
      </c>
      <c r="M32" s="17">
        <f>[28]Maio!$E$16</f>
        <v>73.416666666666671</v>
      </c>
      <c r="N32" s="17">
        <f>[28]Maio!$E$17</f>
        <v>76.458333333333329</v>
      </c>
      <c r="O32" s="17">
        <f>[28]Maio!$E$18</f>
        <v>72.25</v>
      </c>
      <c r="P32" s="17">
        <f>[28]Maio!$E$19</f>
        <v>77.375</v>
      </c>
      <c r="Q32" s="17">
        <f>[28]Maio!$E$20</f>
        <v>75.083333333333329</v>
      </c>
      <c r="R32" s="17">
        <f>[28]Maio!$E$21</f>
        <v>65.5</v>
      </c>
      <c r="S32" s="17">
        <f>[28]Maio!$E$22</f>
        <v>75.5</v>
      </c>
      <c r="T32" s="17">
        <f>[28]Maio!$E$23</f>
        <v>81.916666666666671</v>
      </c>
      <c r="U32" s="17">
        <f>[28]Maio!$E$24</f>
        <v>77.958333333333329</v>
      </c>
      <c r="V32" s="17">
        <f>[28]Maio!$E$25</f>
        <v>76.333333333333329</v>
      </c>
      <c r="W32" s="17">
        <f>[28]Maio!$E$26</f>
        <v>71.041666666666671</v>
      </c>
      <c r="X32" s="17">
        <f>[28]Maio!$E$27</f>
        <v>73.875</v>
      </c>
      <c r="Y32" s="17">
        <f>[28]Maio!$E$28</f>
        <v>71.625</v>
      </c>
      <c r="Z32" s="17">
        <f>[28]Maio!$E$29</f>
        <v>67.541666666666671</v>
      </c>
      <c r="AA32" s="17">
        <f>[28]Maio!$E$30</f>
        <v>69.708333333333329</v>
      </c>
      <c r="AB32" s="17">
        <f>[28]Maio!$E$31</f>
        <v>71.541666666666671</v>
      </c>
      <c r="AC32" s="17">
        <f>[28]Maio!$E$32</f>
        <v>84.291666666666671</v>
      </c>
      <c r="AD32" s="17">
        <f>[28]Maio!$E$33</f>
        <v>76.333333333333329</v>
      </c>
      <c r="AE32" s="17">
        <f>[28]Maio!$E$34</f>
        <v>83.583333333333329</v>
      </c>
      <c r="AF32" s="17">
        <f>[28]Maio!$E$35</f>
        <v>85.583333333333329</v>
      </c>
      <c r="AG32" s="33">
        <f t="shared" si="2"/>
        <v>74.729838709677438</v>
      </c>
    </row>
    <row r="33" spans="1:35" s="5" customFormat="1" ht="17.100000000000001" customHeight="1" thickBot="1" x14ac:dyDescent="0.25">
      <c r="A33" s="88" t="s">
        <v>34</v>
      </c>
      <c r="B33" s="89">
        <f t="shared" ref="B33:AG33" si="4">AVERAGE(B5:B32)</f>
        <v>70.18518518518519</v>
      </c>
      <c r="C33" s="89">
        <f t="shared" si="4"/>
        <v>67.59567901234567</v>
      </c>
      <c r="D33" s="89">
        <f t="shared" si="4"/>
        <v>75.858024691358025</v>
      </c>
      <c r="E33" s="89">
        <f t="shared" si="4"/>
        <v>86.001590693257356</v>
      </c>
      <c r="F33" s="89">
        <f t="shared" si="4"/>
        <v>77.211345915293265</v>
      </c>
      <c r="G33" s="89">
        <f t="shared" si="4"/>
        <v>79.529250841750837</v>
      </c>
      <c r="H33" s="89">
        <f t="shared" si="4"/>
        <v>75.133641975308649</v>
      </c>
      <c r="I33" s="89">
        <f t="shared" si="4"/>
        <v>73.459920634920636</v>
      </c>
      <c r="J33" s="89">
        <f t="shared" si="4"/>
        <v>73.790448343079902</v>
      </c>
      <c r="K33" s="89">
        <f t="shared" si="4"/>
        <v>85.776471984805326</v>
      </c>
      <c r="L33" s="89">
        <f t="shared" si="4"/>
        <v>84.231663599417189</v>
      </c>
      <c r="M33" s="89">
        <f t="shared" si="4"/>
        <v>77.300296500779595</v>
      </c>
      <c r="N33" s="89">
        <f t="shared" si="4"/>
        <v>74.884567901234576</v>
      </c>
      <c r="O33" s="89">
        <f t="shared" si="4"/>
        <v>77.486331569664898</v>
      </c>
      <c r="P33" s="89">
        <f t="shared" si="4"/>
        <v>76.838271604938271</v>
      </c>
      <c r="Q33" s="89">
        <f t="shared" si="4"/>
        <v>83.364478114478118</v>
      </c>
      <c r="R33" s="89">
        <f t="shared" si="4"/>
        <v>82.529526748971207</v>
      </c>
      <c r="S33" s="89">
        <f t="shared" si="4"/>
        <v>81.654629629629639</v>
      </c>
      <c r="T33" s="89">
        <f t="shared" si="4"/>
        <v>82.157304526748973</v>
      </c>
      <c r="U33" s="89">
        <f t="shared" si="4"/>
        <v>79.512561606402201</v>
      </c>
      <c r="V33" s="89">
        <f t="shared" si="4"/>
        <v>78.491876950210283</v>
      </c>
      <c r="W33" s="89">
        <f t="shared" si="4"/>
        <v>75.559624017957333</v>
      </c>
      <c r="X33" s="89">
        <f t="shared" si="4"/>
        <v>74.328703703703695</v>
      </c>
      <c r="Y33" s="89">
        <f t="shared" si="4"/>
        <v>77.32692307692308</v>
      </c>
      <c r="Z33" s="89">
        <f t="shared" si="4"/>
        <v>78.816747181964558</v>
      </c>
      <c r="AA33" s="89">
        <f t="shared" si="4"/>
        <v>77.559670781893018</v>
      </c>
      <c r="AB33" s="89">
        <f t="shared" si="4"/>
        <v>82.948717948717942</v>
      </c>
      <c r="AC33" s="89">
        <f t="shared" si="4"/>
        <v>86.52884615384616</v>
      </c>
      <c r="AD33" s="89">
        <f t="shared" si="4"/>
        <v>80.840318388564015</v>
      </c>
      <c r="AE33" s="89">
        <f t="shared" si="4"/>
        <v>86.458024691358048</v>
      </c>
      <c r="AF33" s="89">
        <f t="shared" si="4"/>
        <v>90.304316154859634</v>
      </c>
      <c r="AG33" s="118">
        <f t="shared" si="4"/>
        <v>79.101615027462074</v>
      </c>
      <c r="AH33" s="8"/>
    </row>
    <row r="34" spans="1:35" x14ac:dyDescent="0.2">
      <c r="A34" s="96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8"/>
      <c r="AE34" s="99"/>
      <c r="AF34" s="100"/>
      <c r="AG34" s="101"/>
      <c r="AH34"/>
    </row>
    <row r="35" spans="1:35" x14ac:dyDescent="0.2">
      <c r="A35" s="91"/>
      <c r="B35" s="92"/>
      <c r="C35" s="92" t="s">
        <v>143</v>
      </c>
      <c r="D35" s="92"/>
      <c r="E35" s="92"/>
      <c r="F35" s="92"/>
      <c r="G35" s="92"/>
      <c r="H35" s="102"/>
      <c r="I35" s="102"/>
      <c r="J35" s="102"/>
      <c r="K35" s="102"/>
      <c r="L35" s="102"/>
      <c r="M35" s="102" t="s">
        <v>52</v>
      </c>
      <c r="N35" s="102"/>
      <c r="O35" s="102"/>
      <c r="P35" s="102"/>
      <c r="Q35" s="102"/>
      <c r="R35" s="102"/>
      <c r="S35" s="102"/>
      <c r="T35" s="102"/>
      <c r="U35" s="102"/>
      <c r="V35" s="102" t="s">
        <v>60</v>
      </c>
      <c r="W35" s="102"/>
      <c r="X35" s="102"/>
      <c r="Y35" s="102"/>
      <c r="Z35" s="102"/>
      <c r="AA35" s="102"/>
      <c r="AB35" s="102"/>
      <c r="AC35" s="102"/>
      <c r="AD35" s="103"/>
      <c r="AE35" s="102"/>
      <c r="AF35" s="102"/>
      <c r="AG35" s="104"/>
      <c r="AH35" s="2"/>
    </row>
    <row r="36" spans="1:35" ht="13.5" thickBot="1" x14ac:dyDescent="0.25">
      <c r="A36" s="125"/>
      <c r="B36" s="110"/>
      <c r="C36" s="111"/>
      <c r="D36" s="111"/>
      <c r="E36" s="111" t="s">
        <v>144</v>
      </c>
      <c r="F36" s="111"/>
      <c r="G36" s="111"/>
      <c r="H36" s="111"/>
      <c r="I36" s="111"/>
      <c r="J36" s="126"/>
      <c r="K36" s="126"/>
      <c r="L36" s="126"/>
      <c r="M36" s="126" t="s">
        <v>53</v>
      </c>
      <c r="N36" s="126"/>
      <c r="O36" s="126"/>
      <c r="P36" s="126"/>
      <c r="Q36" s="112"/>
      <c r="R36" s="112"/>
      <c r="S36" s="112"/>
      <c r="T36" s="112"/>
      <c r="U36" s="112"/>
      <c r="V36" s="126" t="s">
        <v>61</v>
      </c>
      <c r="W36" s="126"/>
      <c r="X36" s="112"/>
      <c r="Y36" s="112"/>
      <c r="Z36" s="112"/>
      <c r="AA36" s="112"/>
      <c r="AB36" s="112"/>
      <c r="AC36" s="112"/>
      <c r="AD36" s="113"/>
      <c r="AE36" s="114"/>
      <c r="AF36" s="115"/>
      <c r="AG36" s="134"/>
      <c r="AH36" s="2"/>
      <c r="AI36" s="2"/>
    </row>
    <row r="37" spans="1:35" x14ac:dyDescent="0.2">
      <c r="A37" s="102"/>
      <c r="B37" s="102"/>
      <c r="C37" s="135"/>
      <c r="D37" s="135"/>
      <c r="E37" s="135"/>
      <c r="F37" s="135"/>
      <c r="G37" s="135"/>
      <c r="H37" s="135"/>
      <c r="I37" s="135"/>
      <c r="J37" s="135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3"/>
      <c r="AE37" s="107"/>
      <c r="AF37" s="108"/>
      <c r="AG37" s="106"/>
      <c r="AH37" s="42"/>
      <c r="AI37" s="2"/>
    </row>
  </sheetData>
  <mergeCells count="34"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zoomScale="90" zoomScaleNormal="90" workbookViewId="0">
      <selection activeCell="AF40" sqref="AF40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6" style="2" customWidth="1"/>
    <col min="33" max="33" width="7.5703125" style="9" bestFit="1" customWidth="1"/>
    <col min="34" max="34" width="6.7109375" style="1" customWidth="1"/>
    <col min="35" max="35" width="9.140625" style="1"/>
  </cols>
  <sheetData>
    <row r="1" spans="1:35" ht="20.100000000000001" customHeight="1" x14ac:dyDescent="0.2">
      <c r="A1" s="147" t="s">
        <v>26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</row>
    <row r="2" spans="1:35" s="4" customFormat="1" ht="20.100000000000001" customHeight="1" x14ac:dyDescent="0.2">
      <c r="A2" s="149" t="s">
        <v>21</v>
      </c>
      <c r="B2" s="144" t="s">
        <v>142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87"/>
      <c r="AI2" s="7"/>
    </row>
    <row r="3" spans="1:35" s="5" customFormat="1" ht="20.100000000000001" customHeight="1" x14ac:dyDescent="0.2">
      <c r="A3" s="149"/>
      <c r="B3" s="148">
        <v>1</v>
      </c>
      <c r="C3" s="148">
        <f>SUM(B3+1)</f>
        <v>2</v>
      </c>
      <c r="D3" s="148">
        <f t="shared" ref="D3:AD3" si="0">SUM(C3+1)</f>
        <v>3</v>
      </c>
      <c r="E3" s="148">
        <f t="shared" si="0"/>
        <v>4</v>
      </c>
      <c r="F3" s="148">
        <f t="shared" si="0"/>
        <v>5</v>
      </c>
      <c r="G3" s="148">
        <f t="shared" si="0"/>
        <v>6</v>
      </c>
      <c r="H3" s="148">
        <f t="shared" si="0"/>
        <v>7</v>
      </c>
      <c r="I3" s="148">
        <f t="shared" si="0"/>
        <v>8</v>
      </c>
      <c r="J3" s="148">
        <f t="shared" si="0"/>
        <v>9</v>
      </c>
      <c r="K3" s="148">
        <f t="shared" si="0"/>
        <v>10</v>
      </c>
      <c r="L3" s="148">
        <f t="shared" si="0"/>
        <v>11</v>
      </c>
      <c r="M3" s="148">
        <f t="shared" si="0"/>
        <v>12</v>
      </c>
      <c r="N3" s="148">
        <f t="shared" si="0"/>
        <v>13</v>
      </c>
      <c r="O3" s="148">
        <f t="shared" si="0"/>
        <v>14</v>
      </c>
      <c r="P3" s="148">
        <f t="shared" si="0"/>
        <v>15</v>
      </c>
      <c r="Q3" s="148">
        <f t="shared" si="0"/>
        <v>16</v>
      </c>
      <c r="R3" s="148">
        <f t="shared" si="0"/>
        <v>17</v>
      </c>
      <c r="S3" s="148">
        <f t="shared" si="0"/>
        <v>18</v>
      </c>
      <c r="T3" s="148">
        <f t="shared" si="0"/>
        <v>19</v>
      </c>
      <c r="U3" s="148">
        <f t="shared" si="0"/>
        <v>20</v>
      </c>
      <c r="V3" s="148">
        <f t="shared" si="0"/>
        <v>21</v>
      </c>
      <c r="W3" s="148">
        <f t="shared" si="0"/>
        <v>22</v>
      </c>
      <c r="X3" s="148">
        <f t="shared" si="0"/>
        <v>23</v>
      </c>
      <c r="Y3" s="148">
        <f t="shared" si="0"/>
        <v>24</v>
      </c>
      <c r="Z3" s="148">
        <f t="shared" si="0"/>
        <v>25</v>
      </c>
      <c r="AA3" s="148">
        <f t="shared" si="0"/>
        <v>26</v>
      </c>
      <c r="AB3" s="148">
        <f t="shared" si="0"/>
        <v>27</v>
      </c>
      <c r="AC3" s="148">
        <f t="shared" si="0"/>
        <v>28</v>
      </c>
      <c r="AD3" s="148">
        <f t="shared" si="0"/>
        <v>29</v>
      </c>
      <c r="AE3" s="148">
        <v>30</v>
      </c>
      <c r="AF3" s="148">
        <v>31</v>
      </c>
      <c r="AG3" s="84" t="s">
        <v>41</v>
      </c>
      <c r="AH3" s="85" t="s">
        <v>40</v>
      </c>
      <c r="AI3" s="8"/>
    </row>
    <row r="4" spans="1:35" s="5" customFormat="1" ht="20.100000000000001" customHeight="1" x14ac:dyDescent="0.2">
      <c r="A4" s="149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84" t="s">
        <v>39</v>
      </c>
      <c r="AH4" s="85" t="s">
        <v>39</v>
      </c>
      <c r="AI4" s="8"/>
    </row>
    <row r="5" spans="1:35" s="5" customFormat="1" ht="20.100000000000001" customHeight="1" x14ac:dyDescent="0.2">
      <c r="A5" s="15" t="s">
        <v>47</v>
      </c>
      <c r="B5" s="16">
        <f>[1]Maio!$F$5</f>
        <v>100</v>
      </c>
      <c r="C5" s="16">
        <f>[1]Maio!$F$6</f>
        <v>100</v>
      </c>
      <c r="D5" s="16">
        <f>[1]Maio!$F$7</f>
        <v>100</v>
      </c>
      <c r="E5" s="16">
        <f>[1]Maio!$F$8</f>
        <v>100</v>
      </c>
      <c r="F5" s="16">
        <f>[1]Maio!$F$9</f>
        <v>97</v>
      </c>
      <c r="G5" s="16">
        <f>[1]Maio!$F$10</f>
        <v>100</v>
      </c>
      <c r="H5" s="16">
        <f>[1]Maio!$F$11</f>
        <v>100</v>
      </c>
      <c r="I5" s="16">
        <f>[1]Maio!$F$12</f>
        <v>100</v>
      </c>
      <c r="J5" s="16">
        <f>[1]Maio!$F$13</f>
        <v>100</v>
      </c>
      <c r="K5" s="16">
        <f>[1]Maio!$F$14</f>
        <v>100</v>
      </c>
      <c r="L5" s="16">
        <f>[1]Maio!$F$15</f>
        <v>100</v>
      </c>
      <c r="M5" s="16">
        <f>[1]Maio!$F$16</f>
        <v>100</v>
      </c>
      <c r="N5" s="16">
        <f>[1]Maio!$F$17</f>
        <v>100</v>
      </c>
      <c r="O5" s="16">
        <f>[1]Maio!$F$18</f>
        <v>100</v>
      </c>
      <c r="P5" s="16">
        <f>[1]Maio!$F$19</f>
        <v>100</v>
      </c>
      <c r="Q5" s="16">
        <f>[1]Maio!$F$20</f>
        <v>100</v>
      </c>
      <c r="R5" s="16">
        <f>[1]Maio!$F$21</f>
        <v>99</v>
      </c>
      <c r="S5" s="16">
        <f>[1]Maio!$F$22</f>
        <v>97</v>
      </c>
      <c r="T5" s="16">
        <f>[1]Maio!$F$23</f>
        <v>100</v>
      </c>
      <c r="U5" s="16">
        <f>[1]Maio!$F$24</f>
        <v>100</v>
      </c>
      <c r="V5" s="16">
        <f>[1]Maio!$F$25</f>
        <v>100</v>
      </c>
      <c r="W5" s="16">
        <f>[1]Maio!$F$26</f>
        <v>100</v>
      </c>
      <c r="X5" s="16">
        <f>[1]Maio!$F$27</f>
        <v>100</v>
      </c>
      <c r="Y5" s="16">
        <f>[1]Maio!$F$28</f>
        <v>100</v>
      </c>
      <c r="Z5" s="16">
        <f>[1]Maio!$F$29</f>
        <v>100</v>
      </c>
      <c r="AA5" s="16">
        <f>[1]Maio!$F$30</f>
        <v>100</v>
      </c>
      <c r="AB5" s="16">
        <f>[1]Maio!$F$31</f>
        <v>100</v>
      </c>
      <c r="AC5" s="16">
        <f>[1]Maio!$F$32</f>
        <v>100</v>
      </c>
      <c r="AD5" s="16">
        <f>[1]Maio!$F$33</f>
        <v>100</v>
      </c>
      <c r="AE5" s="16">
        <f>[1]Maio!$F$34</f>
        <v>100</v>
      </c>
      <c r="AF5" s="16">
        <f>[1]Maio!$F$35</f>
        <v>100</v>
      </c>
      <c r="AG5" s="32">
        <f>MAX(B5:AF5)</f>
        <v>100</v>
      </c>
      <c r="AH5" s="40">
        <f>AVERAGE(B5:AF5)</f>
        <v>99.774193548387103</v>
      </c>
      <c r="AI5" s="8"/>
    </row>
    <row r="6" spans="1:35" ht="17.100000000000001" customHeight="1" x14ac:dyDescent="0.2">
      <c r="A6" s="15" t="s">
        <v>0</v>
      </c>
      <c r="B6" s="17">
        <f>[2]Maio!$F$5</f>
        <v>97</v>
      </c>
      <c r="C6" s="17">
        <f>[2]Maio!$F$6</f>
        <v>96</v>
      </c>
      <c r="D6" s="17">
        <f>[2]Maio!$F$7</f>
        <v>97</v>
      </c>
      <c r="E6" s="17">
        <f>[2]Maio!$F$8</f>
        <v>97</v>
      </c>
      <c r="F6" s="17">
        <f>[2]Maio!$F$9</f>
        <v>93</v>
      </c>
      <c r="G6" s="17">
        <f>[2]Maio!$F$10</f>
        <v>96</v>
      </c>
      <c r="H6" s="17">
        <f>[2]Maio!$F$11</f>
        <v>93</v>
      </c>
      <c r="I6" s="17">
        <f>[2]Maio!$F$12</f>
        <v>96</v>
      </c>
      <c r="J6" s="17">
        <f>[2]Maio!$F$13</f>
        <v>96</v>
      </c>
      <c r="K6" s="17">
        <f>[2]Maio!$F$14</f>
        <v>97</v>
      </c>
      <c r="L6" s="17">
        <f>[2]Maio!$F$15</f>
        <v>97</v>
      </c>
      <c r="M6" s="17">
        <f>[2]Maio!$F$16</f>
        <v>97</v>
      </c>
      <c r="N6" s="17">
        <f>[2]Maio!$F$17</f>
        <v>97</v>
      </c>
      <c r="O6" s="17">
        <f>[2]Maio!$F$18</f>
        <v>97</v>
      </c>
      <c r="P6" s="17">
        <f>[2]Maio!$F$19</f>
        <v>97</v>
      </c>
      <c r="Q6" s="17">
        <f>[2]Maio!$F$20</f>
        <v>97</v>
      </c>
      <c r="R6" s="17">
        <f>[2]Maio!$F$21</f>
        <v>97</v>
      </c>
      <c r="S6" s="17">
        <f>[2]Maio!$F$22</f>
        <v>97</v>
      </c>
      <c r="T6" s="17">
        <f>[2]Maio!$F$23</f>
        <v>97</v>
      </c>
      <c r="U6" s="17">
        <f>[2]Maio!$F$24</f>
        <v>97</v>
      </c>
      <c r="V6" s="17">
        <f>[2]Maio!$F$25</f>
        <v>97</v>
      </c>
      <c r="W6" s="17">
        <f>[2]Maio!$F$26</f>
        <v>97</v>
      </c>
      <c r="X6" s="17">
        <f>[2]Maio!$F$27</f>
        <v>96</v>
      </c>
      <c r="Y6" s="17">
        <f>[2]Maio!$F$28</f>
        <v>95</v>
      </c>
      <c r="Z6" s="17">
        <f>[2]Maio!$F$29</f>
        <v>95</v>
      </c>
      <c r="AA6" s="17">
        <f>[2]Maio!$F$30</f>
        <v>97</v>
      </c>
      <c r="AB6" s="17">
        <f>[2]Maio!$F$31</f>
        <v>97</v>
      </c>
      <c r="AC6" s="17">
        <f>[2]Maio!$F$32</f>
        <v>97</v>
      </c>
      <c r="AD6" s="17">
        <f>[2]Maio!$F$33</f>
        <v>97</v>
      </c>
      <c r="AE6" s="17">
        <f>[2]Maio!$F$34</f>
        <v>97</v>
      </c>
      <c r="AF6" s="17">
        <f>[2]Maio!$F$35</f>
        <v>98</v>
      </c>
      <c r="AG6" s="33">
        <f>MAX(B6:AF6)</f>
        <v>98</v>
      </c>
      <c r="AH6" s="36">
        <f t="shared" ref="AH6:AH16" si="1">AVERAGE(B6:AF6)</f>
        <v>96.483870967741936</v>
      </c>
    </row>
    <row r="7" spans="1:35" ht="17.100000000000001" customHeight="1" x14ac:dyDescent="0.2">
      <c r="A7" s="15" t="s">
        <v>1</v>
      </c>
      <c r="B7" s="17">
        <f>[3]Maio!$F$5</f>
        <v>86</v>
      </c>
      <c r="C7" s="17">
        <f>[3]Maio!$F$6</f>
        <v>90</v>
      </c>
      <c r="D7" s="17">
        <f>[3]Maio!$F$7</f>
        <v>94</v>
      </c>
      <c r="E7" s="17">
        <f>[3]Maio!$F$8</f>
        <v>98</v>
      </c>
      <c r="F7" s="17">
        <f>[3]Maio!$F$9</f>
        <v>95</v>
      </c>
      <c r="G7" s="17">
        <f>[3]Maio!$F$10</f>
        <v>93</v>
      </c>
      <c r="H7" s="17">
        <f>[3]Maio!$F$11</f>
        <v>97</v>
      </c>
      <c r="I7" s="17">
        <f>[3]Maio!$F$12</f>
        <v>89</v>
      </c>
      <c r="J7" s="17">
        <f>[3]Maio!$F$13</f>
        <v>87</v>
      </c>
      <c r="K7" s="17">
        <f>[3]Maio!$F$14</f>
        <v>98</v>
      </c>
      <c r="L7" s="17">
        <f>[3]Maio!$F$15</f>
        <v>98</v>
      </c>
      <c r="M7" s="17">
        <f>[3]Maio!$F$16</f>
        <v>99</v>
      </c>
      <c r="N7" s="17">
        <f>[3]Maio!$F$17</f>
        <v>98</v>
      </c>
      <c r="O7" s="17">
        <f>[3]Maio!$F$18</f>
        <v>96</v>
      </c>
      <c r="P7" s="17">
        <f>[3]Maio!$F$19</f>
        <v>92</v>
      </c>
      <c r="Q7" s="17">
        <f>[3]Maio!$F$20</f>
        <v>97</v>
      </c>
      <c r="R7" s="17">
        <f>[3]Maio!$F$21</f>
        <v>97</v>
      </c>
      <c r="S7" s="17">
        <f>[3]Maio!$F$22</f>
        <v>90</v>
      </c>
      <c r="T7" s="17">
        <f>[3]Maio!$F$23</f>
        <v>93</v>
      </c>
      <c r="U7" s="17">
        <f>[3]Maio!$F$24</f>
        <v>94</v>
      </c>
      <c r="V7" s="17">
        <f>[3]Maio!$F$25</f>
        <v>97</v>
      </c>
      <c r="W7" s="17">
        <f>[3]Maio!$F$26</f>
        <v>94</v>
      </c>
      <c r="X7" s="17">
        <f>[3]Maio!$F$27</f>
        <v>93</v>
      </c>
      <c r="Y7" s="17">
        <f>[3]Maio!$F$28</f>
        <v>97</v>
      </c>
      <c r="Z7" s="17">
        <f>[3]Maio!$F$29</f>
        <v>98</v>
      </c>
      <c r="AA7" s="17">
        <f>[3]Maio!$F$30</f>
        <v>98</v>
      </c>
      <c r="AB7" s="17">
        <f>[3]Maio!$F$31</f>
        <v>97</v>
      </c>
      <c r="AC7" s="17">
        <f>[3]Maio!$F$32</f>
        <v>96</v>
      </c>
      <c r="AD7" s="17">
        <f>[3]Maio!$F$33</f>
        <v>98</v>
      </c>
      <c r="AE7" s="17">
        <f>[3]Maio!$F$34</f>
        <v>96</v>
      </c>
      <c r="AF7" s="17">
        <f>[3]Maio!$F$35</f>
        <v>98</v>
      </c>
      <c r="AG7" s="33">
        <f>MAX(B7:AF7)</f>
        <v>99</v>
      </c>
      <c r="AH7" s="36">
        <f t="shared" si="1"/>
        <v>94.935483870967744</v>
      </c>
    </row>
    <row r="8" spans="1:35" ht="17.100000000000001" customHeight="1" x14ac:dyDescent="0.2">
      <c r="A8" s="15" t="s">
        <v>81</v>
      </c>
      <c r="B8" s="17">
        <f>[4]Maio!$F$5</f>
        <v>92</v>
      </c>
      <c r="C8" s="17">
        <f>[4]Maio!$F$6</f>
        <v>86</v>
      </c>
      <c r="D8" s="17">
        <f>[4]Maio!$F$7</f>
        <v>96</v>
      </c>
      <c r="E8" s="17">
        <f>[4]Maio!$F$8</f>
        <v>98</v>
      </c>
      <c r="F8" s="17">
        <f>[4]Maio!$F$9</f>
        <v>97</v>
      </c>
      <c r="G8" s="17">
        <f>[4]Maio!$F$10</f>
        <v>93</v>
      </c>
      <c r="H8" s="17">
        <f>[4]Maio!$F$11</f>
        <v>97</v>
      </c>
      <c r="I8" s="17">
        <f>[4]Maio!$F$12</f>
        <v>87</v>
      </c>
      <c r="J8" s="17">
        <f>[4]Maio!$F$13</f>
        <v>91</v>
      </c>
      <c r="K8" s="17">
        <f>[4]Maio!$F$14</f>
        <v>97</v>
      </c>
      <c r="L8" s="17">
        <f>[4]Maio!$F$15</f>
        <v>98</v>
      </c>
      <c r="M8" s="17">
        <f>[4]Maio!$F$16</f>
        <v>97</v>
      </c>
      <c r="N8" s="17">
        <f>[4]Maio!$F$17</f>
        <v>96</v>
      </c>
      <c r="O8" s="17">
        <f>[4]Maio!$F$18</f>
        <v>95</v>
      </c>
      <c r="P8" s="17">
        <f>[4]Maio!$F$19</f>
        <v>94</v>
      </c>
      <c r="Q8" s="17">
        <f>[4]Maio!$F$20</f>
        <v>92</v>
      </c>
      <c r="R8" s="17">
        <f>[4]Maio!$F$21</f>
        <v>90</v>
      </c>
      <c r="S8" s="17">
        <f>[4]Maio!$F$22</f>
        <v>90</v>
      </c>
      <c r="T8" s="17">
        <f>[4]Maio!$F$23</f>
        <v>97</v>
      </c>
      <c r="U8" s="17">
        <f>[4]Maio!$F$24</f>
        <v>97</v>
      </c>
      <c r="V8" s="17">
        <f>[4]Maio!$F$25</f>
        <v>97</v>
      </c>
      <c r="W8" s="17">
        <f>[4]Maio!$F$26</f>
        <v>94</v>
      </c>
      <c r="X8" s="17">
        <f>[4]Maio!$F$27</f>
        <v>93</v>
      </c>
      <c r="Y8" s="17">
        <f>[4]Maio!$F$28</f>
        <v>92</v>
      </c>
      <c r="Z8" s="17">
        <f>[4]Maio!$F$29</f>
        <v>84</v>
      </c>
      <c r="AA8" s="17">
        <f>[4]Maio!$F$30</f>
        <v>93</v>
      </c>
      <c r="AB8" s="17">
        <f>[4]Maio!$F$31</f>
        <v>97</v>
      </c>
      <c r="AC8" s="17">
        <f>[4]Maio!$F$32</f>
        <v>97</v>
      </c>
      <c r="AD8" s="17">
        <f>[4]Maio!$F$33</f>
        <v>98</v>
      </c>
      <c r="AE8" s="17">
        <f>[4]Maio!$F$34</f>
        <v>96</v>
      </c>
      <c r="AF8" s="17">
        <f>[4]Maio!$F$35</f>
        <v>98</v>
      </c>
      <c r="AG8" s="33">
        <f>MAX(B8:AF8)</f>
        <v>98</v>
      </c>
      <c r="AH8" s="36">
        <f t="shared" si="1"/>
        <v>94.161290322580641</v>
      </c>
    </row>
    <row r="9" spans="1:35" ht="17.100000000000001" customHeight="1" x14ac:dyDescent="0.2">
      <c r="A9" s="15" t="s">
        <v>48</v>
      </c>
      <c r="B9" s="17">
        <f>[5]Maio!$F$5</f>
        <v>100</v>
      </c>
      <c r="C9" s="17">
        <f>[5]Maio!$F$6</f>
        <v>100</v>
      </c>
      <c r="D9" s="17">
        <f>[5]Maio!$F$7</f>
        <v>96</v>
      </c>
      <c r="E9" s="17">
        <f>[5]Maio!$F$8</f>
        <v>100</v>
      </c>
      <c r="F9" s="17">
        <f>[5]Maio!$F$9</f>
        <v>100</v>
      </c>
      <c r="G9" s="17">
        <f>[5]Maio!$F$10</f>
        <v>100</v>
      </c>
      <c r="H9" s="17">
        <f>[5]Maio!$F$11</f>
        <v>100</v>
      </c>
      <c r="I9" s="17">
        <f>[5]Maio!$F$12</f>
        <v>100</v>
      </c>
      <c r="J9" s="17">
        <f>[5]Maio!$F$13</f>
        <v>83</v>
      </c>
      <c r="K9" s="17">
        <f>[5]Maio!$F$14</f>
        <v>100</v>
      </c>
      <c r="L9" s="17">
        <f>[5]Maio!$F$15</f>
        <v>99</v>
      </c>
      <c r="M9" s="17">
        <f>[5]Maio!$F$16</f>
        <v>100</v>
      </c>
      <c r="N9" s="17">
        <f>[5]Maio!$F$17</f>
        <v>100</v>
      </c>
      <c r="O9" s="17">
        <f>[5]Maio!$F$18</f>
        <v>100</v>
      </c>
      <c r="P9" s="17">
        <f>[5]Maio!$F$19</f>
        <v>100</v>
      </c>
      <c r="Q9" s="17">
        <f>[5]Maio!$F$20</f>
        <v>100</v>
      </c>
      <c r="R9" s="17">
        <f>[5]Maio!$F$21</f>
        <v>100</v>
      </c>
      <c r="S9" s="17">
        <f>[5]Maio!$F$22</f>
        <v>100</v>
      </c>
      <c r="T9" s="17">
        <f>[5]Maio!$F$23</f>
        <v>97</v>
      </c>
      <c r="U9" s="17">
        <f>[5]Maio!$F$24</f>
        <v>100</v>
      </c>
      <c r="V9" s="17">
        <f>[5]Maio!$F$25</f>
        <v>100</v>
      </c>
      <c r="W9" s="17">
        <f>[5]Maio!$F$26</f>
        <v>95</v>
      </c>
      <c r="X9" s="17">
        <f>[5]Maio!$F$27</f>
        <v>97</v>
      </c>
      <c r="Y9" s="17">
        <f>[5]Maio!$F$28</f>
        <v>99</v>
      </c>
      <c r="Z9" s="17">
        <f>[5]Maio!$F$29</f>
        <v>100</v>
      </c>
      <c r="AA9" s="17">
        <f>[5]Maio!$F$30</f>
        <v>100</v>
      </c>
      <c r="AB9" s="17">
        <f>[5]Maio!$F$31</f>
        <v>100</v>
      </c>
      <c r="AC9" s="17">
        <f>[5]Maio!$F$32</f>
        <v>92</v>
      </c>
      <c r="AD9" s="17">
        <f>[5]Maio!$F$33</f>
        <v>100</v>
      </c>
      <c r="AE9" s="17">
        <f>[5]Maio!$F$34</f>
        <v>100</v>
      </c>
      <c r="AF9" s="17" t="str">
        <f>[5]Maio!$F$35</f>
        <v>*</v>
      </c>
      <c r="AG9" s="33">
        <f>MAX(B9:AF9)</f>
        <v>100</v>
      </c>
      <c r="AH9" s="36">
        <f t="shared" ref="AH9" si="2">AVERAGE(B9:AF9)</f>
        <v>98.6</v>
      </c>
    </row>
    <row r="10" spans="1:35" ht="17.100000000000001" customHeight="1" x14ac:dyDescent="0.2">
      <c r="A10" s="15" t="s">
        <v>2</v>
      </c>
      <c r="B10" s="17">
        <f>[6]Maio!$F$5</f>
        <v>77</v>
      </c>
      <c r="C10" s="17">
        <f>[6]Maio!$F$6</f>
        <v>71</v>
      </c>
      <c r="D10" s="17">
        <f>[6]Maio!$F$7</f>
        <v>88</v>
      </c>
      <c r="E10" s="17">
        <f>[6]Maio!$F$8</f>
        <v>96</v>
      </c>
      <c r="F10" s="17">
        <f>[6]Maio!$F$9</f>
        <v>93</v>
      </c>
      <c r="G10" s="17">
        <f>[6]Maio!$F$10</f>
        <v>92</v>
      </c>
      <c r="H10" s="17">
        <f>[6]Maio!$F$11</f>
        <v>90</v>
      </c>
      <c r="I10" s="17">
        <f>[6]Maio!$F$12</f>
        <v>78</v>
      </c>
      <c r="J10" s="17">
        <f>[6]Maio!$F$13</f>
        <v>77</v>
      </c>
      <c r="K10" s="17">
        <f>[6]Maio!$F$14</f>
        <v>95</v>
      </c>
      <c r="L10" s="17">
        <f>[6]Maio!$F$15</f>
        <v>96</v>
      </c>
      <c r="M10" s="17">
        <f>[6]Maio!$F$16</f>
        <v>93</v>
      </c>
      <c r="N10" s="17">
        <f>[6]Maio!$F$17</f>
        <v>87</v>
      </c>
      <c r="O10" s="17">
        <f>[6]Maio!$F$18</f>
        <v>84</v>
      </c>
      <c r="P10" s="17">
        <f>[6]Maio!$F$19</f>
        <v>82</v>
      </c>
      <c r="Q10" s="17">
        <f>[6]Maio!$F$20</f>
        <v>93</v>
      </c>
      <c r="R10" s="17">
        <f>[6]Maio!$F$21</f>
        <v>93</v>
      </c>
      <c r="S10" s="17">
        <f>[6]Maio!$F$22</f>
        <v>85</v>
      </c>
      <c r="T10" s="17">
        <f>[6]Maio!$F$23</f>
        <v>89</v>
      </c>
      <c r="U10" s="17">
        <f>[6]Maio!$F$24</f>
        <v>90</v>
      </c>
      <c r="V10" s="17">
        <f>[6]Maio!$F$25</f>
        <v>86</v>
      </c>
      <c r="W10" s="17">
        <f>[6]Maio!$F$26</f>
        <v>86</v>
      </c>
      <c r="X10" s="17">
        <f>[6]Maio!$F$27</f>
        <v>87</v>
      </c>
      <c r="Y10" s="17">
        <f>[6]Maio!$F$28</f>
        <v>90</v>
      </c>
      <c r="Z10" s="17">
        <f>[6]Maio!$F$29</f>
        <v>92</v>
      </c>
      <c r="AA10" s="17">
        <f>[6]Maio!$F$30</f>
        <v>92</v>
      </c>
      <c r="AB10" s="17">
        <f>[6]Maio!$F$31</f>
        <v>88</v>
      </c>
      <c r="AC10" s="17">
        <f>[6]Maio!$F$32</f>
        <v>95</v>
      </c>
      <c r="AD10" s="17">
        <f>[6]Maio!$F$33</f>
        <v>93</v>
      </c>
      <c r="AE10" s="17">
        <f>[6]Maio!$F$34</f>
        <v>90</v>
      </c>
      <c r="AF10" s="17">
        <f>[6]Maio!$F$35</f>
        <v>96</v>
      </c>
      <c r="AG10" s="33">
        <f t="shared" ref="AG10:AG16" si="3">MAX(B10:AF10)</f>
        <v>96</v>
      </c>
      <c r="AH10" s="36">
        <f>AVERAGE(B10:AF10)</f>
        <v>88.516129032258064</v>
      </c>
    </row>
    <row r="11" spans="1:35" ht="17.100000000000001" customHeight="1" x14ac:dyDescent="0.2">
      <c r="A11" s="15" t="s">
        <v>3</v>
      </c>
      <c r="B11" s="17">
        <f>[7]Maio!$F$5</f>
        <v>93</v>
      </c>
      <c r="C11" s="17">
        <f>[7]Maio!$F$6</f>
        <v>91</v>
      </c>
      <c r="D11" s="17">
        <f>[7]Maio!$F$7</f>
        <v>91</v>
      </c>
      <c r="E11" s="17">
        <f>[7]Maio!$F$8</f>
        <v>95</v>
      </c>
      <c r="F11" s="17">
        <f>[7]Maio!$F$9</f>
        <v>95</v>
      </c>
      <c r="G11" s="17">
        <f>[7]Maio!$F$10</f>
        <v>96</v>
      </c>
      <c r="H11" s="17">
        <f>[7]Maio!$F$11</f>
        <v>94</v>
      </c>
      <c r="I11" s="17">
        <f>[7]Maio!$F$12</f>
        <v>87</v>
      </c>
      <c r="J11" s="17">
        <f>[7]Maio!$F$13</f>
        <v>93</v>
      </c>
      <c r="K11" s="17">
        <f>[7]Maio!$F$14</f>
        <v>94</v>
      </c>
      <c r="L11" s="17">
        <f>[7]Maio!$F$15</f>
        <v>96</v>
      </c>
      <c r="M11" s="17">
        <f>[7]Maio!$F$16</f>
        <v>95</v>
      </c>
      <c r="N11" s="17">
        <f>[7]Maio!$F$17</f>
        <v>95</v>
      </c>
      <c r="O11" s="17">
        <f>[7]Maio!$F$18</f>
        <v>96</v>
      </c>
      <c r="P11" s="17">
        <f>[7]Maio!$F$19</f>
        <v>91</v>
      </c>
      <c r="Q11" s="17">
        <f>[7]Maio!$F$20</f>
        <v>95</v>
      </c>
      <c r="R11" s="17">
        <f>[7]Maio!$F$21</f>
        <v>88</v>
      </c>
      <c r="S11" s="17">
        <f>[7]Maio!$F$22</f>
        <v>93</v>
      </c>
      <c r="T11" s="17">
        <f>[7]Maio!$F$23</f>
        <v>95</v>
      </c>
      <c r="U11" s="17">
        <f>[7]Maio!$F$24</f>
        <v>95</v>
      </c>
      <c r="V11" s="17">
        <f>[7]Maio!$F$25</f>
        <v>95</v>
      </c>
      <c r="W11" s="17">
        <f>[7]Maio!$F$26</f>
        <v>96</v>
      </c>
      <c r="X11" s="17">
        <f>[7]Maio!$F$27</f>
        <v>94</v>
      </c>
      <c r="Y11" s="17">
        <f>[7]Maio!$F$28</f>
        <v>95</v>
      </c>
      <c r="Z11" s="17">
        <f>[7]Maio!$F$29</f>
        <v>94</v>
      </c>
      <c r="AA11" s="17">
        <f>[7]Maio!$F$30</f>
        <v>93</v>
      </c>
      <c r="AB11" s="17">
        <f>[7]Maio!$F$31</f>
        <v>94</v>
      </c>
      <c r="AC11" s="17">
        <f>[7]Maio!$F$32</f>
        <v>93</v>
      </c>
      <c r="AD11" s="17">
        <f>[7]Maio!$F$33</f>
        <v>96</v>
      </c>
      <c r="AE11" s="17">
        <f>[7]Maio!$F$34</f>
        <v>94</v>
      </c>
      <c r="AF11" s="17">
        <f>[7]Maio!$F$35</f>
        <v>96</v>
      </c>
      <c r="AG11" s="33">
        <f t="shared" si="3"/>
        <v>96</v>
      </c>
      <c r="AH11" s="36">
        <f>AVERAGE(B11:AF11)</f>
        <v>93.806451612903231</v>
      </c>
    </row>
    <row r="12" spans="1:35" ht="17.100000000000001" customHeight="1" x14ac:dyDescent="0.2">
      <c r="A12" s="15" t="s">
        <v>4</v>
      </c>
      <c r="B12" s="17">
        <f>[8]Maio!$F$5</f>
        <v>88</v>
      </c>
      <c r="C12" s="17">
        <f>[8]Maio!$F$6</f>
        <v>85</v>
      </c>
      <c r="D12" s="17">
        <f>[8]Maio!$F$7</f>
        <v>88</v>
      </c>
      <c r="E12" s="17">
        <f>[8]Maio!$F$8</f>
        <v>95</v>
      </c>
      <c r="F12" s="17">
        <f>[8]Maio!$F$9</f>
        <v>96</v>
      </c>
      <c r="G12" s="17">
        <f>[8]Maio!$F$10</f>
        <v>95</v>
      </c>
      <c r="H12" s="17">
        <f>[8]Maio!$F$11</f>
        <v>94</v>
      </c>
      <c r="I12" s="17">
        <f>[8]Maio!$F$12</f>
        <v>88</v>
      </c>
      <c r="J12" s="17">
        <f>[8]Maio!$F$13</f>
        <v>84</v>
      </c>
      <c r="K12" s="17">
        <f>[8]Maio!$F$14</f>
        <v>96</v>
      </c>
      <c r="L12" s="17">
        <f>[8]Maio!$F$15</f>
        <v>96</v>
      </c>
      <c r="M12" s="17">
        <f>[8]Maio!$F$16</f>
        <v>96</v>
      </c>
      <c r="N12" s="17">
        <f>[8]Maio!$F$17</f>
        <v>87</v>
      </c>
      <c r="O12" s="17">
        <f>[8]Maio!$F$18</f>
        <v>95</v>
      </c>
      <c r="P12" s="17">
        <f>[8]Maio!$F$19</f>
        <v>92</v>
      </c>
      <c r="Q12" s="17">
        <f>[8]Maio!$F$20</f>
        <v>96</v>
      </c>
      <c r="R12" s="17">
        <f>[8]Maio!$F$21</f>
        <v>88</v>
      </c>
      <c r="S12" s="17">
        <f>[8]Maio!$F$22</f>
        <v>89</v>
      </c>
      <c r="T12" s="17">
        <f>[8]Maio!$F$23</f>
        <v>96</v>
      </c>
      <c r="U12" s="17">
        <f>[8]Maio!$F$24</f>
        <v>96</v>
      </c>
      <c r="V12" s="17">
        <f>[8]Maio!$F$25</f>
        <v>95</v>
      </c>
      <c r="W12" s="17">
        <f>[8]Maio!$F$26</f>
        <v>96</v>
      </c>
      <c r="X12" s="17">
        <f>[8]Maio!$F$27</f>
        <v>91</v>
      </c>
      <c r="Y12" s="17">
        <f>[8]Maio!$F$28</f>
        <v>93</v>
      </c>
      <c r="Z12" s="17">
        <f>[8]Maio!$F$29</f>
        <v>92</v>
      </c>
      <c r="AA12" s="17">
        <f>[8]Maio!$F$30</f>
        <v>90</v>
      </c>
      <c r="AB12" s="17">
        <f>[8]Maio!$F$31</f>
        <v>84</v>
      </c>
      <c r="AC12" s="17">
        <f>[8]Maio!$F$32</f>
        <v>96</v>
      </c>
      <c r="AD12" s="17">
        <f>[8]Maio!$F$33</f>
        <v>97</v>
      </c>
      <c r="AE12" s="17">
        <f>[8]Maio!$F$34</f>
        <v>95</v>
      </c>
      <c r="AF12" s="17">
        <f>[8]Maio!$F$35</f>
        <v>93</v>
      </c>
      <c r="AG12" s="33">
        <f>MAX(B12:AF12)</f>
        <v>97</v>
      </c>
      <c r="AH12" s="36">
        <f t="shared" si="1"/>
        <v>92.322580645161295</v>
      </c>
    </row>
    <row r="13" spans="1:35" ht="17.100000000000001" customHeight="1" x14ac:dyDescent="0.2">
      <c r="A13" s="15" t="s">
        <v>5</v>
      </c>
      <c r="B13" s="18">
        <f>[9]Maio!$F$5</f>
        <v>91</v>
      </c>
      <c r="C13" s="18">
        <f>[9]Maio!$F$6</f>
        <v>81</v>
      </c>
      <c r="D13" s="18">
        <f>[9]Maio!$F$7</f>
        <v>88</v>
      </c>
      <c r="E13" s="18">
        <f>[9]Maio!$F$8</f>
        <v>93</v>
      </c>
      <c r="F13" s="18">
        <f>[9]Maio!$F$9</f>
        <v>91</v>
      </c>
      <c r="G13" s="18">
        <f>[9]Maio!$F$10</f>
        <v>91</v>
      </c>
      <c r="H13" s="18">
        <f>[9]Maio!$F$11</f>
        <v>83</v>
      </c>
      <c r="I13" s="18">
        <f>[9]Maio!$F$12</f>
        <v>87</v>
      </c>
      <c r="J13" s="18">
        <f>[9]Maio!$F$13</f>
        <v>74</v>
      </c>
      <c r="K13" s="18">
        <f>[9]Maio!$F$14</f>
        <v>89</v>
      </c>
      <c r="L13" s="18">
        <f>[9]Maio!$F$15</f>
        <v>83</v>
      </c>
      <c r="M13" s="18">
        <f>[9]Maio!$F$16</f>
        <v>83</v>
      </c>
      <c r="N13" s="18">
        <f>[9]Maio!$F$17</f>
        <v>79</v>
      </c>
      <c r="O13" s="18">
        <f>[9]Maio!$F$18</f>
        <v>81</v>
      </c>
      <c r="P13" s="18">
        <f>[9]Maio!$F$19</f>
        <v>87</v>
      </c>
      <c r="Q13" s="18">
        <f>[9]Maio!$F$20</f>
        <v>90</v>
      </c>
      <c r="R13" s="18">
        <f>[9]Maio!$F$21</f>
        <v>91</v>
      </c>
      <c r="S13" s="18">
        <f>[9]Maio!$F$22</f>
        <v>85</v>
      </c>
      <c r="T13" s="18">
        <f>[9]Maio!$F$23</f>
        <v>93</v>
      </c>
      <c r="U13" s="18">
        <f>[9]Maio!$F$24</f>
        <v>92</v>
      </c>
      <c r="V13" s="18">
        <f>[9]Maio!$F$25</f>
        <v>90</v>
      </c>
      <c r="W13" s="18">
        <f>[9]Maio!$F$26</f>
        <v>90</v>
      </c>
      <c r="X13" s="18">
        <f>[9]Maio!$F$27</f>
        <v>87</v>
      </c>
      <c r="Y13" s="18">
        <f>[9]Maio!$F$28</f>
        <v>91</v>
      </c>
      <c r="Z13" s="18">
        <f>[9]Maio!$F$29</f>
        <v>87</v>
      </c>
      <c r="AA13" s="18">
        <f>[9]Maio!$F$30</f>
        <v>89</v>
      </c>
      <c r="AB13" s="18">
        <f>[9]Maio!$F$31</f>
        <v>86</v>
      </c>
      <c r="AC13" s="18">
        <f>[9]Maio!$F$32</f>
        <v>89</v>
      </c>
      <c r="AD13" s="18">
        <f>[9]Maio!$F$33</f>
        <v>83</v>
      </c>
      <c r="AE13" s="18">
        <f>[9]Maio!$F$34</f>
        <v>86</v>
      </c>
      <c r="AF13" s="18">
        <f>[9]Maio!$F$35</f>
        <v>89</v>
      </c>
      <c r="AG13" s="33">
        <f t="shared" si="3"/>
        <v>93</v>
      </c>
      <c r="AH13" s="36">
        <f t="shared" si="1"/>
        <v>87.064516129032256</v>
      </c>
    </row>
    <row r="14" spans="1:35" ht="17.100000000000001" customHeight="1" x14ac:dyDescent="0.2">
      <c r="A14" s="15" t="s">
        <v>50</v>
      </c>
      <c r="B14" s="18">
        <f>[10]Maio!$F$5</f>
        <v>93</v>
      </c>
      <c r="C14" s="18">
        <f>[10]Maio!$F$6</f>
        <v>91</v>
      </c>
      <c r="D14" s="18">
        <f>[10]Maio!$F$7</f>
        <v>96</v>
      </c>
      <c r="E14" s="18">
        <f>[10]Maio!$F$8</f>
        <v>97</v>
      </c>
      <c r="F14" s="18">
        <f>[10]Maio!$F$9</f>
        <v>97</v>
      </c>
      <c r="G14" s="18">
        <f>[10]Maio!$F$10</f>
        <v>98</v>
      </c>
      <c r="H14" s="18">
        <f>[10]Maio!$F$11</f>
        <v>94</v>
      </c>
      <c r="I14" s="18">
        <f>[10]Maio!$F$12</f>
        <v>88</v>
      </c>
      <c r="J14" s="18">
        <f>[10]Maio!$F$13</f>
        <v>91</v>
      </c>
      <c r="K14" s="18">
        <f>[10]Maio!$F$14</f>
        <v>94</v>
      </c>
      <c r="L14" s="18">
        <f>[10]Maio!$F$15</f>
        <v>97</v>
      </c>
      <c r="M14" s="18">
        <f>[10]Maio!$F$16</f>
        <v>97</v>
      </c>
      <c r="N14" s="18">
        <f>[10]Maio!$F$17</f>
        <v>92</v>
      </c>
      <c r="O14" s="18">
        <f>[10]Maio!$F$18</f>
        <v>95</v>
      </c>
      <c r="P14" s="18">
        <f>[10]Maio!$F$19</f>
        <v>93</v>
      </c>
      <c r="Q14" s="18">
        <f>[10]Maio!$F$20</f>
        <v>96</v>
      </c>
      <c r="R14" s="18">
        <f>[10]Maio!$F$21</f>
        <v>88</v>
      </c>
      <c r="S14" s="18">
        <f>[10]Maio!$F$22</f>
        <v>93</v>
      </c>
      <c r="T14" s="18">
        <f>[10]Maio!$F$23</f>
        <v>96</v>
      </c>
      <c r="U14" s="18">
        <f>[10]Maio!$F$24</f>
        <v>97</v>
      </c>
      <c r="V14" s="18">
        <f>[10]Maio!$F$25</f>
        <v>96</v>
      </c>
      <c r="W14" s="18">
        <f>[10]Maio!$F$26</f>
        <v>95</v>
      </c>
      <c r="X14" s="18">
        <f>[10]Maio!$F$27</f>
        <v>94</v>
      </c>
      <c r="Y14" s="18">
        <f>[10]Maio!$F$28</f>
        <v>93</v>
      </c>
      <c r="Z14" s="18">
        <f>[10]Maio!$F$29</f>
        <v>95</v>
      </c>
      <c r="AA14" s="18">
        <f>[10]Maio!$F$30</f>
        <v>94</v>
      </c>
      <c r="AB14" s="18">
        <f>[10]Maio!$F$31</f>
        <v>89</v>
      </c>
      <c r="AC14" s="18">
        <f>[10]Maio!$F$32</f>
        <v>96</v>
      </c>
      <c r="AD14" s="18">
        <f>[10]Maio!$F$33</f>
        <v>96</v>
      </c>
      <c r="AE14" s="18">
        <f>[10]Maio!$F$34</f>
        <v>93</v>
      </c>
      <c r="AF14" s="18">
        <f>[10]Maio!$F$35</f>
        <v>93</v>
      </c>
      <c r="AG14" s="33">
        <f t="shared" ref="AG14" si="4">MAX(B14:AF14)</f>
        <v>98</v>
      </c>
      <c r="AH14" s="36">
        <f t="shared" ref="AH14" si="5">AVERAGE(B14:AF14)</f>
        <v>94.096774193548384</v>
      </c>
    </row>
    <row r="15" spans="1:35" ht="17.100000000000001" customHeight="1" x14ac:dyDescent="0.2">
      <c r="A15" s="15" t="s">
        <v>6</v>
      </c>
      <c r="B15" s="18">
        <f>[11]Maio!$F$5</f>
        <v>93</v>
      </c>
      <c r="C15" s="18">
        <f>[11]Maio!$F$6</f>
        <v>94</v>
      </c>
      <c r="D15" s="18">
        <f>[11]Maio!$F$7</f>
        <v>94</v>
      </c>
      <c r="E15" s="18">
        <f>[11]Maio!$F$8</f>
        <v>94</v>
      </c>
      <c r="F15" s="18">
        <f>[11]Maio!$F$9</f>
        <v>93</v>
      </c>
      <c r="G15" s="18">
        <f>[11]Maio!$F$10</f>
        <v>94</v>
      </c>
      <c r="H15" s="18">
        <f>[11]Maio!$F$11</f>
        <v>89</v>
      </c>
      <c r="I15" s="18">
        <f>[11]Maio!$F$12</f>
        <v>94</v>
      </c>
      <c r="J15" s="18">
        <f>[11]Maio!$F$13</f>
        <v>92</v>
      </c>
      <c r="K15" s="18">
        <f>[11]Maio!$F$14</f>
        <v>94</v>
      </c>
      <c r="L15" s="18">
        <f>[11]Maio!$F$15</f>
        <v>94</v>
      </c>
      <c r="M15" s="18">
        <f>[11]Maio!$F$16</f>
        <v>94</v>
      </c>
      <c r="N15" s="18">
        <f>[11]Maio!$F$17</f>
        <v>94</v>
      </c>
      <c r="O15" s="18">
        <f>[11]Maio!$F$18</f>
        <v>93</v>
      </c>
      <c r="P15" s="18">
        <f>[11]Maio!$F$19</f>
        <v>90</v>
      </c>
      <c r="Q15" s="18">
        <f>[11]Maio!$F$20</f>
        <v>94</v>
      </c>
      <c r="R15" s="18">
        <f>[11]Maio!$F$21</f>
        <v>89</v>
      </c>
      <c r="S15" s="18">
        <f>[11]Maio!$F$22</f>
        <v>85</v>
      </c>
      <c r="T15" s="18">
        <f>[11]Maio!$F$23</f>
        <v>88</v>
      </c>
      <c r="U15" s="18">
        <f>[11]Maio!$F$24</f>
        <v>90</v>
      </c>
      <c r="V15" s="18">
        <f>[11]Maio!$F$25</f>
        <v>92</v>
      </c>
      <c r="W15" s="18">
        <f>[11]Maio!$F$26</f>
        <v>93</v>
      </c>
      <c r="X15" s="18">
        <f>[11]Maio!$F$27</f>
        <v>82</v>
      </c>
      <c r="Y15" s="18" t="str">
        <f>[11]Maio!$F$28</f>
        <v>*</v>
      </c>
      <c r="Z15" s="18">
        <f>[11]Maio!$F$29</f>
        <v>75</v>
      </c>
      <c r="AA15" s="18">
        <f>[11]Maio!$F$30</f>
        <v>67</v>
      </c>
      <c r="AB15" s="18" t="str">
        <f>[11]Maio!$F$31</f>
        <v>*</v>
      </c>
      <c r="AC15" s="18" t="str">
        <f>[11]Maio!$F$32</f>
        <v>*</v>
      </c>
      <c r="AD15" s="18">
        <f>[11]Maio!$F$33</f>
        <v>79</v>
      </c>
      <c r="AE15" s="18">
        <f>[11]Maio!$F$34</f>
        <v>92</v>
      </c>
      <c r="AF15" s="18">
        <f>[11]Maio!$F$35</f>
        <v>95</v>
      </c>
      <c r="AG15" s="33">
        <f t="shared" si="3"/>
        <v>95</v>
      </c>
      <c r="AH15" s="36">
        <f t="shared" si="1"/>
        <v>89.892857142857139</v>
      </c>
    </row>
    <row r="16" spans="1:35" ht="17.100000000000001" customHeight="1" x14ac:dyDescent="0.2">
      <c r="A16" s="15" t="s">
        <v>7</v>
      </c>
      <c r="B16" s="18">
        <f>[12]Maio!$F$5</f>
        <v>90</v>
      </c>
      <c r="C16" s="18">
        <f>[12]Maio!$F$6</f>
        <v>86</v>
      </c>
      <c r="D16" s="18">
        <f>[12]Maio!$F$7</f>
        <v>90</v>
      </c>
      <c r="E16" s="18">
        <f>[12]Maio!$F$8</f>
        <v>97</v>
      </c>
      <c r="F16" s="18">
        <f>[12]Maio!$F$9</f>
        <v>93</v>
      </c>
      <c r="G16" s="18">
        <f>[12]Maio!$F$10</f>
        <v>97</v>
      </c>
      <c r="H16" s="18">
        <f>[12]Maio!$F$11</f>
        <v>93</v>
      </c>
      <c r="I16" s="18">
        <f>[12]Maio!$F$12</f>
        <v>88</v>
      </c>
      <c r="J16" s="18">
        <f>[12]Maio!$F$13</f>
        <v>88</v>
      </c>
      <c r="K16" s="18">
        <f>[12]Maio!$F$14</f>
        <v>97</v>
      </c>
      <c r="L16" s="18">
        <f>[12]Maio!$F$15</f>
        <v>97</v>
      </c>
      <c r="M16" s="18">
        <f>[12]Maio!$F$16</f>
        <v>98</v>
      </c>
      <c r="N16" s="18">
        <f>[12]Maio!$F$17</f>
        <v>89</v>
      </c>
      <c r="O16" s="18">
        <f>[12]Maio!$F$18</f>
        <v>93</v>
      </c>
      <c r="P16" s="18">
        <f>[12]Maio!$F$19</f>
        <v>91</v>
      </c>
      <c r="Q16" s="18">
        <f>[12]Maio!$F$20</f>
        <v>95</v>
      </c>
      <c r="R16" s="18">
        <f>[12]Maio!$F$21</f>
        <v>97</v>
      </c>
      <c r="S16" s="18">
        <f>[12]Maio!$F$22</f>
        <v>97</v>
      </c>
      <c r="T16" s="18">
        <f>[12]Maio!$F$23</f>
        <v>97</v>
      </c>
      <c r="U16" s="18">
        <f>[12]Maio!$F$24</f>
        <v>95</v>
      </c>
      <c r="V16" s="18">
        <f>[12]Maio!$F$25</f>
        <v>97</v>
      </c>
      <c r="W16" s="18">
        <f>[12]Maio!$F$26</f>
        <v>95</v>
      </c>
      <c r="X16" s="18">
        <f>[12]Maio!$F$27</f>
        <v>92</v>
      </c>
      <c r="Y16" s="18">
        <f>[12]Maio!$F$28</f>
        <v>95</v>
      </c>
      <c r="Z16" s="18">
        <f>[12]Maio!$F$29</f>
        <v>96</v>
      </c>
      <c r="AA16" s="18">
        <f>[12]Maio!$F$30</f>
        <v>96</v>
      </c>
      <c r="AB16" s="18">
        <f>[12]Maio!$F$31</f>
        <v>97</v>
      </c>
      <c r="AC16" s="18">
        <f>[12]Maio!$F$32</f>
        <v>96</v>
      </c>
      <c r="AD16" s="18">
        <f>[12]Maio!$F$33</f>
        <v>98</v>
      </c>
      <c r="AE16" s="18">
        <f>[12]Maio!$F$34</f>
        <v>97</v>
      </c>
      <c r="AF16" s="18">
        <f>[12]Maio!$F$35</f>
        <v>97</v>
      </c>
      <c r="AG16" s="33">
        <f t="shared" si="3"/>
        <v>98</v>
      </c>
      <c r="AH16" s="36">
        <f t="shared" si="1"/>
        <v>94.322580645161295</v>
      </c>
    </row>
    <row r="17" spans="1:34" ht="17.100000000000001" customHeight="1" x14ac:dyDescent="0.2">
      <c r="A17" s="15" t="s">
        <v>8</v>
      </c>
      <c r="B17" s="18">
        <f>[13]Maio!$F$5</f>
        <v>94</v>
      </c>
      <c r="C17" s="18">
        <f>[13]Maio!$F$6</f>
        <v>94</v>
      </c>
      <c r="D17" s="18">
        <f>[13]Maio!$F$7</f>
        <v>98</v>
      </c>
      <c r="E17" s="18">
        <f>[13]Maio!$F$8</f>
        <v>98</v>
      </c>
      <c r="F17" s="18">
        <f>[13]Maio!$F$9</f>
        <v>92</v>
      </c>
      <c r="G17" s="18">
        <f>[13]Maio!$F$10</f>
        <v>95</v>
      </c>
      <c r="H17" s="18">
        <f>[13]Maio!$F$11</f>
        <v>95</v>
      </c>
      <c r="I17" s="18">
        <f>[13]Maio!$F$12</f>
        <v>92</v>
      </c>
      <c r="J17" s="18">
        <f>[13]Maio!$F$13</f>
        <v>91</v>
      </c>
      <c r="K17" s="18">
        <f>[13]Maio!$F$14</f>
        <v>98</v>
      </c>
      <c r="L17" s="18">
        <f>[13]Maio!$F$15</f>
        <v>97</v>
      </c>
      <c r="M17" s="18">
        <f>[13]Maio!$F$16</f>
        <v>98</v>
      </c>
      <c r="N17" s="18">
        <f>[13]Maio!$F$17</f>
        <v>97</v>
      </c>
      <c r="O17" s="18">
        <f>[13]Maio!$F$18</f>
        <v>94</v>
      </c>
      <c r="P17" s="18">
        <f>[13]Maio!$F$19</f>
        <v>95</v>
      </c>
      <c r="Q17" s="18">
        <f>[13]Maio!$F$20</f>
        <v>97</v>
      </c>
      <c r="R17" s="18">
        <f>[13]Maio!$F$21</f>
        <v>98</v>
      </c>
      <c r="S17" s="18">
        <f>[13]Maio!$F$22</f>
        <v>98</v>
      </c>
      <c r="T17" s="18">
        <f>[13]Maio!$F$23</f>
        <v>98</v>
      </c>
      <c r="U17" s="18">
        <f>[13]Maio!$F$24</f>
        <v>93</v>
      </c>
      <c r="V17" s="18">
        <f>[13]Maio!$F$25</f>
        <v>96</v>
      </c>
      <c r="W17" s="18">
        <f>[13]Maio!$F$26</f>
        <v>95</v>
      </c>
      <c r="X17" s="18">
        <f>[13]Maio!$F$27</f>
        <v>91</v>
      </c>
      <c r="Y17" s="18">
        <f>[13]Maio!$F$28</f>
        <v>91</v>
      </c>
      <c r="Z17" s="18">
        <f>[13]Maio!$F$29</f>
        <v>97</v>
      </c>
      <c r="AA17" s="18">
        <f>[13]Maio!$F$30</f>
        <v>97</v>
      </c>
      <c r="AB17" s="18">
        <f>[13]Maio!$F$31</f>
        <v>97</v>
      </c>
      <c r="AC17" s="18">
        <f>[13]Maio!$F$32</f>
        <v>96</v>
      </c>
      <c r="AD17" s="18">
        <f>[13]Maio!$F$33</f>
        <v>95</v>
      </c>
      <c r="AE17" s="18">
        <f>[13]Maio!$F$34</f>
        <v>98</v>
      </c>
      <c r="AF17" s="18">
        <f>[13]Maio!$F$35</f>
        <v>99</v>
      </c>
      <c r="AG17" s="33">
        <f>MAX(B17:AF17)</f>
        <v>99</v>
      </c>
      <c r="AH17" s="36">
        <f>AVERAGE(B17:AF17)</f>
        <v>95.612903225806448</v>
      </c>
    </row>
    <row r="18" spans="1:34" ht="17.100000000000001" customHeight="1" x14ac:dyDescent="0.2">
      <c r="A18" s="15" t="s">
        <v>9</v>
      </c>
      <c r="B18" s="18">
        <f>[14]Maio!$F$5</f>
        <v>90</v>
      </c>
      <c r="C18" s="18">
        <f>[14]Maio!$F$6</f>
        <v>84</v>
      </c>
      <c r="D18" s="18">
        <f>[14]Maio!$F$7</f>
        <v>83</v>
      </c>
      <c r="E18" s="18">
        <f>[14]Maio!$F$8</f>
        <v>97</v>
      </c>
      <c r="F18" s="18">
        <f>[14]Maio!$F$9</f>
        <v>84</v>
      </c>
      <c r="G18" s="18">
        <f>[14]Maio!$F$10</f>
        <v>94</v>
      </c>
      <c r="H18" s="18">
        <f>[14]Maio!$F$11</f>
        <v>93</v>
      </c>
      <c r="I18" s="18">
        <f>[14]Maio!$F$12</f>
        <v>86</v>
      </c>
      <c r="J18" s="18">
        <f>[14]Maio!$F$13</f>
        <v>90</v>
      </c>
      <c r="K18" s="18">
        <f>[14]Maio!$F$14</f>
        <v>97</v>
      </c>
      <c r="L18" s="18">
        <f>[14]Maio!$F$15</f>
        <v>96</v>
      </c>
      <c r="M18" s="18">
        <f>[14]Maio!$F$16</f>
        <v>95</v>
      </c>
      <c r="N18" s="18">
        <f>[14]Maio!$F$17</f>
        <v>91</v>
      </c>
      <c r="O18" s="18">
        <f>[14]Maio!$F$18</f>
        <v>90</v>
      </c>
      <c r="P18" s="18">
        <f>[14]Maio!$F$19</f>
        <v>92</v>
      </c>
      <c r="Q18" s="18">
        <f>[14]Maio!$F$20</f>
        <v>96</v>
      </c>
      <c r="R18" s="18">
        <f>[14]Maio!$F$21</f>
        <v>96</v>
      </c>
      <c r="S18" s="18">
        <f>[14]Maio!$F$22</f>
        <v>94</v>
      </c>
      <c r="T18" s="18">
        <f>[14]Maio!$F$23</f>
        <v>96</v>
      </c>
      <c r="U18" s="18">
        <f>[14]Maio!$F$24</f>
        <v>91</v>
      </c>
      <c r="V18" s="18">
        <f>[14]Maio!$F$25</f>
        <v>96</v>
      </c>
      <c r="W18" s="18">
        <f>[14]Maio!$F$26</f>
        <v>92</v>
      </c>
      <c r="X18" s="18">
        <f>[14]Maio!$F$27</f>
        <v>96</v>
      </c>
      <c r="Y18" s="18">
        <f>[14]Maio!$F$28</f>
        <v>93</v>
      </c>
      <c r="Z18" s="18">
        <f>[14]Maio!$F$29</f>
        <v>94</v>
      </c>
      <c r="AA18" s="18">
        <f>[14]Maio!$F$30</f>
        <v>96</v>
      </c>
      <c r="AB18" s="18">
        <f>[14]Maio!$F$31</f>
        <v>97</v>
      </c>
      <c r="AC18" s="18">
        <f>[14]Maio!$F$32</f>
        <v>93</v>
      </c>
      <c r="AD18" s="18">
        <f>[14]Maio!$F$33</f>
        <v>90</v>
      </c>
      <c r="AE18" s="18">
        <f>[14]Maio!$F$34</f>
        <v>97</v>
      </c>
      <c r="AF18" s="18">
        <f>[14]Maio!$F$35</f>
        <v>97</v>
      </c>
      <c r="AG18" s="33">
        <f t="shared" ref="AG18:AG29" si="6">MAX(B18:AF18)</f>
        <v>97</v>
      </c>
      <c r="AH18" s="36">
        <f t="shared" ref="AH18:AH30" si="7">AVERAGE(B18:AF18)</f>
        <v>92.774193548387103</v>
      </c>
    </row>
    <row r="19" spans="1:34" ht="17.100000000000001" customHeight="1" x14ac:dyDescent="0.2">
      <c r="A19" s="15" t="s">
        <v>49</v>
      </c>
      <c r="B19" s="18">
        <f>[15]Maio!$F$5</f>
        <v>90</v>
      </c>
      <c r="C19" s="18">
        <f>[15]Maio!$F$6</f>
        <v>84</v>
      </c>
      <c r="D19" s="18">
        <f>[15]Maio!$F$7</f>
        <v>87</v>
      </c>
      <c r="E19" s="18">
        <f>[15]Maio!$F$8</f>
        <v>94</v>
      </c>
      <c r="F19" s="18">
        <f>[15]Maio!$F$9</f>
        <v>93</v>
      </c>
      <c r="G19" s="18">
        <f>[15]Maio!$F$10</f>
        <v>94</v>
      </c>
      <c r="H19" s="18">
        <f>[15]Maio!$F$11</f>
        <v>92</v>
      </c>
      <c r="I19" s="18">
        <f>[15]Maio!$F$12</f>
        <v>93</v>
      </c>
      <c r="J19" s="18">
        <f>[15]Maio!$F$13</f>
        <v>80</v>
      </c>
      <c r="K19" s="18">
        <f>[15]Maio!$F$14</f>
        <v>96</v>
      </c>
      <c r="L19" s="18">
        <f>[15]Maio!$F$15</f>
        <v>96</v>
      </c>
      <c r="M19" s="18">
        <f>[15]Maio!$F$16</f>
        <v>97</v>
      </c>
      <c r="N19" s="18">
        <f>[15]Maio!$F$17</f>
        <v>96</v>
      </c>
      <c r="O19" s="18">
        <f>[15]Maio!$F$18</f>
        <v>91</v>
      </c>
      <c r="P19" s="18">
        <f>[15]Maio!$F$19</f>
        <v>96</v>
      </c>
      <c r="Q19" s="18">
        <f>[15]Maio!$F$20</f>
        <v>93</v>
      </c>
      <c r="R19" s="18">
        <f>[15]Maio!$F$21</f>
        <v>95</v>
      </c>
      <c r="S19" s="18">
        <f>[15]Maio!$F$22</f>
        <v>95</v>
      </c>
      <c r="T19" s="18">
        <f>[15]Maio!$F$23</f>
        <v>93</v>
      </c>
      <c r="U19" s="18">
        <f>[15]Maio!$F$24</f>
        <v>96</v>
      </c>
      <c r="V19" s="18">
        <f>[15]Maio!$F$25</f>
        <v>96</v>
      </c>
      <c r="W19" s="18">
        <f>[15]Maio!$F$26</f>
        <v>91</v>
      </c>
      <c r="X19" s="18">
        <f>[15]Maio!$F$27</f>
        <v>86</v>
      </c>
      <c r="Y19" s="18">
        <f>[15]Maio!$F$28</f>
        <v>92</v>
      </c>
      <c r="Z19" s="18">
        <f>[15]Maio!$F$29</f>
        <v>95</v>
      </c>
      <c r="AA19" s="18">
        <f>[15]Maio!$F$30</f>
        <v>97</v>
      </c>
      <c r="AB19" s="18">
        <f>[15]Maio!$F$31</f>
        <v>95</v>
      </c>
      <c r="AC19" s="18">
        <f>[15]Maio!$F$32</f>
        <v>94</v>
      </c>
      <c r="AD19" s="18">
        <f>[15]Maio!$F$33</f>
        <v>97</v>
      </c>
      <c r="AE19" s="18">
        <f>[15]Maio!$F$34</f>
        <v>96</v>
      </c>
      <c r="AF19" s="18">
        <f>[15]Maio!$F$35</f>
        <v>96</v>
      </c>
      <c r="AG19" s="33">
        <f t="shared" ref="AG19" si="8">MAX(B19:AF19)</f>
        <v>97</v>
      </c>
      <c r="AH19" s="36">
        <f t="shared" ref="AH19" si="9">AVERAGE(B19:AF19)</f>
        <v>93.096774193548384</v>
      </c>
    </row>
    <row r="20" spans="1:34" ht="17.100000000000001" customHeight="1" x14ac:dyDescent="0.2">
      <c r="A20" s="15" t="s">
        <v>10</v>
      </c>
      <c r="B20" s="18">
        <f>[16]Maio!$F$5</f>
        <v>93</v>
      </c>
      <c r="C20" s="18">
        <f>[16]Maio!$F$6</f>
        <v>91</v>
      </c>
      <c r="D20" s="18">
        <f>[16]Maio!$F$7</f>
        <v>97</v>
      </c>
      <c r="E20" s="18">
        <f>[16]Maio!$F$8</f>
        <v>95</v>
      </c>
      <c r="F20" s="18">
        <f>[16]Maio!$F$9</f>
        <v>94</v>
      </c>
      <c r="G20" s="18">
        <f>[16]Maio!$F$10</f>
        <v>97</v>
      </c>
      <c r="H20" s="18">
        <f>[16]Maio!$F$11</f>
        <v>93</v>
      </c>
      <c r="I20" s="18">
        <f>[16]Maio!$F$12</f>
        <v>91</v>
      </c>
      <c r="J20" s="18">
        <f>[16]Maio!$F$13</f>
        <v>89</v>
      </c>
      <c r="K20" s="18">
        <f>[16]Maio!$F$14</f>
        <v>97</v>
      </c>
      <c r="L20" s="18">
        <f>[16]Maio!$F$15</f>
        <v>97</v>
      </c>
      <c r="M20" s="18">
        <f>[16]Maio!$F$16</f>
        <v>97</v>
      </c>
      <c r="N20" s="18">
        <f>[16]Maio!$F$17</f>
        <v>97</v>
      </c>
      <c r="O20" s="18">
        <f>[16]Maio!$F$18</f>
        <v>92</v>
      </c>
      <c r="P20" s="18">
        <f>[16]Maio!$F$19</f>
        <v>95</v>
      </c>
      <c r="Q20" s="18">
        <f>[16]Maio!$F$20</f>
        <v>96</v>
      </c>
      <c r="R20" s="18">
        <f>[16]Maio!$F$21</f>
        <v>97</v>
      </c>
      <c r="S20" s="18">
        <f>[16]Maio!$F$22</f>
        <v>97</v>
      </c>
      <c r="T20" s="18">
        <f>[16]Maio!$F$23</f>
        <v>97</v>
      </c>
      <c r="U20" s="18">
        <f>[16]Maio!$F$24</f>
        <v>96</v>
      </c>
      <c r="V20" s="18">
        <f>[16]Maio!$F$25</f>
        <v>95</v>
      </c>
      <c r="W20" s="18">
        <f>[16]Maio!$F$26</f>
        <v>93</v>
      </c>
      <c r="X20" s="18">
        <f>[16]Maio!$F$27</f>
        <v>87</v>
      </c>
      <c r="Y20" s="18">
        <f>[16]Maio!$F$28</f>
        <v>89</v>
      </c>
      <c r="Z20" s="18">
        <f>[16]Maio!$F$29</f>
        <v>94</v>
      </c>
      <c r="AA20" s="18">
        <f>[16]Maio!$F$30</f>
        <v>96</v>
      </c>
      <c r="AB20" s="18">
        <f>[16]Maio!$F$31</f>
        <v>97</v>
      </c>
      <c r="AC20" s="18">
        <f>[16]Maio!$F$32</f>
        <v>95</v>
      </c>
      <c r="AD20" s="18">
        <f>[16]Maio!$F$33</f>
        <v>97</v>
      </c>
      <c r="AE20" s="18">
        <f>[16]Maio!$F$34</f>
        <v>97</v>
      </c>
      <c r="AF20" s="18">
        <f>[16]Maio!$F$35</f>
        <v>97</v>
      </c>
      <c r="AG20" s="33">
        <f t="shared" si="6"/>
        <v>97</v>
      </c>
      <c r="AH20" s="36">
        <f t="shared" si="7"/>
        <v>94.677419354838705</v>
      </c>
    </row>
    <row r="21" spans="1:34" ht="17.100000000000001" customHeight="1" x14ac:dyDescent="0.2">
      <c r="A21" s="15" t="s">
        <v>11</v>
      </c>
      <c r="B21" s="18">
        <f>[17]Maio!$F$5</f>
        <v>98</v>
      </c>
      <c r="C21" s="18">
        <f>[17]Maio!$F$6</f>
        <v>98</v>
      </c>
      <c r="D21" s="18">
        <f>[17]Maio!$F$7</f>
        <v>97</v>
      </c>
      <c r="E21" s="18">
        <f>[17]Maio!$F$8</f>
        <v>98</v>
      </c>
      <c r="F21" s="18">
        <f>[17]Maio!$F$9</f>
        <v>95</v>
      </c>
      <c r="G21" s="18">
        <f>[17]Maio!$F$10</f>
        <v>98</v>
      </c>
      <c r="H21" s="18">
        <f>[17]Maio!$F$11</f>
        <v>96</v>
      </c>
      <c r="I21" s="18">
        <f>[17]Maio!$F$12</f>
        <v>98</v>
      </c>
      <c r="J21" s="18">
        <f>[17]Maio!$F$13</f>
        <v>95</v>
      </c>
      <c r="K21" s="18">
        <f>[17]Maio!$F$14</f>
        <v>98</v>
      </c>
      <c r="L21" s="18">
        <f>[17]Maio!$F$15</f>
        <v>98</v>
      </c>
      <c r="M21" s="18">
        <f>[17]Maio!$F$16</f>
        <v>98</v>
      </c>
      <c r="N21" s="18">
        <f>[17]Maio!$F$17</f>
        <v>98</v>
      </c>
      <c r="O21" s="18">
        <f>[17]Maio!$F$18</f>
        <v>98</v>
      </c>
      <c r="P21" s="18">
        <f>[17]Maio!$F$19</f>
        <v>98</v>
      </c>
      <c r="Q21" s="18">
        <f>[17]Maio!$F$20</f>
        <v>98</v>
      </c>
      <c r="R21" s="18">
        <f>[17]Maio!$F$21</f>
        <v>98</v>
      </c>
      <c r="S21" s="18">
        <f>[17]Maio!$F$22</f>
        <v>96</v>
      </c>
      <c r="T21" s="18">
        <f>[17]Maio!$F$23</f>
        <v>98</v>
      </c>
      <c r="U21" s="18">
        <f>[17]Maio!$F$24</f>
        <v>99</v>
      </c>
      <c r="V21" s="18">
        <f>[17]Maio!$F$25</f>
        <v>99</v>
      </c>
      <c r="W21" s="18">
        <f>[17]Maio!$F$26</f>
        <v>98</v>
      </c>
      <c r="X21" s="18">
        <f>[17]Maio!$F$27</f>
        <v>98</v>
      </c>
      <c r="Y21" s="18">
        <f>[17]Maio!$F$28</f>
        <v>98</v>
      </c>
      <c r="Z21" s="18">
        <f>[17]Maio!$F$29</f>
        <v>98</v>
      </c>
      <c r="AA21" s="18">
        <f>[17]Maio!$F$30</f>
        <v>98</v>
      </c>
      <c r="AB21" s="18">
        <f>[17]Maio!$F$31</f>
        <v>97</v>
      </c>
      <c r="AC21" s="18">
        <f>[17]Maio!$F$32</f>
        <v>98</v>
      </c>
      <c r="AD21" s="18">
        <f>[17]Maio!$F$33</f>
        <v>99</v>
      </c>
      <c r="AE21" s="18">
        <f>[17]Maio!$F$34</f>
        <v>98</v>
      </c>
      <c r="AF21" s="18">
        <f>[17]Maio!$F$35</f>
        <v>98</v>
      </c>
      <c r="AG21" s="33">
        <f t="shared" si="6"/>
        <v>99</v>
      </c>
      <c r="AH21" s="36">
        <f t="shared" si="7"/>
        <v>97.709677419354833</v>
      </c>
    </row>
    <row r="22" spans="1:34" ht="17.100000000000001" customHeight="1" x14ac:dyDescent="0.2">
      <c r="A22" s="15" t="s">
        <v>12</v>
      </c>
      <c r="B22" s="18" t="str">
        <f>[18]Maio!$F$5</f>
        <v>*</v>
      </c>
      <c r="C22" s="18" t="str">
        <f>[18]Maio!$F$6</f>
        <v>*</v>
      </c>
      <c r="D22" s="18" t="str">
        <f>[18]Maio!$F$7</f>
        <v>*</v>
      </c>
      <c r="E22" s="18" t="str">
        <f>[18]Maio!$F$8</f>
        <v>*</v>
      </c>
      <c r="F22" s="18" t="str">
        <f>[18]Maio!$F$9</f>
        <v>*</v>
      </c>
      <c r="G22" s="18" t="str">
        <f>[18]Maio!$F$10</f>
        <v>*</v>
      </c>
      <c r="H22" s="18" t="str">
        <f>[18]Maio!$F$11</f>
        <v>*</v>
      </c>
      <c r="I22" s="18" t="str">
        <f>[18]Maio!$F$12</f>
        <v>*</v>
      </c>
      <c r="J22" s="18" t="str">
        <f>[18]Maio!$F$13</f>
        <v>*</v>
      </c>
      <c r="K22" s="18" t="str">
        <f>[18]Maio!$F$14</f>
        <v>*</v>
      </c>
      <c r="L22" s="18" t="str">
        <f>[18]Maio!$F$15</f>
        <v>*</v>
      </c>
      <c r="M22" s="18" t="str">
        <f>[18]Maio!$F$16</f>
        <v>*</v>
      </c>
      <c r="N22" s="18" t="str">
        <f>[18]Maio!$F$17</f>
        <v>*</v>
      </c>
      <c r="O22" s="18" t="str">
        <f>[18]Maio!$F$18</f>
        <v>*</v>
      </c>
      <c r="P22" s="18" t="str">
        <f>[18]Maio!$F$19</f>
        <v>*</v>
      </c>
      <c r="Q22" s="18" t="str">
        <f>[18]Maio!$F$20</f>
        <v>*</v>
      </c>
      <c r="R22" s="18" t="str">
        <f>[18]Maio!$F$21</f>
        <v>*</v>
      </c>
      <c r="S22" s="18" t="str">
        <f>[18]Maio!$F$22</f>
        <v>*</v>
      </c>
      <c r="T22" s="18" t="str">
        <f>[18]Maio!$F$23</f>
        <v>*</v>
      </c>
      <c r="U22" s="18" t="str">
        <f>[18]Maio!$F$24</f>
        <v>*</v>
      </c>
      <c r="V22" s="18" t="str">
        <f>[18]Maio!$F$25</f>
        <v>*</v>
      </c>
      <c r="W22" s="18" t="str">
        <f>[18]Maio!$F$26</f>
        <v>*</v>
      </c>
      <c r="X22" s="18" t="str">
        <f>[18]Maio!$F$27</f>
        <v>*</v>
      </c>
      <c r="Y22" s="18" t="str">
        <f>[18]Maio!$F$28</f>
        <v>*</v>
      </c>
      <c r="Z22" s="18" t="str">
        <f>[18]Maio!$F$29</f>
        <v>*</v>
      </c>
      <c r="AA22" s="18" t="str">
        <f>[18]Maio!$F$30</f>
        <v>*</v>
      </c>
      <c r="AB22" s="18" t="str">
        <f>[18]Maio!$F$31</f>
        <v>*</v>
      </c>
      <c r="AC22" s="18" t="str">
        <f>[18]Maio!$F$32</f>
        <v>*</v>
      </c>
      <c r="AD22" s="18" t="str">
        <f>[18]Maio!$F$33</f>
        <v>*</v>
      </c>
      <c r="AE22" s="18" t="str">
        <f>[18]Maio!$F$34</f>
        <v>*</v>
      </c>
      <c r="AF22" s="18" t="str">
        <f>[18]Maio!$F$35</f>
        <v>*</v>
      </c>
      <c r="AG22" s="33" t="s">
        <v>140</v>
      </c>
      <c r="AH22" s="36" t="s">
        <v>140</v>
      </c>
    </row>
    <row r="23" spans="1:34" ht="17.100000000000001" customHeight="1" x14ac:dyDescent="0.2">
      <c r="A23" s="15" t="s">
        <v>13</v>
      </c>
      <c r="B23" s="17">
        <f>[19]Maio!$F$5</f>
        <v>96</v>
      </c>
      <c r="C23" s="17">
        <f>[19]Maio!$F$6</f>
        <v>96</v>
      </c>
      <c r="D23" s="17">
        <f>[19]Maio!$F$7</f>
        <v>94</v>
      </c>
      <c r="E23" s="17">
        <f>[19]Maio!$F$8</f>
        <v>95</v>
      </c>
      <c r="F23" s="17">
        <f>[19]Maio!$F$9</f>
        <v>95</v>
      </c>
      <c r="G23" s="17">
        <f>[19]Maio!$F$10</f>
        <v>95</v>
      </c>
      <c r="H23" s="17">
        <f>[19]Maio!$F$11</f>
        <v>94</v>
      </c>
      <c r="I23" s="17">
        <f>[19]Maio!$F$12</f>
        <v>96</v>
      </c>
      <c r="J23" s="17">
        <f>[19]Maio!$F$13</f>
        <v>95</v>
      </c>
      <c r="K23" s="17">
        <f>[19]Maio!$F$14</f>
        <v>95</v>
      </c>
      <c r="L23" s="17">
        <f>[19]Maio!$F$15</f>
        <v>93</v>
      </c>
      <c r="M23" s="17">
        <f>[19]Maio!$F$16</f>
        <v>96</v>
      </c>
      <c r="N23" s="17">
        <f>[19]Maio!$F$17</f>
        <v>96</v>
      </c>
      <c r="O23" s="17">
        <f>[19]Maio!$F$18</f>
        <v>96</v>
      </c>
      <c r="P23" s="17">
        <f>[19]Maio!$F$19</f>
        <v>96</v>
      </c>
      <c r="Q23" s="17">
        <f>[19]Maio!$F$20</f>
        <v>95</v>
      </c>
      <c r="R23" s="17">
        <f>[19]Maio!$F$21</f>
        <v>95</v>
      </c>
      <c r="S23" s="17">
        <f>[19]Maio!$F$22</f>
        <v>95</v>
      </c>
      <c r="T23" s="17">
        <f>[19]Maio!$F$23</f>
        <v>92</v>
      </c>
      <c r="U23" s="17">
        <f>[19]Maio!$F$24</f>
        <v>96</v>
      </c>
      <c r="V23" s="17">
        <f>[19]Maio!$F$25</f>
        <v>95</v>
      </c>
      <c r="W23" s="17">
        <f>[19]Maio!$F$26</f>
        <v>86</v>
      </c>
      <c r="X23" s="17">
        <f>[19]Maio!$F$27</f>
        <v>91</v>
      </c>
      <c r="Y23" s="17">
        <f>[19]Maio!$F$28</f>
        <v>94</v>
      </c>
      <c r="Z23" s="17">
        <f>[19]Maio!$F$29</f>
        <v>94</v>
      </c>
      <c r="AA23" s="17">
        <f>[19]Maio!$F$30</f>
        <v>94</v>
      </c>
      <c r="AB23" s="17">
        <f>[19]Maio!$F$31</f>
        <v>93</v>
      </c>
      <c r="AC23" s="18">
        <f>[19]Maio!$F$32</f>
        <v>92</v>
      </c>
      <c r="AD23" s="18">
        <f>[19]Maio!$F$33</f>
        <v>94</v>
      </c>
      <c r="AE23" s="18">
        <f>[19]Maio!$F$34</f>
        <v>93</v>
      </c>
      <c r="AF23" s="18">
        <f>[19]Maio!$F$35</f>
        <v>93</v>
      </c>
      <c r="AG23" s="33">
        <f t="shared" si="6"/>
        <v>96</v>
      </c>
      <c r="AH23" s="36">
        <f t="shared" si="7"/>
        <v>94.193548387096769</v>
      </c>
    </row>
    <row r="24" spans="1:34" ht="17.100000000000001" customHeight="1" x14ac:dyDescent="0.2">
      <c r="A24" s="15" t="s">
        <v>14</v>
      </c>
      <c r="B24" s="18">
        <f>[20]Maio!$F$5</f>
        <v>94</v>
      </c>
      <c r="C24" s="18">
        <f>[20]Maio!$F$6</f>
        <v>95</v>
      </c>
      <c r="D24" s="18">
        <f>[20]Maio!$F$7</f>
        <v>92</v>
      </c>
      <c r="E24" s="18">
        <f>[20]Maio!$F$8</f>
        <v>95</v>
      </c>
      <c r="F24" s="18">
        <f>[20]Maio!$F$9</f>
        <v>94</v>
      </c>
      <c r="G24" s="18">
        <f>[20]Maio!$F$10</f>
        <v>93</v>
      </c>
      <c r="H24" s="18">
        <f>[20]Maio!$F$11</f>
        <v>94</v>
      </c>
      <c r="I24" s="18">
        <f>[20]Maio!$F$12</f>
        <v>88</v>
      </c>
      <c r="J24" s="18">
        <f>[20]Maio!$F$13</f>
        <v>95</v>
      </c>
      <c r="K24" s="18">
        <f>[20]Maio!$F$14</f>
        <v>96</v>
      </c>
      <c r="L24" s="18">
        <f>[20]Maio!$F$15</f>
        <v>96</v>
      </c>
      <c r="M24" s="18">
        <f>[20]Maio!$F$16</f>
        <v>96</v>
      </c>
      <c r="N24" s="18">
        <f>[20]Maio!$F$17</f>
        <v>93</v>
      </c>
      <c r="O24" s="18">
        <f>[20]Maio!$F$18</f>
        <v>96</v>
      </c>
      <c r="P24" s="18">
        <f>[20]Maio!$F$19</f>
        <v>91</v>
      </c>
      <c r="Q24" s="18">
        <f>[20]Maio!$F$20</f>
        <v>94</v>
      </c>
      <c r="R24" s="18">
        <f>[20]Maio!$F$21</f>
        <v>89</v>
      </c>
      <c r="S24" s="18">
        <f>[20]Maio!$F$22</f>
        <v>90</v>
      </c>
      <c r="T24" s="18">
        <f>[20]Maio!$F$23</f>
        <v>95</v>
      </c>
      <c r="U24" s="18">
        <f>[20]Maio!$F$24</f>
        <v>95</v>
      </c>
      <c r="V24" s="18">
        <f>[20]Maio!$F$25</f>
        <v>95</v>
      </c>
      <c r="W24" s="18">
        <f>[20]Maio!$F$26</f>
        <v>95</v>
      </c>
      <c r="X24" s="18">
        <f>[20]Maio!$F$27</f>
        <v>89</v>
      </c>
      <c r="Y24" s="18">
        <f>[20]Maio!$F$28</f>
        <v>95</v>
      </c>
      <c r="Z24" s="18">
        <f>[20]Maio!$F$29</f>
        <v>95</v>
      </c>
      <c r="AA24" s="18">
        <f>[20]Maio!$F$30</f>
        <v>95</v>
      </c>
      <c r="AB24" s="18">
        <f>[20]Maio!$F$31</f>
        <v>96</v>
      </c>
      <c r="AC24" s="18">
        <f>[20]Maio!$F$32</f>
        <v>95</v>
      </c>
      <c r="AD24" s="18">
        <f>[20]Maio!$F$33</f>
        <v>96</v>
      </c>
      <c r="AE24" s="18">
        <f>[20]Maio!$F$34</f>
        <v>94</v>
      </c>
      <c r="AF24" s="18">
        <f>[20]Maio!$F$35</f>
        <v>96</v>
      </c>
      <c r="AG24" s="33">
        <f t="shared" si="6"/>
        <v>96</v>
      </c>
      <c r="AH24" s="36">
        <f t="shared" si="7"/>
        <v>93.935483870967744</v>
      </c>
    </row>
    <row r="25" spans="1:34" ht="17.100000000000001" customHeight="1" x14ac:dyDescent="0.2">
      <c r="A25" s="15" t="s">
        <v>15</v>
      </c>
      <c r="B25" s="18">
        <f>[21]Maio!$F$5</f>
        <v>94</v>
      </c>
      <c r="C25" s="18">
        <f>[21]Maio!$F$6</f>
        <v>90</v>
      </c>
      <c r="D25" s="18">
        <f>[21]Maio!$F$7</f>
        <v>96</v>
      </c>
      <c r="E25" s="18">
        <f>[21]Maio!$F$8</f>
        <v>96</v>
      </c>
      <c r="F25" s="18">
        <f>[21]Maio!$F$9</f>
        <v>84</v>
      </c>
      <c r="G25" s="18">
        <f>[21]Maio!$F$10</f>
        <v>92</v>
      </c>
      <c r="H25" s="18">
        <f>[21]Maio!$F$11</f>
        <v>87</v>
      </c>
      <c r="I25" s="18">
        <f>[21]Maio!$F$12</f>
        <v>93</v>
      </c>
      <c r="J25" s="18">
        <f>[21]Maio!$F$13</f>
        <v>93</v>
      </c>
      <c r="K25" s="18">
        <f>[21]Maio!$F$14</f>
        <v>96</v>
      </c>
      <c r="L25" s="18">
        <f>[21]Maio!$F$15</f>
        <v>97</v>
      </c>
      <c r="M25" s="18">
        <f>[21]Maio!$F$16</f>
        <v>97</v>
      </c>
      <c r="N25" s="18">
        <f>[21]Maio!$F$17</f>
        <v>93</v>
      </c>
      <c r="O25" s="18">
        <f>[21]Maio!$F$18</f>
        <v>97</v>
      </c>
      <c r="P25" s="18">
        <f>[21]Maio!$F$19</f>
        <v>95</v>
      </c>
      <c r="Q25" s="18">
        <f>[21]Maio!$F$20</f>
        <v>96</v>
      </c>
      <c r="R25" s="18">
        <f>[21]Maio!$F$21</f>
        <v>97</v>
      </c>
      <c r="S25" s="18">
        <f>[21]Maio!$F$22</f>
        <v>97</v>
      </c>
      <c r="T25" s="18">
        <f>[21]Maio!$F$23</f>
        <v>97</v>
      </c>
      <c r="U25" s="18">
        <f>[21]Maio!$F$24</f>
        <v>92</v>
      </c>
      <c r="V25" s="18">
        <f>[21]Maio!$F$25</f>
        <v>97</v>
      </c>
      <c r="W25" s="18">
        <f>[21]Maio!$F$26</f>
        <v>97</v>
      </c>
      <c r="X25" s="18">
        <f>[21]Maio!$F$27</f>
        <v>94</v>
      </c>
      <c r="Y25" s="18">
        <f>[21]Maio!$F$28</f>
        <v>92</v>
      </c>
      <c r="Z25" s="18">
        <f>[21]Maio!$F$29</f>
        <v>94</v>
      </c>
      <c r="AA25" s="18">
        <f>[21]Maio!$F$30</f>
        <v>96</v>
      </c>
      <c r="AB25" s="18">
        <f>[21]Maio!$F$31</f>
        <v>97</v>
      </c>
      <c r="AC25" s="18">
        <f>[21]Maio!$F$32</f>
        <v>97</v>
      </c>
      <c r="AD25" s="18">
        <f>[21]Maio!$F$33</f>
        <v>97</v>
      </c>
      <c r="AE25" s="18">
        <f>[21]Maio!$F$34</f>
        <v>97</v>
      </c>
      <c r="AF25" s="18">
        <f>[21]Maio!$F$35</f>
        <v>97</v>
      </c>
      <c r="AG25" s="33">
        <f t="shared" si="6"/>
        <v>97</v>
      </c>
      <c r="AH25" s="36">
        <f t="shared" si="7"/>
        <v>94.645161290322577</v>
      </c>
    </row>
    <row r="26" spans="1:34" ht="17.100000000000001" customHeight="1" x14ac:dyDescent="0.2">
      <c r="A26" s="15" t="s">
        <v>16</v>
      </c>
      <c r="B26" s="18">
        <f>[22]Maio!$F$5</f>
        <v>92</v>
      </c>
      <c r="C26" s="18">
        <f>[22]Maio!$F$6</f>
        <v>93</v>
      </c>
      <c r="D26" s="18">
        <f>[22]Maio!$F$7</f>
        <v>91</v>
      </c>
      <c r="E26" s="18">
        <f>[22]Maio!$F$8</f>
        <v>93</v>
      </c>
      <c r="F26" s="18">
        <f>[22]Maio!$F$9</f>
        <v>88</v>
      </c>
      <c r="G26" s="18">
        <f>[22]Maio!$F$10</f>
        <v>79</v>
      </c>
      <c r="H26" s="18">
        <f>[22]Maio!$F$11</f>
        <v>87</v>
      </c>
      <c r="I26" s="18">
        <f>[22]Maio!$F$12</f>
        <v>83</v>
      </c>
      <c r="J26" s="18">
        <f>[22]Maio!$F$13</f>
        <v>84</v>
      </c>
      <c r="K26" s="18">
        <f>[22]Maio!$F$14</f>
        <v>93</v>
      </c>
      <c r="L26" s="18">
        <f>[22]Maio!$F$15</f>
        <v>96</v>
      </c>
      <c r="M26" s="18">
        <f>[22]Maio!$F$16</f>
        <v>96</v>
      </c>
      <c r="N26" s="18">
        <f>[22]Maio!$F$17</f>
        <v>94</v>
      </c>
      <c r="O26" s="18">
        <f>[22]Maio!$F$18</f>
        <v>89</v>
      </c>
      <c r="P26" s="18">
        <f>[22]Maio!$F$19</f>
        <v>93</v>
      </c>
      <c r="Q26" s="18">
        <f>[22]Maio!$F$20</f>
        <v>91</v>
      </c>
      <c r="R26" s="18">
        <f>[22]Maio!$F$21</f>
        <v>91</v>
      </c>
      <c r="S26" s="18">
        <f>[22]Maio!$F$22</f>
        <v>93</v>
      </c>
      <c r="T26" s="18">
        <f>[22]Maio!$F$23</f>
        <v>95</v>
      </c>
      <c r="U26" s="18">
        <f>[22]Maio!$F$24</f>
        <v>94</v>
      </c>
      <c r="V26" s="18">
        <f>[22]Maio!$F$25</f>
        <v>93</v>
      </c>
      <c r="W26" s="18">
        <f>[22]Maio!$F$26</f>
        <v>94</v>
      </c>
      <c r="X26" s="18">
        <f>[22]Maio!$F$27</f>
        <v>86</v>
      </c>
      <c r="Y26" s="18">
        <f>[22]Maio!$F$28</f>
        <v>91</v>
      </c>
      <c r="Z26" s="18">
        <f>[22]Maio!$F$29</f>
        <v>95</v>
      </c>
      <c r="AA26" s="18">
        <f>[22]Maio!$F$30</f>
        <v>96</v>
      </c>
      <c r="AB26" s="18">
        <f>[22]Maio!$F$31</f>
        <v>95</v>
      </c>
      <c r="AC26" s="18">
        <f>[22]Maio!$F$32</f>
        <v>95</v>
      </c>
      <c r="AD26" s="18">
        <f>[22]Maio!$F$33</f>
        <v>95</v>
      </c>
      <c r="AE26" s="18">
        <f>[22]Maio!$F$34</f>
        <v>94</v>
      </c>
      <c r="AF26" s="18">
        <f>[22]Maio!$F$35</f>
        <v>95</v>
      </c>
      <c r="AG26" s="33">
        <f t="shared" si="6"/>
        <v>96</v>
      </c>
      <c r="AH26" s="36">
        <f t="shared" si="7"/>
        <v>91.741935483870961</v>
      </c>
    </row>
    <row r="27" spans="1:34" ht="17.100000000000001" customHeight="1" x14ac:dyDescent="0.2">
      <c r="A27" s="15" t="s">
        <v>17</v>
      </c>
      <c r="B27" s="18">
        <f>[23]Maio!$F$5</f>
        <v>96</v>
      </c>
      <c r="C27" s="18">
        <f>[23]Maio!$F$6</f>
        <v>93</v>
      </c>
      <c r="D27" s="18">
        <f>[23]Maio!$F$7</f>
        <v>88</v>
      </c>
      <c r="E27" s="18">
        <f>[23]Maio!$F$8</f>
        <v>97</v>
      </c>
      <c r="F27" s="18">
        <f>[23]Maio!$F$9</f>
        <v>97</v>
      </c>
      <c r="G27" s="18">
        <f>[23]Maio!$F$10</f>
        <v>97</v>
      </c>
      <c r="H27" s="18">
        <f>[23]Maio!$F$11</f>
        <v>97</v>
      </c>
      <c r="I27" s="18">
        <f>[23]Maio!$F$12</f>
        <v>94</v>
      </c>
      <c r="J27" s="18">
        <f>[23]Maio!$F$13</f>
        <v>93</v>
      </c>
      <c r="K27" s="18">
        <f>[23]Maio!$F$14</f>
        <v>97</v>
      </c>
      <c r="L27" s="18">
        <f>[23]Maio!$F$15</f>
        <v>97</v>
      </c>
      <c r="M27" s="18">
        <f>[23]Maio!$F$16</f>
        <v>97</v>
      </c>
      <c r="N27" s="18">
        <f>[23]Maio!$F$17</f>
        <v>97</v>
      </c>
      <c r="O27" s="18">
        <f>[23]Maio!$F$18</f>
        <v>97</v>
      </c>
      <c r="P27" s="18">
        <f>[23]Maio!$F$19</f>
        <v>97</v>
      </c>
      <c r="Q27" s="18">
        <f>[23]Maio!$F$20</f>
        <v>96</v>
      </c>
      <c r="R27" s="18">
        <f>[23]Maio!$F$21</f>
        <v>97</v>
      </c>
      <c r="S27" s="18">
        <f>[23]Maio!$F$22</f>
        <v>96</v>
      </c>
      <c r="T27" s="18">
        <f>[23]Maio!$F$23</f>
        <v>97</v>
      </c>
      <c r="U27" s="18">
        <f>[23]Maio!$F$24</f>
        <v>97</v>
      </c>
      <c r="V27" s="18">
        <f>[23]Maio!$F$25</f>
        <v>97</v>
      </c>
      <c r="W27" s="18">
        <f>[23]Maio!$F$26</f>
        <v>96</v>
      </c>
      <c r="X27" s="18">
        <f>[23]Maio!$F$27</f>
        <v>93</v>
      </c>
      <c r="Y27" s="18">
        <f>[23]Maio!$F$28</f>
        <v>95</v>
      </c>
      <c r="Z27" s="18">
        <f>[23]Maio!$F$29</f>
        <v>96</v>
      </c>
      <c r="AA27" s="18">
        <f>[23]Maio!$F$30</f>
        <v>97</v>
      </c>
      <c r="AB27" s="18">
        <f>[23]Maio!$F$31</f>
        <v>96</v>
      </c>
      <c r="AC27" s="18">
        <f>[23]Maio!$F$32</f>
        <v>96</v>
      </c>
      <c r="AD27" s="18">
        <f>[23]Maio!$F$33</f>
        <v>97</v>
      </c>
      <c r="AE27" s="18">
        <f>[23]Maio!$F$34</f>
        <v>96</v>
      </c>
      <c r="AF27" s="18">
        <f>[23]Maio!$F$35</f>
        <v>97</v>
      </c>
      <c r="AG27" s="33">
        <f t="shared" si="6"/>
        <v>97</v>
      </c>
      <c r="AH27" s="36">
        <f t="shared" si="7"/>
        <v>95.903225806451616</v>
      </c>
    </row>
    <row r="28" spans="1:34" ht="17.100000000000001" customHeight="1" x14ac:dyDescent="0.2">
      <c r="A28" s="15" t="s">
        <v>18</v>
      </c>
      <c r="B28" s="18">
        <f>[24]Maio!$F$5</f>
        <v>89</v>
      </c>
      <c r="C28" s="18">
        <f>[24]Maio!$F$6</f>
        <v>88</v>
      </c>
      <c r="D28" s="18">
        <f>[24]Maio!$F$7</f>
        <v>96</v>
      </c>
      <c r="E28" s="18">
        <f>[24]Maio!$F$8</f>
        <v>100</v>
      </c>
      <c r="F28" s="18">
        <f>[24]Maio!$F$9</f>
        <v>96</v>
      </c>
      <c r="G28" s="18">
        <f>[24]Maio!$F$10</f>
        <v>100</v>
      </c>
      <c r="H28" s="18">
        <f>[24]Maio!$F$11</f>
        <v>93</v>
      </c>
      <c r="I28" s="18">
        <f>[24]Maio!$F$12</f>
        <v>92</v>
      </c>
      <c r="J28" s="18">
        <f>[24]Maio!$F$13</f>
        <v>89</v>
      </c>
      <c r="K28" s="18">
        <f>[24]Maio!$F$14</f>
        <v>97</v>
      </c>
      <c r="L28" s="18">
        <f>[24]Maio!$F$15</f>
        <v>100</v>
      </c>
      <c r="M28" s="18">
        <f>[24]Maio!$F$16</f>
        <v>95</v>
      </c>
      <c r="N28" s="18">
        <f>[24]Maio!$F$17</f>
        <v>89</v>
      </c>
      <c r="O28" s="18">
        <f>[24]Maio!$F$18</f>
        <v>94</v>
      </c>
      <c r="P28" s="18">
        <f>[24]Maio!$F$19</f>
        <v>88</v>
      </c>
      <c r="Q28" s="18">
        <f>[24]Maio!$F$20</f>
        <v>100</v>
      </c>
      <c r="R28" s="18">
        <f>[24]Maio!$F$21</f>
        <v>97</v>
      </c>
      <c r="S28" s="18">
        <f>[24]Maio!$F$22</f>
        <v>90</v>
      </c>
      <c r="T28" s="18">
        <f>[24]Maio!$F$23</f>
        <v>96</v>
      </c>
      <c r="U28" s="18">
        <f>[24]Maio!$F$24</f>
        <v>97</v>
      </c>
      <c r="V28" s="18">
        <f>[24]Maio!$F$25</f>
        <v>95</v>
      </c>
      <c r="W28" s="18">
        <f>[24]Maio!$F$26</f>
        <v>92</v>
      </c>
      <c r="X28" s="18">
        <f>[24]Maio!$F$27</f>
        <v>91</v>
      </c>
      <c r="Y28" s="18">
        <f>[24]Maio!$F$28</f>
        <v>94</v>
      </c>
      <c r="Z28" s="18">
        <f>[24]Maio!$F$29</f>
        <v>95</v>
      </c>
      <c r="AA28" s="18">
        <f>[24]Maio!$F$30</f>
        <v>95</v>
      </c>
      <c r="AB28" s="18">
        <f>[24]Maio!$F$31</f>
        <v>94</v>
      </c>
      <c r="AC28" s="18">
        <f>[24]Maio!$F$32</f>
        <v>99</v>
      </c>
      <c r="AD28" s="18">
        <f>[24]Maio!$F$33</f>
        <v>98</v>
      </c>
      <c r="AE28" s="18">
        <f>[24]Maio!$F$34</f>
        <v>95</v>
      </c>
      <c r="AF28" s="18">
        <f>[24]Maio!$F$35</f>
        <v>100</v>
      </c>
      <c r="AG28" s="33">
        <f t="shared" si="6"/>
        <v>100</v>
      </c>
      <c r="AH28" s="36">
        <f t="shared" si="7"/>
        <v>94.645161290322577</v>
      </c>
    </row>
    <row r="29" spans="1:34" ht="17.100000000000001" customHeight="1" x14ac:dyDescent="0.2">
      <c r="A29" s="15" t="s">
        <v>19</v>
      </c>
      <c r="B29" s="18">
        <f>[25]Maio!$F$5</f>
        <v>91</v>
      </c>
      <c r="C29" s="18">
        <f>[25]Maio!$F$6</f>
        <v>87</v>
      </c>
      <c r="D29" s="18">
        <f>[25]Maio!$F$7</f>
        <v>96</v>
      </c>
      <c r="E29" s="18">
        <f>[25]Maio!$F$8</f>
        <v>95</v>
      </c>
      <c r="F29" s="18">
        <f>[25]Maio!$F$9</f>
        <v>89</v>
      </c>
      <c r="G29" s="18">
        <f>[25]Maio!$F$10</f>
        <v>90</v>
      </c>
      <c r="H29" s="18">
        <f>[25]Maio!$F$11</f>
        <v>91</v>
      </c>
      <c r="I29" s="18">
        <f>[25]Maio!$F$12</f>
        <v>90</v>
      </c>
      <c r="J29" s="18">
        <f>[25]Maio!$F$13</f>
        <v>87</v>
      </c>
      <c r="K29" s="18">
        <f>[25]Maio!$F$14</f>
        <v>96</v>
      </c>
      <c r="L29" s="18">
        <f>[25]Maio!$F$15</f>
        <v>95</v>
      </c>
      <c r="M29" s="18">
        <f>[25]Maio!$F$16</f>
        <v>97</v>
      </c>
      <c r="N29" s="18">
        <f>[25]Maio!$F$17</f>
        <v>93</v>
      </c>
      <c r="O29" s="18">
        <f>[25]Maio!$F$18</f>
        <v>93</v>
      </c>
      <c r="P29" s="18">
        <f>[25]Maio!$F$19</f>
        <v>92</v>
      </c>
      <c r="Q29" s="18">
        <f>[25]Maio!$F$20</f>
        <v>95</v>
      </c>
      <c r="R29" s="18">
        <f>[25]Maio!$F$21</f>
        <v>95</v>
      </c>
      <c r="S29" s="18">
        <f>[25]Maio!$F$22</f>
        <v>96</v>
      </c>
      <c r="T29" s="18">
        <f>[25]Maio!$F$23</f>
        <v>96</v>
      </c>
      <c r="U29" s="18">
        <f>[25]Maio!$F$24</f>
        <v>89</v>
      </c>
      <c r="V29" s="18">
        <f>[25]Maio!$F$25</f>
        <v>93</v>
      </c>
      <c r="W29" s="18">
        <f>[25]Maio!$F$26</f>
        <v>91</v>
      </c>
      <c r="X29" s="18">
        <f>[25]Maio!$F$27</f>
        <v>89</v>
      </c>
      <c r="Y29" s="18">
        <f>[25]Maio!$F$28</f>
        <v>93</v>
      </c>
      <c r="Z29" s="18">
        <f>[25]Maio!$F$29</f>
        <v>95</v>
      </c>
      <c r="AA29" s="18">
        <f>[25]Maio!$F$30</f>
        <v>96</v>
      </c>
      <c r="AB29" s="18">
        <f>[25]Maio!$F$31</f>
        <v>96</v>
      </c>
      <c r="AC29" s="18">
        <f>[25]Maio!$F$32</f>
        <v>93</v>
      </c>
      <c r="AD29" s="18">
        <f>[25]Maio!$F$33</f>
        <v>94</v>
      </c>
      <c r="AE29" s="18">
        <f>[25]Maio!$F$34</f>
        <v>95</v>
      </c>
      <c r="AF29" s="18">
        <f>[25]Maio!$F$35</f>
        <v>96</v>
      </c>
      <c r="AG29" s="33">
        <f t="shared" si="6"/>
        <v>97</v>
      </c>
      <c r="AH29" s="36">
        <f>AVERAGE(B29:AF29)</f>
        <v>93.032258064516128</v>
      </c>
    </row>
    <row r="30" spans="1:34" ht="17.100000000000001" customHeight="1" x14ac:dyDescent="0.2">
      <c r="A30" s="15" t="s">
        <v>31</v>
      </c>
      <c r="B30" s="18">
        <f>[26]Maio!$F$5</f>
        <v>90</v>
      </c>
      <c r="C30" s="18">
        <f>[26]Maio!$F$6</f>
        <v>87</v>
      </c>
      <c r="D30" s="18">
        <f>[26]Maio!$F$7</f>
        <v>89</v>
      </c>
      <c r="E30" s="18">
        <f>[26]Maio!$F$8</f>
        <v>95</v>
      </c>
      <c r="F30" s="18">
        <f>[26]Maio!$F$9</f>
        <v>92</v>
      </c>
      <c r="G30" s="18">
        <f>[26]Maio!$F$10</f>
        <v>93</v>
      </c>
      <c r="H30" s="18">
        <f>[26]Maio!$F$11</f>
        <v>94</v>
      </c>
      <c r="I30" s="18">
        <f>[26]Maio!$F$12</f>
        <v>90</v>
      </c>
      <c r="J30" s="18">
        <f>[26]Maio!$F$13</f>
        <v>88</v>
      </c>
      <c r="K30" s="18">
        <f>[26]Maio!$F$14</f>
        <v>96</v>
      </c>
      <c r="L30" s="18">
        <f>[26]Maio!$F$15</f>
        <v>96</v>
      </c>
      <c r="M30" s="18">
        <f>[26]Maio!$F$16</f>
        <v>96</v>
      </c>
      <c r="N30" s="18">
        <f>[26]Maio!$F$17</f>
        <v>91</v>
      </c>
      <c r="O30" s="18">
        <f>[26]Maio!$F$18</f>
        <v>93</v>
      </c>
      <c r="P30" s="18">
        <f>[26]Maio!$F$19</f>
        <v>92</v>
      </c>
      <c r="Q30" s="18">
        <f>[26]Maio!$F$20</f>
        <v>92</v>
      </c>
      <c r="R30" s="18">
        <f>[26]Maio!$F$21</f>
        <v>95</v>
      </c>
      <c r="S30" s="18">
        <f>[26]Maio!$F$22</f>
        <v>94</v>
      </c>
      <c r="T30" s="18">
        <f>[26]Maio!$F$23</f>
        <v>96</v>
      </c>
      <c r="U30" s="18">
        <f>[26]Maio!$F$24</f>
        <v>96</v>
      </c>
      <c r="V30" s="18">
        <f>[26]Maio!$F$25</f>
        <v>88</v>
      </c>
      <c r="W30" s="18">
        <f>[26]Maio!$F$26</f>
        <v>92</v>
      </c>
      <c r="X30" s="18">
        <f>[26]Maio!$F$27</f>
        <v>87</v>
      </c>
      <c r="Y30" s="18">
        <f>[26]Maio!$F$28</f>
        <v>93</v>
      </c>
      <c r="Z30" s="18">
        <f>[26]Maio!$F$29</f>
        <v>95</v>
      </c>
      <c r="AA30" s="18">
        <f>[26]Maio!$F$30</f>
        <v>93</v>
      </c>
      <c r="AB30" s="18">
        <f>[26]Maio!$F$31</f>
        <v>93</v>
      </c>
      <c r="AC30" s="18">
        <f>[26]Maio!$F$32</f>
        <v>96</v>
      </c>
      <c r="AD30" s="18">
        <f>[26]Maio!$F$33</f>
        <v>97</v>
      </c>
      <c r="AE30" s="18">
        <f>[26]Maio!$F$34</f>
        <v>94</v>
      </c>
      <c r="AF30" s="18">
        <f>[26]Maio!$F$35</f>
        <v>96</v>
      </c>
      <c r="AG30" s="33">
        <f>MAX(B30:AF30)</f>
        <v>97</v>
      </c>
      <c r="AH30" s="36">
        <f t="shared" si="7"/>
        <v>92.870967741935488</v>
      </c>
    </row>
    <row r="31" spans="1:34" ht="17.100000000000001" customHeight="1" x14ac:dyDescent="0.2">
      <c r="A31" s="15" t="s">
        <v>51</v>
      </c>
      <c r="B31" s="18">
        <f>[27]Maio!$F$5</f>
        <v>89</v>
      </c>
      <c r="C31" s="18">
        <f>[27]Maio!$F$6</f>
        <v>86</v>
      </c>
      <c r="D31" s="18">
        <f>[27]Maio!$F$7</f>
        <v>95</v>
      </c>
      <c r="E31" s="18">
        <f>[27]Maio!$F$8</f>
        <v>96</v>
      </c>
      <c r="F31" s="18">
        <f>[27]Maio!$F$9</f>
        <v>96</v>
      </c>
      <c r="G31" s="18">
        <f>[27]Maio!$F$10</f>
        <v>96</v>
      </c>
      <c r="H31" s="18">
        <f>[27]Maio!$F$11</f>
        <v>94</v>
      </c>
      <c r="I31" s="18">
        <f>[27]Maio!$F$12</f>
        <v>89</v>
      </c>
      <c r="J31" s="18">
        <f>[27]Maio!$F$13</f>
        <v>87</v>
      </c>
      <c r="K31" s="18">
        <f>[27]Maio!$F$14</f>
        <v>90</v>
      </c>
      <c r="L31" s="18">
        <f>[27]Maio!$F$15</f>
        <v>96</v>
      </c>
      <c r="M31" s="18">
        <f>[27]Maio!$F$16</f>
        <v>95</v>
      </c>
      <c r="N31" s="18">
        <f>[27]Maio!$F$17</f>
        <v>91</v>
      </c>
      <c r="O31" s="18">
        <f>[27]Maio!$F$18</f>
        <v>90</v>
      </c>
      <c r="P31" s="18">
        <f>[27]Maio!$F$19</f>
        <v>90</v>
      </c>
      <c r="Q31" s="18">
        <f>[27]Maio!$F$20</f>
        <v>94</v>
      </c>
      <c r="R31" s="18">
        <f>[27]Maio!$F$21</f>
        <v>91</v>
      </c>
      <c r="S31" s="18">
        <f>[27]Maio!$F$22</f>
        <v>94</v>
      </c>
      <c r="T31" s="18">
        <f>[27]Maio!$F$23</f>
        <v>90</v>
      </c>
      <c r="U31" s="18">
        <f>[27]Maio!$F$24</f>
        <v>96</v>
      </c>
      <c r="V31" s="18">
        <f>[27]Maio!$F$25</f>
        <v>88</v>
      </c>
      <c r="W31" s="18">
        <f>[27]Maio!$F$26</f>
        <v>89</v>
      </c>
      <c r="X31" s="18">
        <f>[27]Maio!$F$27</f>
        <v>83</v>
      </c>
      <c r="Y31" s="18">
        <f>[27]Maio!$F$28</f>
        <v>89</v>
      </c>
      <c r="Z31" s="18">
        <f>[27]Maio!$F$29</f>
        <v>89</v>
      </c>
      <c r="AA31" s="18">
        <f>[27]Maio!$F$30</f>
        <v>89</v>
      </c>
      <c r="AB31" s="18">
        <f>[27]Maio!$F$31</f>
        <v>87</v>
      </c>
      <c r="AC31" s="18">
        <f>[27]Maio!$F$32</f>
        <v>96</v>
      </c>
      <c r="AD31" s="18">
        <f>[27]Maio!$F$33</f>
        <v>97</v>
      </c>
      <c r="AE31" s="17">
        <f>[27]Maio!$F$34</f>
        <v>93</v>
      </c>
      <c r="AF31" s="17">
        <f>[27]Maio!$F$35</f>
        <v>96</v>
      </c>
      <c r="AG31" s="33">
        <f>MAX(B31:AF31)</f>
        <v>97</v>
      </c>
      <c r="AH31" s="36">
        <f>AVERAGE(B31:AF31)</f>
        <v>91.645161290322577</v>
      </c>
    </row>
    <row r="32" spans="1:34" ht="17.100000000000001" customHeight="1" x14ac:dyDescent="0.2">
      <c r="A32" s="15" t="s">
        <v>20</v>
      </c>
      <c r="B32" s="18">
        <f>[28]Maio!$F$5</f>
        <v>90</v>
      </c>
      <c r="C32" s="18">
        <f>[28]Maio!$F$6</f>
        <v>88</v>
      </c>
      <c r="D32" s="18">
        <f>[28]Maio!$F$7</f>
        <v>94</v>
      </c>
      <c r="E32" s="18">
        <f>[28]Maio!$F$8</f>
        <v>96</v>
      </c>
      <c r="F32" s="18">
        <f>[28]Maio!$F$9</f>
        <v>91</v>
      </c>
      <c r="G32" s="18">
        <f>[28]Maio!$F$10</f>
        <v>89</v>
      </c>
      <c r="H32" s="18">
        <f>[28]Maio!$F$11</f>
        <v>92</v>
      </c>
      <c r="I32" s="18">
        <f>[28]Maio!$F$12</f>
        <v>86</v>
      </c>
      <c r="J32" s="18">
        <f>[28]Maio!$F$13</f>
        <v>90</v>
      </c>
      <c r="K32" s="18">
        <f>[28]Maio!$F$14</f>
        <v>96</v>
      </c>
      <c r="L32" s="18">
        <f>[28]Maio!$F$15</f>
        <v>95</v>
      </c>
      <c r="M32" s="18">
        <f>[28]Maio!$F$16</f>
        <v>95</v>
      </c>
      <c r="N32" s="18">
        <f>[28]Maio!$F$17</f>
        <v>93</v>
      </c>
      <c r="O32" s="18">
        <f>[28]Maio!$F$18</f>
        <v>93</v>
      </c>
      <c r="P32" s="18">
        <f>[28]Maio!$F$19</f>
        <v>89</v>
      </c>
      <c r="Q32" s="18">
        <f>[28]Maio!$F$20</f>
        <v>92</v>
      </c>
      <c r="R32" s="18">
        <f>[28]Maio!$F$21</f>
        <v>88</v>
      </c>
      <c r="S32" s="18">
        <f>[28]Maio!$F$22</f>
        <v>84</v>
      </c>
      <c r="T32" s="18">
        <f>[28]Maio!$F$23</f>
        <v>94</v>
      </c>
      <c r="U32" s="18">
        <f>[28]Maio!$F$24</f>
        <v>93</v>
      </c>
      <c r="V32" s="18">
        <f>[28]Maio!$F$25</f>
        <v>93</v>
      </c>
      <c r="W32" s="18">
        <f>[28]Maio!$F$26</f>
        <v>91</v>
      </c>
      <c r="X32" s="18">
        <f>[28]Maio!$F$27</f>
        <v>90</v>
      </c>
      <c r="Y32" s="18">
        <f>[28]Maio!$F$28</f>
        <v>94</v>
      </c>
      <c r="Z32" s="18">
        <f>[28]Maio!$F$29</f>
        <v>84</v>
      </c>
      <c r="AA32" s="18">
        <f>[28]Maio!$F$30</f>
        <v>92</v>
      </c>
      <c r="AB32" s="18">
        <f>[28]Maio!$F$31</f>
        <v>92</v>
      </c>
      <c r="AC32" s="18">
        <f>[28]Maio!$F$32</f>
        <v>94</v>
      </c>
      <c r="AD32" s="18">
        <f>[28]Maio!$F$33</f>
        <v>93</v>
      </c>
      <c r="AE32" s="18">
        <f>[28]Maio!$F$34</f>
        <v>94</v>
      </c>
      <c r="AF32" s="18">
        <f>[28]Maio!$F$35</f>
        <v>95</v>
      </c>
      <c r="AG32" s="33">
        <f>MAX(B32:AF32)</f>
        <v>96</v>
      </c>
      <c r="AH32" s="36">
        <f>AVERAGE(B32:AF32)</f>
        <v>91.612903225806448</v>
      </c>
    </row>
    <row r="33" spans="1:35" s="5" customFormat="1" ht="17.100000000000001" customHeight="1" thickBot="1" x14ac:dyDescent="0.25">
      <c r="A33" s="88" t="s">
        <v>33</v>
      </c>
      <c r="B33" s="89">
        <f t="shared" ref="B33:AG33" si="10">MAX(B5:B32)</f>
        <v>100</v>
      </c>
      <c r="C33" s="89">
        <f t="shared" si="10"/>
        <v>100</v>
      </c>
      <c r="D33" s="89">
        <f t="shared" si="10"/>
        <v>100</v>
      </c>
      <c r="E33" s="89">
        <f t="shared" si="10"/>
        <v>100</v>
      </c>
      <c r="F33" s="89">
        <f t="shared" si="10"/>
        <v>100</v>
      </c>
      <c r="G33" s="89">
        <f t="shared" si="10"/>
        <v>100</v>
      </c>
      <c r="H33" s="89">
        <f t="shared" si="10"/>
        <v>100</v>
      </c>
      <c r="I33" s="89">
        <f t="shared" si="10"/>
        <v>100</v>
      </c>
      <c r="J33" s="89">
        <f t="shared" si="10"/>
        <v>100</v>
      </c>
      <c r="K33" s="89">
        <f t="shared" si="10"/>
        <v>100</v>
      </c>
      <c r="L33" s="89">
        <f t="shared" si="10"/>
        <v>100</v>
      </c>
      <c r="M33" s="89">
        <f t="shared" si="10"/>
        <v>100</v>
      </c>
      <c r="N33" s="89">
        <f t="shared" si="10"/>
        <v>100</v>
      </c>
      <c r="O33" s="89">
        <f t="shared" si="10"/>
        <v>100</v>
      </c>
      <c r="P33" s="89">
        <f t="shared" si="10"/>
        <v>100</v>
      </c>
      <c r="Q33" s="89">
        <f t="shared" si="10"/>
        <v>100</v>
      </c>
      <c r="R33" s="89">
        <f t="shared" si="10"/>
        <v>100</v>
      </c>
      <c r="S33" s="89">
        <f t="shared" si="10"/>
        <v>100</v>
      </c>
      <c r="T33" s="89">
        <f t="shared" si="10"/>
        <v>100</v>
      </c>
      <c r="U33" s="89">
        <f t="shared" si="10"/>
        <v>100</v>
      </c>
      <c r="V33" s="89">
        <f t="shared" si="10"/>
        <v>100</v>
      </c>
      <c r="W33" s="89">
        <f t="shared" si="10"/>
        <v>100</v>
      </c>
      <c r="X33" s="89">
        <f t="shared" si="10"/>
        <v>100</v>
      </c>
      <c r="Y33" s="89">
        <f t="shared" si="10"/>
        <v>100</v>
      </c>
      <c r="Z33" s="89">
        <f t="shared" si="10"/>
        <v>100</v>
      </c>
      <c r="AA33" s="89">
        <f t="shared" si="10"/>
        <v>100</v>
      </c>
      <c r="AB33" s="89">
        <f t="shared" si="10"/>
        <v>100</v>
      </c>
      <c r="AC33" s="89">
        <f t="shared" si="10"/>
        <v>100</v>
      </c>
      <c r="AD33" s="89">
        <f t="shared" si="10"/>
        <v>100</v>
      </c>
      <c r="AE33" s="89">
        <f t="shared" si="10"/>
        <v>100</v>
      </c>
      <c r="AF33" s="89">
        <f t="shared" si="10"/>
        <v>100</v>
      </c>
      <c r="AG33" s="118">
        <f t="shared" si="10"/>
        <v>100</v>
      </c>
      <c r="AH33" s="119">
        <f>AVERAGE(AH5:AH32)</f>
        <v>93.780500085338801</v>
      </c>
      <c r="AI33" s="8"/>
    </row>
    <row r="34" spans="1:35" x14ac:dyDescent="0.2">
      <c r="A34" s="96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8"/>
      <c r="AE34" s="99"/>
      <c r="AF34" s="100"/>
      <c r="AG34" s="100"/>
      <c r="AH34" s="101"/>
      <c r="AI34"/>
    </row>
    <row r="35" spans="1:35" x14ac:dyDescent="0.2">
      <c r="A35" s="91"/>
      <c r="B35" s="92"/>
      <c r="C35" s="92" t="s">
        <v>143</v>
      </c>
      <c r="D35" s="92"/>
      <c r="E35" s="92"/>
      <c r="F35" s="92"/>
      <c r="G35" s="92"/>
      <c r="H35" s="102"/>
      <c r="I35" s="102"/>
      <c r="J35" s="102"/>
      <c r="K35" s="102"/>
      <c r="L35" s="102"/>
      <c r="M35" s="102" t="s">
        <v>52</v>
      </c>
      <c r="N35" s="102"/>
      <c r="O35" s="102"/>
      <c r="P35" s="102"/>
      <c r="Q35" s="102"/>
      <c r="R35" s="102"/>
      <c r="S35" s="102"/>
      <c r="T35" s="102"/>
      <c r="U35" s="102"/>
      <c r="V35" s="102" t="s">
        <v>60</v>
      </c>
      <c r="W35" s="102"/>
      <c r="X35" s="102"/>
      <c r="Y35" s="102"/>
      <c r="Z35" s="102"/>
      <c r="AA35" s="102"/>
      <c r="AB35" s="102"/>
      <c r="AC35" s="102"/>
      <c r="AD35" s="103"/>
      <c r="AE35" s="102"/>
      <c r="AF35" s="102"/>
      <c r="AG35" s="103"/>
      <c r="AH35" s="109"/>
      <c r="AI35"/>
    </row>
    <row r="36" spans="1:35" ht="13.5" thickBot="1" x14ac:dyDescent="0.25">
      <c r="A36" s="125"/>
      <c r="B36" s="110"/>
      <c r="C36" s="111"/>
      <c r="D36" s="111"/>
      <c r="E36" s="111" t="s">
        <v>144</v>
      </c>
      <c r="F36" s="111"/>
      <c r="G36" s="111"/>
      <c r="H36" s="111"/>
      <c r="I36" s="111"/>
      <c r="J36" s="126"/>
      <c r="K36" s="126"/>
      <c r="L36" s="126"/>
      <c r="M36" s="126" t="s">
        <v>53</v>
      </c>
      <c r="N36" s="126"/>
      <c r="O36" s="126"/>
      <c r="P36" s="126"/>
      <c r="Q36" s="112"/>
      <c r="R36" s="112"/>
      <c r="S36" s="112"/>
      <c r="T36" s="112"/>
      <c r="U36" s="112"/>
      <c r="V36" s="126" t="s">
        <v>61</v>
      </c>
      <c r="W36" s="126"/>
      <c r="X36" s="112"/>
      <c r="Y36" s="112"/>
      <c r="Z36" s="112"/>
      <c r="AA36" s="112"/>
      <c r="AB36" s="112"/>
      <c r="AC36" s="112"/>
      <c r="AD36" s="113"/>
      <c r="AE36" s="114"/>
      <c r="AF36" s="115"/>
      <c r="AG36" s="112"/>
      <c r="AH36" s="134"/>
      <c r="AI36" s="2"/>
    </row>
    <row r="37" spans="1:35" x14ac:dyDescent="0.2">
      <c r="A37" s="102"/>
      <c r="B37" s="102"/>
      <c r="C37" s="135"/>
      <c r="D37" s="135"/>
      <c r="E37" s="135"/>
      <c r="F37" s="135"/>
      <c r="G37" s="135"/>
      <c r="H37" s="135"/>
      <c r="I37" s="135"/>
      <c r="J37" s="135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3"/>
      <c r="AE37" s="107"/>
      <c r="AF37" s="108"/>
      <c r="AG37" s="106"/>
      <c r="AH37" s="106"/>
      <c r="AI37" s="2"/>
    </row>
    <row r="38" spans="1:35" x14ac:dyDescent="0.2">
      <c r="AE38" s="93"/>
      <c r="AF38" s="93"/>
      <c r="AG38" s="94"/>
      <c r="AH38" s="95"/>
    </row>
  </sheetData>
  <mergeCells count="34">
    <mergeCell ref="B2:AG2"/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AF3:AF4"/>
    <mergeCell ref="T3:T4"/>
    <mergeCell ref="AE3:AE4"/>
    <mergeCell ref="Z3:Z4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zoomScale="90" zoomScaleNormal="90" workbookViewId="0">
      <selection activeCell="AL27" sqref="AL27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6.14062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50" t="s">
        <v>27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</row>
    <row r="2" spans="1:34" s="4" customFormat="1" ht="20.100000000000001" customHeight="1" x14ac:dyDescent="0.2">
      <c r="A2" s="146" t="s">
        <v>21</v>
      </c>
      <c r="B2" s="144" t="s">
        <v>142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87"/>
    </row>
    <row r="3" spans="1:34" s="5" customFormat="1" ht="20.100000000000001" customHeight="1" x14ac:dyDescent="0.2">
      <c r="A3" s="146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43">
        <v>30</v>
      </c>
      <c r="AF3" s="143">
        <v>31</v>
      </c>
      <c r="AG3" s="31" t="s">
        <v>42</v>
      </c>
      <c r="AH3" s="39" t="s">
        <v>40</v>
      </c>
    </row>
    <row r="4" spans="1:34" s="5" customFormat="1" ht="20.100000000000001" customHeight="1" x14ac:dyDescent="0.2">
      <c r="A4" s="146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31" t="s">
        <v>39</v>
      </c>
      <c r="AH4" s="39" t="s">
        <v>39</v>
      </c>
    </row>
    <row r="5" spans="1:34" s="5" customFormat="1" ht="20.100000000000001" customHeight="1" x14ac:dyDescent="0.2">
      <c r="A5" s="15" t="s">
        <v>47</v>
      </c>
      <c r="B5" s="16">
        <f>[1]Maio!$G$5</f>
        <v>39</v>
      </c>
      <c r="C5" s="16">
        <f>[1]Maio!$G$6</f>
        <v>28</v>
      </c>
      <c r="D5" s="16">
        <f>[1]Maio!$G$7</f>
        <v>38</v>
      </c>
      <c r="E5" s="16">
        <f>[1]Maio!$G$8</f>
        <v>72</v>
      </c>
      <c r="F5" s="16">
        <f>[1]Maio!$G$9</f>
        <v>53</v>
      </c>
      <c r="G5" s="16">
        <f>[1]Maio!$G$10</f>
        <v>45</v>
      </c>
      <c r="H5" s="16">
        <f>[1]Maio!$G$11</f>
        <v>40</v>
      </c>
      <c r="I5" s="16">
        <f>[1]Maio!$G$12</f>
        <v>48</v>
      </c>
      <c r="J5" s="16">
        <f>[1]Maio!$G$13</f>
        <v>39</v>
      </c>
      <c r="K5" s="16">
        <f>[1]Maio!$G$14</f>
        <v>49</v>
      </c>
      <c r="L5" s="16">
        <f>[1]Maio!$G$15</f>
        <v>57</v>
      </c>
      <c r="M5" s="16">
        <f>[1]Maio!$G$16</f>
        <v>44</v>
      </c>
      <c r="N5" s="16">
        <f>[1]Maio!$G$17</f>
        <v>42</v>
      </c>
      <c r="O5" s="16">
        <f>[1]Maio!$G$18</f>
        <v>36</v>
      </c>
      <c r="P5" s="16">
        <f>[1]Maio!$G$19</f>
        <v>51</v>
      </c>
      <c r="Q5" s="16">
        <f>[1]Maio!$G$20</f>
        <v>46</v>
      </c>
      <c r="R5" s="16">
        <f>[1]Maio!$G$21</f>
        <v>45</v>
      </c>
      <c r="S5" s="16">
        <f>[1]Maio!$G$22</f>
        <v>64</v>
      </c>
      <c r="T5" s="16">
        <f>[1]Maio!$G$23</f>
        <v>58</v>
      </c>
      <c r="U5" s="16">
        <f>[1]Maio!$G$24</f>
        <v>47</v>
      </c>
      <c r="V5" s="16">
        <f>[1]Maio!$G$25</f>
        <v>45</v>
      </c>
      <c r="W5" s="16">
        <f>[1]Maio!$G$26</f>
        <v>38</v>
      </c>
      <c r="X5" s="16">
        <f>[1]Maio!$G$27</f>
        <v>38</v>
      </c>
      <c r="Y5" s="16">
        <f>[1]Maio!$G$28</f>
        <v>38</v>
      </c>
      <c r="Z5" s="16">
        <f>[1]Maio!$G$29</f>
        <v>34</v>
      </c>
      <c r="AA5" s="16">
        <f>[1]Maio!$G$30</f>
        <v>38</v>
      </c>
      <c r="AB5" s="16">
        <f>[1]Maio!$G$31</f>
        <v>35</v>
      </c>
      <c r="AC5" s="16">
        <f>[1]Maio!$G$32</f>
        <v>73</v>
      </c>
      <c r="AD5" s="16">
        <f>[1]Maio!$G$33</f>
        <v>52</v>
      </c>
      <c r="AE5" s="16">
        <f>[1]Maio!$G$34</f>
        <v>58</v>
      </c>
      <c r="AF5" s="16">
        <f>[1]Maio!$G$35</f>
        <v>64</v>
      </c>
      <c r="AG5" s="32">
        <f>MIN(B5:AF5)</f>
        <v>28</v>
      </c>
      <c r="AH5" s="35">
        <f>AVERAGE(B5:AF5)</f>
        <v>46.903225806451616</v>
      </c>
    </row>
    <row r="6" spans="1:34" ht="17.100000000000001" customHeight="1" x14ac:dyDescent="0.2">
      <c r="A6" s="15" t="s">
        <v>0</v>
      </c>
      <c r="B6" s="17">
        <f>[2]Maio!$G$5</f>
        <v>45</v>
      </c>
      <c r="C6" s="17">
        <f>[2]Maio!$G$6</f>
        <v>40</v>
      </c>
      <c r="D6" s="17">
        <f>[2]Maio!$G$7</f>
        <v>66</v>
      </c>
      <c r="E6" s="17">
        <f>[2]Maio!$G$8</f>
        <v>57</v>
      </c>
      <c r="F6" s="17">
        <f>[2]Maio!$G$9</f>
        <v>46</v>
      </c>
      <c r="G6" s="17">
        <f>[2]Maio!$G$10</f>
        <v>50</v>
      </c>
      <c r="H6" s="17">
        <f>[2]Maio!$G$11</f>
        <v>46</v>
      </c>
      <c r="I6" s="17">
        <f>[2]Maio!$G$12</f>
        <v>69</v>
      </c>
      <c r="J6" s="17">
        <f>[2]Maio!$G$13</f>
        <v>60</v>
      </c>
      <c r="K6" s="17">
        <f>[2]Maio!$G$14</f>
        <v>90</v>
      </c>
      <c r="L6" s="17">
        <f>[2]Maio!$G$15</f>
        <v>59</v>
      </c>
      <c r="M6" s="17">
        <f>[2]Maio!$G$16</f>
        <v>42</v>
      </c>
      <c r="N6" s="17">
        <f>[2]Maio!$G$17</f>
        <v>46</v>
      </c>
      <c r="O6" s="17">
        <f>[2]Maio!$G$18</f>
        <v>83</v>
      </c>
      <c r="P6" s="17">
        <f>[2]Maio!$G$19</f>
        <v>52</v>
      </c>
      <c r="Q6" s="17">
        <f>[2]Maio!$G$20</f>
        <v>84</v>
      </c>
      <c r="R6" s="17">
        <f>[2]Maio!$G$21</f>
        <v>79</v>
      </c>
      <c r="S6" s="17">
        <f>[2]Maio!$G$22</f>
        <v>66</v>
      </c>
      <c r="T6" s="17">
        <f>[2]Maio!$G$23</f>
        <v>54</v>
      </c>
      <c r="U6" s="17">
        <f>[2]Maio!$G$24</f>
        <v>61</v>
      </c>
      <c r="V6" s="17">
        <f>[2]Maio!$G$25</f>
        <v>58</v>
      </c>
      <c r="W6" s="17">
        <f>[2]Maio!$G$26</f>
        <v>57</v>
      </c>
      <c r="X6" s="17">
        <f>[2]Maio!$G$27</f>
        <v>54</v>
      </c>
      <c r="Y6" s="17">
        <f>[2]Maio!$G$28</f>
        <v>55</v>
      </c>
      <c r="Z6" s="17">
        <f>[2]Maio!$G$29</f>
        <v>69</v>
      </c>
      <c r="AA6" s="17">
        <f>[2]Maio!$G$30</f>
        <v>61</v>
      </c>
      <c r="AB6" s="17">
        <f>[2]Maio!$G$31</f>
        <v>73</v>
      </c>
      <c r="AC6" s="17">
        <f>[2]Maio!$G$32</f>
        <v>63</v>
      </c>
      <c r="AD6" s="17">
        <f>[2]Maio!$G$33</f>
        <v>56</v>
      </c>
      <c r="AE6" s="17">
        <f>[2]Maio!$G$34</f>
        <v>85</v>
      </c>
      <c r="AF6" s="17">
        <f>[2]Maio!$G$35</f>
        <v>81</v>
      </c>
      <c r="AG6" s="33">
        <f>MIN(B6:AF6)</f>
        <v>40</v>
      </c>
      <c r="AH6" s="36">
        <f t="shared" ref="AH6:AH16" si="1">AVERAGE(B6:AF6)</f>
        <v>61.516129032258064</v>
      </c>
    </row>
    <row r="7" spans="1:34" ht="17.100000000000001" customHeight="1" x14ac:dyDescent="0.2">
      <c r="A7" s="15" t="s">
        <v>1</v>
      </c>
      <c r="B7" s="17">
        <f>[3]Maio!$G$5</f>
        <v>35</v>
      </c>
      <c r="C7" s="17">
        <f>[3]Maio!$G$6</f>
        <v>33</v>
      </c>
      <c r="D7" s="17">
        <f>[3]Maio!$G$7</f>
        <v>61</v>
      </c>
      <c r="E7" s="17">
        <f>[3]Maio!$G$8</f>
        <v>64</v>
      </c>
      <c r="F7" s="17">
        <f>[3]Maio!$G$9</f>
        <v>48</v>
      </c>
      <c r="G7" s="17">
        <f>[3]Maio!$G$10</f>
        <v>67</v>
      </c>
      <c r="H7" s="17">
        <f>[3]Maio!$G$11</f>
        <v>48</v>
      </c>
      <c r="I7" s="17">
        <f>[3]Maio!$G$12</f>
        <v>45</v>
      </c>
      <c r="J7" s="17">
        <f>[3]Maio!$G$13</f>
        <v>52</v>
      </c>
      <c r="K7" s="17">
        <f>[3]Maio!$G$14</f>
        <v>55</v>
      </c>
      <c r="L7" s="17">
        <f>[3]Maio!$G$15</f>
        <v>57</v>
      </c>
      <c r="M7" s="17">
        <f>[3]Maio!$G$16</f>
        <v>46</v>
      </c>
      <c r="N7" s="17">
        <f>[3]Maio!$G$17</f>
        <v>45</v>
      </c>
      <c r="O7" s="17">
        <f>[3]Maio!$G$18</f>
        <v>54</v>
      </c>
      <c r="P7" s="17">
        <f>[3]Maio!$G$19</f>
        <v>45</v>
      </c>
      <c r="Q7" s="17">
        <f>[3]Maio!$G$20</f>
        <v>62</v>
      </c>
      <c r="R7" s="17">
        <f>[3]Maio!$G$21</f>
        <v>74</v>
      </c>
      <c r="S7" s="17">
        <f>[3]Maio!$G$22</f>
        <v>69</v>
      </c>
      <c r="T7" s="17">
        <f>[3]Maio!$G$23</f>
        <v>53</v>
      </c>
      <c r="U7" s="17">
        <f>[3]Maio!$G$24</f>
        <v>50</v>
      </c>
      <c r="V7" s="17">
        <f>[3]Maio!$G$25</f>
        <v>44</v>
      </c>
      <c r="W7" s="17">
        <f>[3]Maio!$G$26</f>
        <v>46</v>
      </c>
      <c r="X7" s="17">
        <f>[3]Maio!$G$27</f>
        <v>49</v>
      </c>
      <c r="Y7" s="17">
        <f>[3]Maio!$G$28</f>
        <v>52</v>
      </c>
      <c r="Z7" s="17">
        <f>[3]Maio!$G$29</f>
        <v>52</v>
      </c>
      <c r="AA7" s="17">
        <f>[3]Maio!$G$30</f>
        <v>65</v>
      </c>
      <c r="AB7" s="17">
        <f>[3]Maio!$G$31</f>
        <v>65</v>
      </c>
      <c r="AC7" s="17">
        <f>[3]Maio!$G$32</f>
        <v>60</v>
      </c>
      <c r="AD7" s="17">
        <f>[3]Maio!$G$33</f>
        <v>52</v>
      </c>
      <c r="AE7" s="17">
        <f>[3]Maio!$G$34</f>
        <v>64</v>
      </c>
      <c r="AF7" s="17">
        <f>[3]Maio!$G$35</f>
        <v>86</v>
      </c>
      <c r="AG7" s="33">
        <f t="shared" ref="AG7:AG16" si="2">MIN(B7:AF7)</f>
        <v>33</v>
      </c>
      <c r="AH7" s="36">
        <f t="shared" si="1"/>
        <v>54.774193548387096</v>
      </c>
    </row>
    <row r="8" spans="1:34" ht="17.100000000000001" customHeight="1" x14ac:dyDescent="0.2">
      <c r="A8" s="15" t="s">
        <v>81</v>
      </c>
      <c r="B8" s="17">
        <f>[4]Maio!$G$5</f>
        <v>38</v>
      </c>
      <c r="C8" s="17">
        <f>[4]Maio!$G$6</f>
        <v>33</v>
      </c>
      <c r="D8" s="17">
        <f>[4]Maio!$G$7</f>
        <v>44</v>
      </c>
      <c r="E8" s="17">
        <f>[4]Maio!$G$8</f>
        <v>64</v>
      </c>
      <c r="F8" s="17">
        <f>[4]Maio!$G$9</f>
        <v>55</v>
      </c>
      <c r="G8" s="17">
        <f>[4]Maio!$G$10</f>
        <v>56</v>
      </c>
      <c r="H8" s="17">
        <f>[4]Maio!$G$11</f>
        <v>43</v>
      </c>
      <c r="I8" s="17">
        <f>[4]Maio!$G$12</f>
        <v>48</v>
      </c>
      <c r="J8" s="17">
        <f>[4]Maio!$G$13</f>
        <v>49</v>
      </c>
      <c r="K8" s="17">
        <f>[4]Maio!$G$14</f>
        <v>62</v>
      </c>
      <c r="L8" s="17">
        <f>[4]Maio!$G$15</f>
        <v>56</v>
      </c>
      <c r="M8" s="17">
        <f>[4]Maio!$G$16</f>
        <v>41</v>
      </c>
      <c r="N8" s="17">
        <f>[4]Maio!$G$17</f>
        <v>48</v>
      </c>
      <c r="O8" s="17">
        <f>[4]Maio!$G$18</f>
        <v>49</v>
      </c>
      <c r="P8" s="17">
        <f>[4]Maio!$G$19</f>
        <v>64</v>
      </c>
      <c r="Q8" s="17">
        <f>[4]Maio!$G$20</f>
        <v>59</v>
      </c>
      <c r="R8" s="17">
        <f>[4]Maio!$G$21</f>
        <v>46</v>
      </c>
      <c r="S8" s="17">
        <f>[4]Maio!$G$22</f>
        <v>64</v>
      </c>
      <c r="T8" s="17">
        <f>[4]Maio!$G$23</f>
        <v>57</v>
      </c>
      <c r="U8" s="17">
        <f>[4]Maio!$G$24</f>
        <v>56</v>
      </c>
      <c r="V8" s="17">
        <f>[4]Maio!$G$25</f>
        <v>49</v>
      </c>
      <c r="W8" s="17">
        <f>[4]Maio!$G$26</f>
        <v>46</v>
      </c>
      <c r="X8" s="17">
        <f>[4]Maio!$G$27</f>
        <v>46</v>
      </c>
      <c r="Y8" s="17">
        <f>[4]Maio!$G$28</f>
        <v>46</v>
      </c>
      <c r="Z8" s="17">
        <f>[4]Maio!$G$29</f>
        <v>42</v>
      </c>
      <c r="AA8" s="17">
        <f>[4]Maio!$G$30</f>
        <v>45</v>
      </c>
      <c r="AB8" s="17">
        <f>[4]Maio!$G$31</f>
        <v>55</v>
      </c>
      <c r="AC8" s="17">
        <f>[4]Maio!$G$32</f>
        <v>72</v>
      </c>
      <c r="AD8" s="17">
        <f>[4]Maio!$G$33</f>
        <v>45</v>
      </c>
      <c r="AE8" s="17">
        <f>[4]Maio!$G$34</f>
        <v>74</v>
      </c>
      <c r="AF8" s="17">
        <f>[4]Maio!$G$35</f>
        <v>90</v>
      </c>
      <c r="AG8" s="78">
        <f t="shared" si="2"/>
        <v>33</v>
      </c>
      <c r="AH8" s="36">
        <f t="shared" si="1"/>
        <v>52.967741935483872</v>
      </c>
    </row>
    <row r="9" spans="1:34" ht="17.100000000000001" customHeight="1" x14ac:dyDescent="0.2">
      <c r="A9" s="15" t="s">
        <v>48</v>
      </c>
      <c r="B9" s="17">
        <f>[5]Maio!$G$5</f>
        <v>42</v>
      </c>
      <c r="C9" s="17">
        <f>[5]Maio!$G$6</f>
        <v>43</v>
      </c>
      <c r="D9" s="17">
        <f>[5]Maio!$G$7</f>
        <v>61</v>
      </c>
      <c r="E9" s="17">
        <f>[5]Maio!$G$8</f>
        <v>62</v>
      </c>
      <c r="F9" s="17">
        <f>[5]Maio!$G$9</f>
        <v>47</v>
      </c>
      <c r="G9" s="17">
        <f>[5]Maio!$G$10</f>
        <v>62</v>
      </c>
      <c r="H9" s="17">
        <f>[5]Maio!$G$11</f>
        <v>48</v>
      </c>
      <c r="I9" s="17">
        <f>[5]Maio!$G$12</f>
        <v>58</v>
      </c>
      <c r="J9" s="17">
        <f>[5]Maio!$G$13</f>
        <v>51</v>
      </c>
      <c r="K9" s="17">
        <f>[5]Maio!$G$14</f>
        <v>77</v>
      </c>
      <c r="L9" s="17">
        <f>[5]Maio!$G$15</f>
        <v>70</v>
      </c>
      <c r="M9" s="17">
        <f>[5]Maio!$G$16</f>
        <v>48</v>
      </c>
      <c r="N9" s="17">
        <f>[5]Maio!$G$17</f>
        <v>45</v>
      </c>
      <c r="O9" s="17">
        <f>[5]Maio!$G$18</f>
        <v>52</v>
      </c>
      <c r="P9" s="17">
        <f>[5]Maio!$G$19</f>
        <v>48</v>
      </c>
      <c r="Q9" s="17">
        <f>[5]Maio!$G$20</f>
        <v>66</v>
      </c>
      <c r="R9" s="17">
        <f>[5]Maio!$G$21</f>
        <v>74</v>
      </c>
      <c r="S9" s="17">
        <f>[5]Maio!$G$22</f>
        <v>74</v>
      </c>
      <c r="T9" s="17">
        <f>[5]Maio!$G$23</f>
        <v>56</v>
      </c>
      <c r="U9" s="17">
        <f>[5]Maio!$G$24</f>
        <v>51</v>
      </c>
      <c r="V9" s="17">
        <f>[5]Maio!$G$25</f>
        <v>50</v>
      </c>
      <c r="W9" s="17">
        <f>[5]Maio!$G$26</f>
        <v>52</v>
      </c>
      <c r="X9" s="17">
        <f>[5]Maio!$G$27</f>
        <v>52</v>
      </c>
      <c r="Y9" s="17">
        <f>[5]Maio!$G$28</f>
        <v>53</v>
      </c>
      <c r="Z9" s="17">
        <f>[5]Maio!$G$29</f>
        <v>82</v>
      </c>
      <c r="AA9" s="17">
        <f>[5]Maio!$G$30</f>
        <v>63</v>
      </c>
      <c r="AB9" s="17">
        <f>[5]Maio!$G$31</f>
        <v>82</v>
      </c>
      <c r="AC9" s="17">
        <f>[5]Maio!$G$32</f>
        <v>72</v>
      </c>
      <c r="AD9" s="17">
        <f>[5]Maio!$G$33</f>
        <v>59</v>
      </c>
      <c r="AE9" s="17">
        <f>[5]Maio!$G$34</f>
        <v>84</v>
      </c>
      <c r="AF9" s="17" t="str">
        <f>[5]Maio!$G$35</f>
        <v>*</v>
      </c>
      <c r="AG9" s="33">
        <f t="shared" ref="AG9" si="3">MIN(B9:AF9)</f>
        <v>42</v>
      </c>
      <c r="AH9" s="36">
        <f t="shared" ref="AH9" si="4">AVERAGE(B9:AF9)</f>
        <v>59.466666666666669</v>
      </c>
    </row>
    <row r="10" spans="1:34" ht="17.100000000000001" customHeight="1" x14ac:dyDescent="0.2">
      <c r="A10" s="15" t="s">
        <v>2</v>
      </c>
      <c r="B10" s="17">
        <f>[6]Maio!$G$5</f>
        <v>31</v>
      </c>
      <c r="C10" s="17">
        <f>[6]Maio!$G$6</f>
        <v>36</v>
      </c>
      <c r="D10" s="17">
        <f>[6]Maio!$G$7</f>
        <v>59</v>
      </c>
      <c r="E10" s="17">
        <f>[6]Maio!$G$8</f>
        <v>84</v>
      </c>
      <c r="F10" s="17">
        <f>[6]Maio!$G$9</f>
        <v>46</v>
      </c>
      <c r="G10" s="17">
        <f>[6]Maio!$G$10</f>
        <v>58</v>
      </c>
      <c r="H10" s="17">
        <f>[6]Maio!$G$11</f>
        <v>43</v>
      </c>
      <c r="I10" s="17">
        <f>[6]Maio!$G$12</f>
        <v>46</v>
      </c>
      <c r="J10" s="17">
        <f>[6]Maio!$G$13</f>
        <v>43</v>
      </c>
      <c r="K10" s="17">
        <f>[6]Maio!$G$14</f>
        <v>59</v>
      </c>
      <c r="L10" s="17">
        <f>[6]Maio!$G$15</f>
        <v>57</v>
      </c>
      <c r="M10" s="17">
        <f>[6]Maio!$G$16</f>
        <v>40</v>
      </c>
      <c r="N10" s="17">
        <f>[6]Maio!$G$17</f>
        <v>38</v>
      </c>
      <c r="O10" s="17">
        <f>[6]Maio!$G$18</f>
        <v>44</v>
      </c>
      <c r="P10" s="17">
        <f>[6]Maio!$G$19</f>
        <v>45</v>
      </c>
      <c r="Q10" s="17">
        <f>[6]Maio!$G$20</f>
        <v>54</v>
      </c>
      <c r="R10" s="17">
        <f>[6]Maio!$G$21</f>
        <v>68</v>
      </c>
      <c r="S10" s="17">
        <f>[6]Maio!$G$22</f>
        <v>69</v>
      </c>
      <c r="T10" s="17">
        <f>[6]Maio!$G$23</f>
        <v>53</v>
      </c>
      <c r="U10" s="17">
        <f>[6]Maio!$G$24</f>
        <v>41</v>
      </c>
      <c r="V10" s="17">
        <f>[6]Maio!$G$25</f>
        <v>43</v>
      </c>
      <c r="W10" s="17">
        <f>[6]Maio!$G$26</f>
        <v>44</v>
      </c>
      <c r="X10" s="17">
        <f>[6]Maio!$G$27</f>
        <v>46</v>
      </c>
      <c r="Y10" s="17">
        <f>[6]Maio!$G$28</f>
        <v>57</v>
      </c>
      <c r="Z10" s="17">
        <f>[6]Maio!$G$29</f>
        <v>52</v>
      </c>
      <c r="AA10" s="17">
        <f>[6]Maio!$G$30</f>
        <v>43</v>
      </c>
      <c r="AB10" s="17">
        <f>[6]Maio!$G$31</f>
        <v>65</v>
      </c>
      <c r="AC10" s="17">
        <f>[6]Maio!$G$32</f>
        <v>69</v>
      </c>
      <c r="AD10" s="17">
        <f>[6]Maio!$G$33</f>
        <v>50</v>
      </c>
      <c r="AE10" s="17">
        <f>[6]Maio!$G$34</f>
        <v>67</v>
      </c>
      <c r="AF10" s="17">
        <f>[6]Maio!$G$35</f>
        <v>72</v>
      </c>
      <c r="AG10" s="33">
        <f t="shared" si="2"/>
        <v>31</v>
      </c>
      <c r="AH10" s="36">
        <f t="shared" si="1"/>
        <v>52.322580645161288</v>
      </c>
    </row>
    <row r="11" spans="1:34" ht="17.100000000000001" customHeight="1" x14ac:dyDescent="0.2">
      <c r="A11" s="15" t="s">
        <v>3</v>
      </c>
      <c r="B11" s="17">
        <f>[7]Maio!$G$5</f>
        <v>33</v>
      </c>
      <c r="C11" s="17">
        <f>[7]Maio!$G$6</f>
        <v>29</v>
      </c>
      <c r="D11" s="17">
        <f>[7]Maio!$G$7</f>
        <v>42</v>
      </c>
      <c r="E11" s="17">
        <f>[7]Maio!$G$8</f>
        <v>62</v>
      </c>
      <c r="F11" s="17">
        <f>[7]Maio!$G$9</f>
        <v>57</v>
      </c>
      <c r="G11" s="17">
        <f>[7]Maio!$G$10</f>
        <v>47</v>
      </c>
      <c r="H11" s="17">
        <f>[7]Maio!$G$11</f>
        <v>44</v>
      </c>
      <c r="I11" s="17">
        <f>[7]Maio!$G$12</f>
        <v>38</v>
      </c>
      <c r="J11" s="17">
        <f>[7]Maio!$G$13</f>
        <v>48</v>
      </c>
      <c r="K11" s="17">
        <f>[7]Maio!$G$14</f>
        <v>48</v>
      </c>
      <c r="L11" s="17">
        <f>[7]Maio!$G$15</f>
        <v>62</v>
      </c>
      <c r="M11" s="17">
        <f>[7]Maio!$G$16</f>
        <v>45</v>
      </c>
      <c r="N11" s="17">
        <f>[7]Maio!$G$17</f>
        <v>44</v>
      </c>
      <c r="O11" s="17">
        <f>[7]Maio!$G$18</f>
        <v>50</v>
      </c>
      <c r="P11" s="17">
        <f>[7]Maio!$G$19</f>
        <v>60</v>
      </c>
      <c r="Q11" s="17">
        <f>[7]Maio!$G$20</f>
        <v>47</v>
      </c>
      <c r="R11" s="17">
        <f>[7]Maio!$G$21</f>
        <v>50</v>
      </c>
      <c r="S11" s="17">
        <f>[7]Maio!$G$22</f>
        <v>44</v>
      </c>
      <c r="T11" s="17">
        <f>[7]Maio!$G$23</f>
        <v>59</v>
      </c>
      <c r="U11" s="17">
        <f>[7]Maio!$G$24</f>
        <v>50</v>
      </c>
      <c r="V11" s="17">
        <f>[7]Maio!$G$25</f>
        <v>52</v>
      </c>
      <c r="W11" s="17">
        <f>[7]Maio!$G$26</f>
        <v>51</v>
      </c>
      <c r="X11" s="17">
        <f>[7]Maio!$G$27</f>
        <v>55</v>
      </c>
      <c r="Y11" s="17">
        <f>[7]Maio!$G$28</f>
        <v>41</v>
      </c>
      <c r="Z11" s="17">
        <f>[7]Maio!$G$29</f>
        <v>43</v>
      </c>
      <c r="AA11" s="17">
        <f>[7]Maio!$G$30</f>
        <v>39</v>
      </c>
      <c r="AB11" s="17">
        <f>[7]Maio!$G$31</f>
        <v>31</v>
      </c>
      <c r="AC11" s="17">
        <f>[7]Maio!$G$32</f>
        <v>60</v>
      </c>
      <c r="AD11" s="17">
        <f>[7]Maio!$G$33</f>
        <v>56</v>
      </c>
      <c r="AE11" s="17">
        <f>[7]Maio!$G$34</f>
        <v>53</v>
      </c>
      <c r="AF11" s="17">
        <f>[7]Maio!$G$35</f>
        <v>48</v>
      </c>
      <c r="AG11" s="33">
        <f t="shared" si="2"/>
        <v>29</v>
      </c>
      <c r="AH11" s="36">
        <f>AVERAGE(B11:AF11)</f>
        <v>48</v>
      </c>
    </row>
    <row r="12" spans="1:34" ht="17.100000000000001" customHeight="1" x14ac:dyDescent="0.2">
      <c r="A12" s="15" t="s">
        <v>4</v>
      </c>
      <c r="B12" s="17">
        <f>[8]Maio!$G$5</f>
        <v>44</v>
      </c>
      <c r="C12" s="17">
        <f>[8]Maio!$G$6</f>
        <v>39</v>
      </c>
      <c r="D12" s="17">
        <f>[8]Maio!$G$7</f>
        <v>49</v>
      </c>
      <c r="E12" s="17">
        <f>[8]Maio!$G$8</f>
        <v>71</v>
      </c>
      <c r="F12" s="17">
        <f>[8]Maio!$G$9</f>
        <v>72</v>
      </c>
      <c r="G12" s="17">
        <f>[8]Maio!$G$10</f>
        <v>55</v>
      </c>
      <c r="H12" s="17">
        <f>[8]Maio!$G$11</f>
        <v>52</v>
      </c>
      <c r="I12" s="17">
        <f>[8]Maio!$G$12</f>
        <v>45</v>
      </c>
      <c r="J12" s="17">
        <f>[8]Maio!$G$13</f>
        <v>46</v>
      </c>
      <c r="K12" s="17">
        <f>[8]Maio!$G$14</f>
        <v>51</v>
      </c>
      <c r="L12" s="17">
        <f>[8]Maio!$G$15</f>
        <v>72</v>
      </c>
      <c r="M12" s="17">
        <f>[8]Maio!$G$16</f>
        <v>54</v>
      </c>
      <c r="N12" s="17">
        <f>[8]Maio!$G$17</f>
        <v>55</v>
      </c>
      <c r="O12" s="17">
        <f>[8]Maio!$G$18</f>
        <v>52</v>
      </c>
      <c r="P12" s="17">
        <f>[8]Maio!$G$19</f>
        <v>70</v>
      </c>
      <c r="Q12" s="17">
        <f>[8]Maio!$G$20</f>
        <v>49</v>
      </c>
      <c r="R12" s="17">
        <f>[8]Maio!$G$21</f>
        <v>60</v>
      </c>
      <c r="S12" s="17">
        <f>[8]Maio!$G$22</f>
        <v>54</v>
      </c>
      <c r="T12" s="17">
        <f>[8]Maio!$G$23</f>
        <v>70</v>
      </c>
      <c r="U12" s="17">
        <f>[8]Maio!$G$24</f>
        <v>52</v>
      </c>
      <c r="V12" s="17">
        <f>[8]Maio!$G$25</f>
        <v>54</v>
      </c>
      <c r="W12" s="17">
        <f>[8]Maio!$G$26</f>
        <v>52</v>
      </c>
      <c r="X12" s="17">
        <f>[8]Maio!$G$27</f>
        <v>57</v>
      </c>
      <c r="Y12" s="17">
        <f>[8]Maio!$G$28</f>
        <v>49</v>
      </c>
      <c r="Z12" s="17">
        <f>[8]Maio!$G$29</f>
        <v>44</v>
      </c>
      <c r="AA12" s="17">
        <f>[8]Maio!$G$30</f>
        <v>40</v>
      </c>
      <c r="AB12" s="17">
        <f>[8]Maio!$G$31</f>
        <v>36</v>
      </c>
      <c r="AC12" s="17">
        <f>[8]Maio!$G$32</f>
        <v>70</v>
      </c>
      <c r="AD12" s="17">
        <f>[8]Maio!$G$33</f>
        <v>58</v>
      </c>
      <c r="AE12" s="17">
        <f>[8]Maio!$G$34</f>
        <v>56</v>
      </c>
      <c r="AF12" s="17">
        <f>[8]Maio!$G$35</f>
        <v>50</v>
      </c>
      <c r="AG12" s="33">
        <f t="shared" si="2"/>
        <v>36</v>
      </c>
      <c r="AH12" s="36">
        <f t="shared" si="1"/>
        <v>54.12903225806452</v>
      </c>
    </row>
    <row r="13" spans="1:34" ht="17.100000000000001" customHeight="1" x14ac:dyDescent="0.2">
      <c r="A13" s="15" t="s">
        <v>5</v>
      </c>
      <c r="B13" s="18">
        <f>[9]Maio!$G$5</f>
        <v>35</v>
      </c>
      <c r="C13" s="18">
        <f>[9]Maio!$G$6</f>
        <v>44</v>
      </c>
      <c r="D13" s="18">
        <f>[9]Maio!$G$7</f>
        <v>55</v>
      </c>
      <c r="E13" s="18">
        <f>[9]Maio!$G$8</f>
        <v>75</v>
      </c>
      <c r="F13" s="18">
        <f>[9]Maio!$G$9</f>
        <v>63</v>
      </c>
      <c r="G13" s="18">
        <f>[9]Maio!$G$10</f>
        <v>70</v>
      </c>
      <c r="H13" s="18">
        <f>[9]Maio!$G$11</f>
        <v>52</v>
      </c>
      <c r="I13" s="18">
        <f>[9]Maio!$G$12</f>
        <v>48</v>
      </c>
      <c r="J13" s="18">
        <f>[9]Maio!$G$13</f>
        <v>50</v>
      </c>
      <c r="K13" s="18">
        <f>[9]Maio!$G$14</f>
        <v>68</v>
      </c>
      <c r="L13" s="18">
        <f>[9]Maio!$G$15</f>
        <v>51</v>
      </c>
      <c r="M13" s="18">
        <f>[9]Maio!$G$16</f>
        <v>49</v>
      </c>
      <c r="N13" s="18">
        <f>[9]Maio!$G$17</f>
        <v>53</v>
      </c>
      <c r="O13" s="18">
        <f>[9]Maio!$G$18</f>
        <v>60</v>
      </c>
      <c r="P13" s="18">
        <f>[9]Maio!$G$19</f>
        <v>47</v>
      </c>
      <c r="Q13" s="18">
        <f>[9]Maio!$G$20</f>
        <v>72</v>
      </c>
      <c r="R13" s="18">
        <f>[9]Maio!$G$21</f>
        <v>70</v>
      </c>
      <c r="S13" s="18">
        <f>[9]Maio!$G$22</f>
        <v>55</v>
      </c>
      <c r="T13" s="18">
        <f>[9]Maio!$G$23</f>
        <v>51</v>
      </c>
      <c r="U13" s="18">
        <f>[9]Maio!$G$24</f>
        <v>41</v>
      </c>
      <c r="V13" s="18">
        <f>[9]Maio!$G$25</f>
        <v>53</v>
      </c>
      <c r="W13" s="18">
        <f>[9]Maio!$G$26</f>
        <v>57</v>
      </c>
      <c r="X13" s="18">
        <f>[9]Maio!$G$27</f>
        <v>54</v>
      </c>
      <c r="Y13" s="18">
        <f>[9]Maio!$G$28</f>
        <v>51</v>
      </c>
      <c r="Z13" s="18">
        <f>[9]Maio!$G$29</f>
        <v>53</v>
      </c>
      <c r="AA13" s="18">
        <f>[9]Maio!$G$30</f>
        <v>49</v>
      </c>
      <c r="AB13" s="18">
        <f>[9]Maio!$G$31</f>
        <v>59</v>
      </c>
      <c r="AC13" s="18">
        <f>[9]Maio!$G$32</f>
        <v>60</v>
      </c>
      <c r="AD13" s="18">
        <f>[9]Maio!$G$33</f>
        <v>58</v>
      </c>
      <c r="AE13" s="18">
        <f>[9]Maio!$G$34</f>
        <v>61</v>
      </c>
      <c r="AF13" s="18">
        <f>[9]Maio!$G$35</f>
        <v>67</v>
      </c>
      <c r="AG13" s="33">
        <f t="shared" si="2"/>
        <v>35</v>
      </c>
      <c r="AH13" s="36">
        <f t="shared" si="1"/>
        <v>55.838709677419352</v>
      </c>
    </row>
    <row r="14" spans="1:34" ht="17.100000000000001" customHeight="1" x14ac:dyDescent="0.2">
      <c r="A14" s="15" t="s">
        <v>50</v>
      </c>
      <c r="B14" s="18">
        <f>[10]Maio!$G$5</f>
        <v>32</v>
      </c>
      <c r="C14" s="18">
        <f>[10]Maio!$G$6</f>
        <v>33</v>
      </c>
      <c r="D14" s="18">
        <f>[10]Maio!$G$7</f>
        <v>48</v>
      </c>
      <c r="E14" s="18">
        <f>[10]Maio!$G$8</f>
        <v>79</v>
      </c>
      <c r="F14" s="18">
        <f>[10]Maio!$G$9</f>
        <v>60</v>
      </c>
      <c r="G14" s="18">
        <f>[10]Maio!$G$10</f>
        <v>51</v>
      </c>
      <c r="H14" s="18">
        <f>[10]Maio!$G$11</f>
        <v>47</v>
      </c>
      <c r="I14" s="18">
        <f>[10]Maio!$G$12</f>
        <v>39</v>
      </c>
      <c r="J14" s="18">
        <f>[10]Maio!$G$13</f>
        <v>35</v>
      </c>
      <c r="K14" s="18">
        <f>[10]Maio!$G$14</f>
        <v>51</v>
      </c>
      <c r="L14" s="18">
        <f>[10]Maio!$G$15</f>
        <v>62</v>
      </c>
      <c r="M14" s="18">
        <f>[10]Maio!$G$16</f>
        <v>53</v>
      </c>
      <c r="N14" s="18">
        <f>[10]Maio!$G$17</f>
        <v>44</v>
      </c>
      <c r="O14" s="18">
        <f>[10]Maio!$G$18</f>
        <v>42</v>
      </c>
      <c r="P14" s="18">
        <f>[10]Maio!$G$19</f>
        <v>61</v>
      </c>
      <c r="Q14" s="18">
        <f>[10]Maio!$G$20</f>
        <v>43</v>
      </c>
      <c r="R14" s="18">
        <f>[10]Maio!$G$21</f>
        <v>50</v>
      </c>
      <c r="S14" s="18">
        <f>[10]Maio!$G$22</f>
        <v>47</v>
      </c>
      <c r="T14" s="18">
        <f>[10]Maio!$G$23</f>
        <v>65</v>
      </c>
      <c r="U14" s="18">
        <f>[10]Maio!$G$24</f>
        <v>46</v>
      </c>
      <c r="V14" s="18">
        <f>[10]Maio!$G$25</f>
        <v>47</v>
      </c>
      <c r="W14" s="18">
        <f>[10]Maio!$G$26</f>
        <v>43</v>
      </c>
      <c r="X14" s="18">
        <f>[10]Maio!$G$27</f>
        <v>49</v>
      </c>
      <c r="Y14" s="18">
        <f>[10]Maio!$G$28</f>
        <v>42</v>
      </c>
      <c r="Z14" s="18">
        <f>[10]Maio!$G$29</f>
        <v>43</v>
      </c>
      <c r="AA14" s="18">
        <f>[10]Maio!$G$30</f>
        <v>26</v>
      </c>
      <c r="AB14" s="18">
        <f>[10]Maio!$G$31</f>
        <v>34</v>
      </c>
      <c r="AC14" s="18">
        <f>[10]Maio!$G$32</f>
        <v>66</v>
      </c>
      <c r="AD14" s="18">
        <f>[10]Maio!$G$33</f>
        <v>54</v>
      </c>
      <c r="AE14" s="18">
        <f>[10]Maio!$G$34</f>
        <v>49</v>
      </c>
      <c r="AF14" s="18">
        <f>[10]Maio!$G$35</f>
        <v>49</v>
      </c>
      <c r="AG14" s="33">
        <f>MIN(B14:AF14)</f>
        <v>26</v>
      </c>
      <c r="AH14" s="36">
        <f>AVERAGE(B14:AF14)</f>
        <v>48.064516129032256</v>
      </c>
    </row>
    <row r="15" spans="1:34" ht="17.100000000000001" customHeight="1" x14ac:dyDescent="0.2">
      <c r="A15" s="15" t="s">
        <v>6</v>
      </c>
      <c r="B15" s="18">
        <f>[11]Maio!$G$5</f>
        <v>40</v>
      </c>
      <c r="C15" s="18">
        <f>[11]Maio!$G$6</f>
        <v>39</v>
      </c>
      <c r="D15" s="18">
        <f>[11]Maio!$G$7</f>
        <v>49</v>
      </c>
      <c r="E15" s="18">
        <f>[11]Maio!$G$8</f>
        <v>81</v>
      </c>
      <c r="F15" s="18">
        <f>[11]Maio!$G$9</f>
        <v>63</v>
      </c>
      <c r="G15" s="18">
        <f>[11]Maio!$G$10</f>
        <v>52</v>
      </c>
      <c r="H15" s="18">
        <f>[11]Maio!$G$11</f>
        <v>43</v>
      </c>
      <c r="I15" s="18">
        <f>[11]Maio!$G$12</f>
        <v>42</v>
      </c>
      <c r="J15" s="18">
        <f>[11]Maio!$G$13</f>
        <v>40</v>
      </c>
      <c r="K15" s="18">
        <f>[11]Maio!$G$14</f>
        <v>51</v>
      </c>
      <c r="L15" s="18">
        <f>[11]Maio!$G$15</f>
        <v>54</v>
      </c>
      <c r="M15" s="18">
        <f>[11]Maio!$G$16</f>
        <v>51</v>
      </c>
      <c r="N15" s="18">
        <f>[11]Maio!$G$17</f>
        <v>49</v>
      </c>
      <c r="O15" s="18">
        <f>[11]Maio!$G$18</f>
        <v>49</v>
      </c>
      <c r="P15" s="18">
        <f>[11]Maio!$G$19</f>
        <v>62</v>
      </c>
      <c r="Q15" s="18">
        <f>[11]Maio!$G$20</f>
        <v>45</v>
      </c>
      <c r="R15" s="18">
        <f>[11]Maio!$G$21</f>
        <v>65</v>
      </c>
      <c r="S15" s="18">
        <f>[11]Maio!$G$22</f>
        <v>54</v>
      </c>
      <c r="T15" s="18">
        <f>[11]Maio!$G$23</f>
        <v>59</v>
      </c>
      <c r="U15" s="18">
        <f>[11]Maio!$G$24</f>
        <v>44</v>
      </c>
      <c r="V15" s="18">
        <f>[11]Maio!$G$25</f>
        <v>43</v>
      </c>
      <c r="W15" s="18">
        <f>[11]Maio!$G$26</f>
        <v>49</v>
      </c>
      <c r="X15" s="18">
        <f>[11]Maio!$G$27</f>
        <v>60</v>
      </c>
      <c r="Y15" s="18" t="str">
        <f>[11]Maio!$G$28</f>
        <v>*</v>
      </c>
      <c r="Z15" s="18">
        <f>[11]Maio!$G$29</f>
        <v>44</v>
      </c>
      <c r="AA15" s="18">
        <f>[11]Maio!$G$30</f>
        <v>60</v>
      </c>
      <c r="AB15" s="18" t="str">
        <f>[11]Maio!$G$31</f>
        <v>*</v>
      </c>
      <c r="AC15" s="18" t="str">
        <f>[11]Maio!$G$32</f>
        <v>*</v>
      </c>
      <c r="AD15" s="18">
        <f>[11]Maio!$G$33</f>
        <v>59</v>
      </c>
      <c r="AE15" s="18">
        <f>[11]Maio!$G$34</f>
        <v>61</v>
      </c>
      <c r="AF15" s="18">
        <f>[11]Maio!$G$35</f>
        <v>55</v>
      </c>
      <c r="AG15" s="33">
        <f t="shared" si="2"/>
        <v>39</v>
      </c>
      <c r="AH15" s="36">
        <f t="shared" si="1"/>
        <v>52.25</v>
      </c>
    </row>
    <row r="16" spans="1:34" ht="17.100000000000001" customHeight="1" x14ac:dyDescent="0.2">
      <c r="A16" s="15" t="s">
        <v>7</v>
      </c>
      <c r="B16" s="18">
        <f>[12]Maio!$G$5</f>
        <v>53</v>
      </c>
      <c r="C16" s="18">
        <f>[12]Maio!$G$6</f>
        <v>40</v>
      </c>
      <c r="D16" s="18">
        <f>[12]Maio!$G$7</f>
        <v>57</v>
      </c>
      <c r="E16" s="18">
        <f>[12]Maio!$G$8</f>
        <v>63</v>
      </c>
      <c r="F16" s="18">
        <f>[12]Maio!$G$9</f>
        <v>53</v>
      </c>
      <c r="G16" s="18">
        <f>[12]Maio!$G$10</f>
        <v>57</v>
      </c>
      <c r="H16" s="18">
        <f>[12]Maio!$G$11</f>
        <v>56</v>
      </c>
      <c r="I16" s="18">
        <f>[12]Maio!$G$12</f>
        <v>60</v>
      </c>
      <c r="J16" s="18">
        <f>[12]Maio!$G$13</f>
        <v>63</v>
      </c>
      <c r="K16" s="18">
        <f>[12]Maio!$G$14</f>
        <v>78</v>
      </c>
      <c r="L16" s="18">
        <f>[12]Maio!$G$15</f>
        <v>62</v>
      </c>
      <c r="M16" s="18">
        <f>[12]Maio!$G$16</f>
        <v>48</v>
      </c>
      <c r="N16" s="18">
        <f>[12]Maio!$G$17</f>
        <v>48</v>
      </c>
      <c r="O16" s="18">
        <f>[12]Maio!$G$18</f>
        <v>59</v>
      </c>
      <c r="P16" s="18">
        <f>[12]Maio!$G$19</f>
        <v>55</v>
      </c>
      <c r="Q16" s="18">
        <f>[12]Maio!$G$20</f>
        <v>71</v>
      </c>
      <c r="R16" s="18">
        <f>[12]Maio!$G$21</f>
        <v>64</v>
      </c>
      <c r="S16" s="18">
        <f>[12]Maio!$G$22</f>
        <v>68</v>
      </c>
      <c r="T16" s="18">
        <f>[12]Maio!$G$23</f>
        <v>73</v>
      </c>
      <c r="U16" s="18">
        <f>[12]Maio!$G$24</f>
        <v>62</v>
      </c>
      <c r="V16" s="18">
        <f>[12]Maio!$G$25</f>
        <v>62</v>
      </c>
      <c r="W16" s="18">
        <f>[12]Maio!$G$26</f>
        <v>58</v>
      </c>
      <c r="X16" s="18">
        <f>[12]Maio!$G$27</f>
        <v>55</v>
      </c>
      <c r="Y16" s="18">
        <f>[12]Maio!$G$28</f>
        <v>61</v>
      </c>
      <c r="Z16" s="18">
        <f>[12]Maio!$G$29</f>
        <v>59</v>
      </c>
      <c r="AA16" s="18">
        <f>[12]Maio!$G$30</f>
        <v>57</v>
      </c>
      <c r="AB16" s="18">
        <f>[12]Maio!$G$31</f>
        <v>76</v>
      </c>
      <c r="AC16" s="18">
        <f>[12]Maio!$G$32</f>
        <v>64</v>
      </c>
      <c r="AD16" s="18">
        <f>[12]Maio!$G$33</f>
        <v>60</v>
      </c>
      <c r="AE16" s="18">
        <f>[12]Maio!$G$34</f>
        <v>75</v>
      </c>
      <c r="AF16" s="18">
        <f>[12]Maio!$G$35</f>
        <v>89</v>
      </c>
      <c r="AG16" s="33">
        <f t="shared" si="2"/>
        <v>40</v>
      </c>
      <c r="AH16" s="36">
        <f t="shared" si="1"/>
        <v>61.483870967741936</v>
      </c>
    </row>
    <row r="17" spans="1:34" ht="17.100000000000001" customHeight="1" x14ac:dyDescent="0.2">
      <c r="A17" s="15" t="s">
        <v>8</v>
      </c>
      <c r="B17" s="18">
        <f>[13]Maio!$G$5</f>
        <v>42</v>
      </c>
      <c r="C17" s="18">
        <f>[13]Maio!$G$6</f>
        <v>45</v>
      </c>
      <c r="D17" s="18">
        <f>[13]Maio!$G$7</f>
        <v>71</v>
      </c>
      <c r="E17" s="18">
        <f>[13]Maio!$G$8</f>
        <v>57</v>
      </c>
      <c r="F17" s="18">
        <f>[13]Maio!$G$9</f>
        <v>49</v>
      </c>
      <c r="G17" s="18">
        <f>[13]Maio!$G$10</f>
        <v>54</v>
      </c>
      <c r="H17" s="18">
        <f>[13]Maio!$G$11</f>
        <v>44</v>
      </c>
      <c r="I17" s="18">
        <f>[13]Maio!$G$12</f>
        <v>62</v>
      </c>
      <c r="J17" s="18">
        <f>[13]Maio!$G$13</f>
        <v>56</v>
      </c>
      <c r="K17" s="18">
        <f>[13]Maio!$G$14</f>
        <v>84</v>
      </c>
      <c r="L17" s="18">
        <f>[13]Maio!$G$15</f>
        <v>54</v>
      </c>
      <c r="M17" s="18">
        <f>[13]Maio!$G$16</f>
        <v>48</v>
      </c>
      <c r="N17" s="18">
        <f>[13]Maio!$G$17</f>
        <v>53</v>
      </c>
      <c r="O17" s="18">
        <f>[13]Maio!$G$18</f>
        <v>60</v>
      </c>
      <c r="P17" s="18">
        <f>[13]Maio!$G$19</f>
        <v>55</v>
      </c>
      <c r="Q17" s="18">
        <f>[13]Maio!$G$20</f>
        <v>85</v>
      </c>
      <c r="R17" s="18">
        <f>[13]Maio!$G$21</f>
        <v>71</v>
      </c>
      <c r="S17" s="18">
        <f>[13]Maio!$G$22</f>
        <v>66</v>
      </c>
      <c r="T17" s="18">
        <f>[13]Maio!$G$23</f>
        <v>56</v>
      </c>
      <c r="U17" s="18">
        <f>[13]Maio!$G$24</f>
        <v>56</v>
      </c>
      <c r="V17" s="18">
        <f>[13]Maio!$G$25</f>
        <v>60</v>
      </c>
      <c r="W17" s="18">
        <f>[13]Maio!$G$26</f>
        <v>59</v>
      </c>
      <c r="X17" s="18">
        <f>[13]Maio!$G$27</f>
        <v>47</v>
      </c>
      <c r="Y17" s="18">
        <f>[13]Maio!$G$28</f>
        <v>57</v>
      </c>
      <c r="Z17" s="18">
        <f>[13]Maio!$G$29</f>
        <v>59</v>
      </c>
      <c r="AA17" s="18">
        <f>[13]Maio!$G$30</f>
        <v>60</v>
      </c>
      <c r="AB17" s="18">
        <f>[13]Maio!$G$31</f>
        <v>74</v>
      </c>
      <c r="AC17" s="18">
        <f>[13]Maio!$G$32</f>
        <v>66</v>
      </c>
      <c r="AD17" s="18">
        <f>[13]Maio!$G$33</f>
        <v>52</v>
      </c>
      <c r="AE17" s="18">
        <f>[13]Maio!$G$34</f>
        <v>82</v>
      </c>
      <c r="AF17" s="18">
        <f>[13]Maio!$G$35</f>
        <v>92</v>
      </c>
      <c r="AG17" s="33">
        <f>MIN(B17:AF17)</f>
        <v>42</v>
      </c>
      <c r="AH17" s="36">
        <f>AVERAGE(B17:AF17)</f>
        <v>60.516129032258064</v>
      </c>
    </row>
    <row r="18" spans="1:34" ht="17.100000000000001" customHeight="1" x14ac:dyDescent="0.2">
      <c r="A18" s="15" t="s">
        <v>9</v>
      </c>
      <c r="B18" s="18">
        <f>[14]Maio!$G$5</f>
        <v>40</v>
      </c>
      <c r="C18" s="18">
        <f>[14]Maio!$G$6</f>
        <v>35</v>
      </c>
      <c r="D18" s="18">
        <f>[14]Maio!$G$7</f>
        <v>49</v>
      </c>
      <c r="E18" s="18">
        <f>[14]Maio!$G$8</f>
        <v>59</v>
      </c>
      <c r="F18" s="18">
        <f>[14]Maio!$G$9</f>
        <v>52</v>
      </c>
      <c r="G18" s="18">
        <f>[14]Maio!$G$10</f>
        <v>59</v>
      </c>
      <c r="H18" s="18">
        <f>[14]Maio!$G$11</f>
        <v>47</v>
      </c>
      <c r="I18" s="18">
        <f>[14]Maio!$G$12</f>
        <v>50</v>
      </c>
      <c r="J18" s="18">
        <f>[14]Maio!$G$13</f>
        <v>50</v>
      </c>
      <c r="K18" s="18">
        <f>[14]Maio!$G$14</f>
        <v>74</v>
      </c>
      <c r="L18" s="18">
        <f>[14]Maio!$G$15</f>
        <v>57</v>
      </c>
      <c r="M18" s="18">
        <f>[14]Maio!$G$16</f>
        <v>40</v>
      </c>
      <c r="N18" s="18">
        <f>[14]Maio!$G$17</f>
        <v>47</v>
      </c>
      <c r="O18" s="18">
        <f>[14]Maio!$G$18</f>
        <v>51</v>
      </c>
      <c r="P18" s="18">
        <f>[14]Maio!$G$19</f>
        <v>51</v>
      </c>
      <c r="Q18" s="18">
        <f>[14]Maio!$G$20</f>
        <v>64</v>
      </c>
      <c r="R18" s="18">
        <f>[14]Maio!$G$21</f>
        <v>59</v>
      </c>
      <c r="S18" s="18">
        <f>[14]Maio!$G$22</f>
        <v>73</v>
      </c>
      <c r="T18" s="18">
        <f>[14]Maio!$G$23</f>
        <v>49</v>
      </c>
      <c r="U18" s="18">
        <f>[14]Maio!$G$24</f>
        <v>61</v>
      </c>
      <c r="V18" s="18">
        <f>[14]Maio!$G$25</f>
        <v>50</v>
      </c>
      <c r="W18" s="18">
        <f>[14]Maio!$G$26</f>
        <v>48</v>
      </c>
      <c r="X18" s="18">
        <f>[14]Maio!$G$27</f>
        <v>43</v>
      </c>
      <c r="Y18" s="18">
        <f>[14]Maio!$G$28</f>
        <v>52</v>
      </c>
      <c r="Z18" s="18">
        <f>[14]Maio!$G$29</f>
        <v>51</v>
      </c>
      <c r="AA18" s="18">
        <f>[14]Maio!$G$30</f>
        <v>48</v>
      </c>
      <c r="AB18" s="18">
        <f>[14]Maio!$G$31</f>
        <v>65</v>
      </c>
      <c r="AC18" s="18">
        <f>[14]Maio!$G$32</f>
        <v>65</v>
      </c>
      <c r="AD18" s="18">
        <f>[14]Maio!$G$33</f>
        <v>56</v>
      </c>
      <c r="AE18" s="18">
        <f>[14]Maio!$G$34</f>
        <v>79</v>
      </c>
      <c r="AF18" s="18">
        <f>[14]Maio!$G$35</f>
        <v>92</v>
      </c>
      <c r="AG18" s="33">
        <f t="shared" ref="AG18:AG30" si="5">MIN(B18:AF18)</f>
        <v>35</v>
      </c>
      <c r="AH18" s="36">
        <f t="shared" ref="AH18:AH29" si="6">AVERAGE(B18:AF18)</f>
        <v>55.354838709677416</v>
      </c>
    </row>
    <row r="19" spans="1:34" ht="17.100000000000001" customHeight="1" x14ac:dyDescent="0.2">
      <c r="A19" s="15" t="s">
        <v>49</v>
      </c>
      <c r="B19" s="18">
        <f>[15]Maio!$G$5</f>
        <v>38</v>
      </c>
      <c r="C19" s="18">
        <f>[15]Maio!$G$6</f>
        <v>39</v>
      </c>
      <c r="D19" s="18">
        <f>[15]Maio!$G$7</f>
        <v>64</v>
      </c>
      <c r="E19" s="18">
        <f>[15]Maio!$G$8</f>
        <v>57</v>
      </c>
      <c r="F19" s="18">
        <f>[15]Maio!$G$9</f>
        <v>46</v>
      </c>
      <c r="G19" s="18">
        <f>[15]Maio!$G$10</f>
        <v>53</v>
      </c>
      <c r="H19" s="18">
        <f>[15]Maio!$G$11</f>
        <v>46</v>
      </c>
      <c r="I19" s="18">
        <f>[15]Maio!$G$12</f>
        <v>54</v>
      </c>
      <c r="J19" s="18">
        <f>[15]Maio!$G$13</f>
        <v>49</v>
      </c>
      <c r="K19" s="18">
        <f>[15]Maio!$G$14</f>
        <v>74</v>
      </c>
      <c r="L19" s="18">
        <f>[15]Maio!$G$15</f>
        <v>62</v>
      </c>
      <c r="M19" s="18">
        <f>[15]Maio!$G$16</f>
        <v>42</v>
      </c>
      <c r="N19" s="18">
        <f>[15]Maio!$G$17</f>
        <v>47</v>
      </c>
      <c r="O19" s="18">
        <f>[15]Maio!$G$18</f>
        <v>49</v>
      </c>
      <c r="P19" s="18">
        <f>[15]Maio!$G$19</f>
        <v>46</v>
      </c>
      <c r="Q19" s="18">
        <f>[15]Maio!$G$20</f>
        <v>62</v>
      </c>
      <c r="R19" s="18">
        <f>[15]Maio!$G$21</f>
        <v>70</v>
      </c>
      <c r="S19" s="18">
        <f>[15]Maio!$G$22</f>
        <v>65</v>
      </c>
      <c r="T19" s="18">
        <f>[15]Maio!$G$23</f>
        <v>51</v>
      </c>
      <c r="U19" s="18">
        <f>[15]Maio!$G$24</f>
        <v>50</v>
      </c>
      <c r="V19" s="18">
        <f>[15]Maio!$G$25</f>
        <v>47</v>
      </c>
      <c r="W19" s="18">
        <f>[15]Maio!$G$26</f>
        <v>51</v>
      </c>
      <c r="X19" s="18">
        <f>[15]Maio!$G$27</f>
        <v>51</v>
      </c>
      <c r="Y19" s="18">
        <f>[15]Maio!$G$28</f>
        <v>59</v>
      </c>
      <c r="Z19" s="18">
        <f>[15]Maio!$G$29</f>
        <v>58</v>
      </c>
      <c r="AA19" s="18">
        <f>[15]Maio!$G$30</f>
        <v>55</v>
      </c>
      <c r="AB19" s="18">
        <f>[15]Maio!$G$31</f>
        <v>79</v>
      </c>
      <c r="AC19" s="18">
        <f>[15]Maio!$G$32</f>
        <v>70</v>
      </c>
      <c r="AD19" s="18">
        <f>[15]Maio!$G$33</f>
        <v>55</v>
      </c>
      <c r="AE19" s="18">
        <f>[15]Maio!$G$34</f>
        <v>75</v>
      </c>
      <c r="AF19" s="18">
        <f>[15]Maio!$G$35</f>
        <v>80</v>
      </c>
      <c r="AG19" s="33">
        <f t="shared" ref="AG19" si="7">MIN(B19:AF19)</f>
        <v>38</v>
      </c>
      <c r="AH19" s="36">
        <f t="shared" ref="AH19" si="8">AVERAGE(B19:AF19)</f>
        <v>56.258064516129032</v>
      </c>
    </row>
    <row r="20" spans="1:34" ht="17.100000000000001" customHeight="1" x14ac:dyDescent="0.2">
      <c r="A20" s="15" t="s">
        <v>10</v>
      </c>
      <c r="B20" s="18">
        <f>[16]Maio!$G$5</f>
        <v>40</v>
      </c>
      <c r="C20" s="18">
        <f>[16]Maio!$G$6</f>
        <v>39</v>
      </c>
      <c r="D20" s="18">
        <f>[16]Maio!$G$7</f>
        <v>60</v>
      </c>
      <c r="E20" s="18">
        <f>[16]Maio!$G$8</f>
        <v>62</v>
      </c>
      <c r="F20" s="18">
        <f>[16]Maio!$G$9</f>
        <v>56</v>
      </c>
      <c r="G20" s="18">
        <f>[16]Maio!$G$10</f>
        <v>50</v>
      </c>
      <c r="H20" s="18">
        <f>[16]Maio!$G$11</f>
        <v>48</v>
      </c>
      <c r="I20" s="18">
        <f>[16]Maio!$G$12</f>
        <v>58</v>
      </c>
      <c r="J20" s="18">
        <f>[16]Maio!$G$13</f>
        <v>53</v>
      </c>
      <c r="K20" s="18">
        <f>[16]Maio!$G$14</f>
        <v>76</v>
      </c>
      <c r="L20" s="18">
        <f>[16]Maio!$G$15</f>
        <v>53</v>
      </c>
      <c r="M20" s="18">
        <f>[16]Maio!$G$16</f>
        <v>44</v>
      </c>
      <c r="N20" s="18">
        <f>[16]Maio!$G$17</f>
        <v>45</v>
      </c>
      <c r="O20" s="18">
        <f>[16]Maio!$G$18</f>
        <v>52</v>
      </c>
      <c r="P20" s="18">
        <f>[16]Maio!$G$19</f>
        <v>51</v>
      </c>
      <c r="Q20" s="18">
        <f>[16]Maio!$G$20</f>
        <v>78</v>
      </c>
      <c r="R20" s="18">
        <f>[16]Maio!$G$21</f>
        <v>61</v>
      </c>
      <c r="S20" s="18">
        <f>[16]Maio!$G$22</f>
        <v>72</v>
      </c>
      <c r="T20" s="18">
        <f>[16]Maio!$G$23</f>
        <v>52</v>
      </c>
      <c r="U20" s="18">
        <f>[16]Maio!$G$24</f>
        <v>59</v>
      </c>
      <c r="V20" s="18">
        <f>[16]Maio!$G$25</f>
        <v>53</v>
      </c>
      <c r="W20" s="18">
        <f>[16]Maio!$G$26</f>
        <v>51</v>
      </c>
      <c r="X20" s="18">
        <f>[16]Maio!$G$27</f>
        <v>52</v>
      </c>
      <c r="Y20" s="18">
        <f>[16]Maio!$G$28</f>
        <v>61</v>
      </c>
      <c r="Z20" s="18">
        <f>[16]Maio!$G$29</f>
        <v>59</v>
      </c>
      <c r="AA20" s="18">
        <f>[16]Maio!$G$30</f>
        <v>56</v>
      </c>
      <c r="AB20" s="18">
        <f>[16]Maio!$G$31</f>
        <v>78</v>
      </c>
      <c r="AC20" s="18">
        <f>[16]Maio!$G$32</f>
        <v>61</v>
      </c>
      <c r="AD20" s="18">
        <f>[16]Maio!$G$33</f>
        <v>56</v>
      </c>
      <c r="AE20" s="18">
        <f>[16]Maio!$G$34</f>
        <v>80</v>
      </c>
      <c r="AF20" s="18">
        <f>[16]Maio!$G$35</f>
        <v>88</v>
      </c>
      <c r="AG20" s="33">
        <f t="shared" si="5"/>
        <v>39</v>
      </c>
      <c r="AH20" s="36">
        <f t="shared" si="6"/>
        <v>58.193548387096776</v>
      </c>
    </row>
    <row r="21" spans="1:34" ht="17.100000000000001" customHeight="1" x14ac:dyDescent="0.2">
      <c r="A21" s="15" t="s">
        <v>11</v>
      </c>
      <c r="B21" s="18">
        <f>[17]Maio!$G$5</f>
        <v>47</v>
      </c>
      <c r="C21" s="18">
        <f>[17]Maio!$G$6</f>
        <v>34</v>
      </c>
      <c r="D21" s="18">
        <f>[17]Maio!$G$7</f>
        <v>60</v>
      </c>
      <c r="E21" s="18">
        <f>[17]Maio!$G$8</f>
        <v>63</v>
      </c>
      <c r="F21" s="18">
        <f>[17]Maio!$G$9</f>
        <v>55</v>
      </c>
      <c r="G21" s="18">
        <f>[17]Maio!$G$10</f>
        <v>57</v>
      </c>
      <c r="H21" s="18">
        <f>[17]Maio!$G$11</f>
        <v>56</v>
      </c>
      <c r="I21" s="18">
        <f>[17]Maio!$G$12</f>
        <v>54</v>
      </c>
      <c r="J21" s="18">
        <f>[17]Maio!$G$13</f>
        <v>59</v>
      </c>
      <c r="K21" s="18">
        <f>[17]Maio!$G$14</f>
        <v>80</v>
      </c>
      <c r="L21" s="18">
        <f>[17]Maio!$G$15</f>
        <v>61</v>
      </c>
      <c r="M21" s="18">
        <f>[17]Maio!$G$16</f>
        <v>50</v>
      </c>
      <c r="N21" s="18">
        <f>[17]Maio!$G$17</f>
        <v>46</v>
      </c>
      <c r="O21" s="18">
        <f>[17]Maio!$G$18</f>
        <v>59</v>
      </c>
      <c r="P21" s="18">
        <f>[17]Maio!$G$19</f>
        <v>49</v>
      </c>
      <c r="Q21" s="18">
        <f>[17]Maio!$G$20</f>
        <v>67</v>
      </c>
      <c r="R21" s="18">
        <f>[17]Maio!$G$21</f>
        <v>73</v>
      </c>
      <c r="S21" s="18">
        <f>[17]Maio!$G$22</f>
        <v>59</v>
      </c>
      <c r="T21" s="18">
        <f>[17]Maio!$G$23</f>
        <v>64</v>
      </c>
      <c r="U21" s="18">
        <f>[17]Maio!$G$24</f>
        <v>63</v>
      </c>
      <c r="V21" s="18">
        <f>[17]Maio!$G$25</f>
        <v>54</v>
      </c>
      <c r="W21" s="18">
        <f>[17]Maio!$G$26</f>
        <v>49</v>
      </c>
      <c r="X21" s="18">
        <f>[17]Maio!$G$27</f>
        <v>50</v>
      </c>
      <c r="Y21" s="18">
        <f>[17]Maio!$G$28</f>
        <v>57</v>
      </c>
      <c r="Z21" s="18">
        <f>[17]Maio!$G$29</f>
        <v>56</v>
      </c>
      <c r="AA21" s="18">
        <f>[17]Maio!$G$30</f>
        <v>50</v>
      </c>
      <c r="AB21" s="18">
        <f>[17]Maio!$G$31</f>
        <v>68</v>
      </c>
      <c r="AC21" s="18">
        <f>[17]Maio!$G$32</f>
        <v>75</v>
      </c>
      <c r="AD21" s="18">
        <f>[17]Maio!$G$33</f>
        <v>59</v>
      </c>
      <c r="AE21" s="18">
        <f>[17]Maio!$G$34</f>
        <v>78</v>
      </c>
      <c r="AF21" s="18">
        <f>[17]Maio!$G$35</f>
        <v>93</v>
      </c>
      <c r="AG21" s="33">
        <f t="shared" si="5"/>
        <v>34</v>
      </c>
      <c r="AH21" s="36">
        <f t="shared" si="6"/>
        <v>59.516129032258064</v>
      </c>
    </row>
    <row r="22" spans="1:34" ht="17.100000000000001" customHeight="1" x14ac:dyDescent="0.2">
      <c r="A22" s="15" t="s">
        <v>12</v>
      </c>
      <c r="B22" s="18" t="str">
        <f>[18]Maio!$G$5</f>
        <v>*</v>
      </c>
      <c r="C22" s="18" t="str">
        <f>[18]Maio!$G$6</f>
        <v>*</v>
      </c>
      <c r="D22" s="18" t="str">
        <f>[18]Maio!$G$7</f>
        <v>*</v>
      </c>
      <c r="E22" s="18" t="str">
        <f>[18]Maio!$G$8</f>
        <v>*</v>
      </c>
      <c r="F22" s="18" t="str">
        <f>[18]Maio!$G$9</f>
        <v>*</v>
      </c>
      <c r="G22" s="18" t="str">
        <f>[18]Maio!$G$10</f>
        <v>*</v>
      </c>
      <c r="H22" s="18" t="str">
        <f>[18]Maio!$G$11</f>
        <v>*</v>
      </c>
      <c r="I22" s="18" t="str">
        <f>[18]Maio!$G$12</f>
        <v>*</v>
      </c>
      <c r="J22" s="18" t="str">
        <f>[18]Maio!$G$13</f>
        <v>*</v>
      </c>
      <c r="K22" s="18" t="str">
        <f>[18]Maio!$G$14</f>
        <v>*</v>
      </c>
      <c r="L22" s="18" t="str">
        <f>[18]Maio!$G$15</f>
        <v>*</v>
      </c>
      <c r="M22" s="18" t="str">
        <f>[18]Maio!$G$16</f>
        <v>*</v>
      </c>
      <c r="N22" s="18" t="str">
        <f>[18]Maio!$G$17</f>
        <v>*</v>
      </c>
      <c r="O22" s="18" t="str">
        <f>[18]Maio!$G$18</f>
        <v>*</v>
      </c>
      <c r="P22" s="18" t="str">
        <f>[18]Maio!$G$19</f>
        <v>*</v>
      </c>
      <c r="Q22" s="18" t="str">
        <f>[18]Maio!$G$20</f>
        <v>*</v>
      </c>
      <c r="R22" s="18" t="str">
        <f>[18]Maio!$G$21</f>
        <v>*</v>
      </c>
      <c r="S22" s="18" t="str">
        <f>[18]Maio!$G$22</f>
        <v>*</v>
      </c>
      <c r="T22" s="18" t="str">
        <f>[18]Maio!$G$23</f>
        <v>*</v>
      </c>
      <c r="U22" s="18" t="str">
        <f>[18]Maio!$G$24</f>
        <v>*</v>
      </c>
      <c r="V22" s="18" t="str">
        <f>[18]Maio!$G$25</f>
        <v>*</v>
      </c>
      <c r="W22" s="18" t="str">
        <f>[18]Maio!$G$26</f>
        <v>*</v>
      </c>
      <c r="X22" s="18" t="str">
        <f>[18]Maio!$G$27</f>
        <v>*</v>
      </c>
      <c r="Y22" s="18" t="str">
        <f>[18]Maio!$G$28</f>
        <v>*</v>
      </c>
      <c r="Z22" s="18" t="str">
        <f>[18]Maio!$G$29</f>
        <v>*</v>
      </c>
      <c r="AA22" s="18" t="str">
        <f>[18]Maio!$G$30</f>
        <v>*</v>
      </c>
      <c r="AB22" s="18" t="str">
        <f>[18]Maio!$G$31</f>
        <v>*</v>
      </c>
      <c r="AC22" s="18" t="str">
        <f>[18]Maio!$G$32</f>
        <v>*</v>
      </c>
      <c r="AD22" s="18" t="str">
        <f>[18]Maio!$G$33</f>
        <v>*</v>
      </c>
      <c r="AE22" s="18" t="str">
        <f>[18]Maio!$G$34</f>
        <v>*</v>
      </c>
      <c r="AF22" s="18" t="str">
        <f>[18]Maio!$G$35</f>
        <v>*</v>
      </c>
      <c r="AG22" s="33" t="s">
        <v>140</v>
      </c>
      <c r="AH22" s="36" t="s">
        <v>140</v>
      </c>
    </row>
    <row r="23" spans="1:34" ht="17.100000000000001" customHeight="1" x14ac:dyDescent="0.2">
      <c r="A23" s="15" t="s">
        <v>13</v>
      </c>
      <c r="B23" s="17">
        <f>[19]Maio!$G$5</f>
        <v>37</v>
      </c>
      <c r="C23" s="17">
        <f>[19]Maio!$G$6</f>
        <v>42</v>
      </c>
      <c r="D23" s="17">
        <f>[19]Maio!$G$7</f>
        <v>52</v>
      </c>
      <c r="E23" s="17">
        <f>[19]Maio!$G$8</f>
        <v>74</v>
      </c>
      <c r="F23" s="17">
        <f>[19]Maio!$G$9</f>
        <v>61</v>
      </c>
      <c r="G23" s="17">
        <f>[19]Maio!$G$10</f>
        <v>58</v>
      </c>
      <c r="H23" s="17">
        <f>[19]Maio!$G$11</f>
        <v>51</v>
      </c>
      <c r="I23" s="17">
        <f>[19]Maio!$G$12</f>
        <v>45</v>
      </c>
      <c r="J23" s="17">
        <f>[19]Maio!$G$13</f>
        <v>43</v>
      </c>
      <c r="K23" s="17">
        <f>[19]Maio!$G$14</f>
        <v>50</v>
      </c>
      <c r="L23" s="17">
        <f>[19]Maio!$G$15</f>
        <v>54</v>
      </c>
      <c r="M23" s="17">
        <f>[19]Maio!$G$16</f>
        <v>46</v>
      </c>
      <c r="N23" s="17">
        <f>[19]Maio!$G$17</f>
        <v>47</v>
      </c>
      <c r="O23" s="17">
        <f>[19]Maio!$G$18</f>
        <v>48</v>
      </c>
      <c r="P23" s="17">
        <f>[19]Maio!$G$19</f>
        <v>48</v>
      </c>
      <c r="Q23" s="17">
        <f>[19]Maio!$G$20</f>
        <v>60</v>
      </c>
      <c r="R23" s="17">
        <f>[19]Maio!$G$21</f>
        <v>64</v>
      </c>
      <c r="S23" s="17">
        <f>[19]Maio!$G$22</f>
        <v>52</v>
      </c>
      <c r="T23" s="17">
        <f>[19]Maio!$G$23</f>
        <v>55</v>
      </c>
      <c r="U23" s="17">
        <f>[19]Maio!$G$24</f>
        <v>43</v>
      </c>
      <c r="V23" s="17">
        <f>[19]Maio!$G$25</f>
        <v>48</v>
      </c>
      <c r="W23" s="17">
        <f>[19]Maio!$G$26</f>
        <v>47</v>
      </c>
      <c r="X23" s="17">
        <f>[19]Maio!$G$27</f>
        <v>47</v>
      </c>
      <c r="Y23" s="17">
        <f>[19]Maio!$G$28</f>
        <v>51</v>
      </c>
      <c r="Z23" s="17">
        <f>[19]Maio!$G$29</f>
        <v>45</v>
      </c>
      <c r="AA23" s="17">
        <f>[19]Maio!$G$30</f>
        <v>42</v>
      </c>
      <c r="AB23" s="17">
        <f>[19]Maio!$G$31</f>
        <v>67</v>
      </c>
      <c r="AC23" s="17">
        <f>[19]Maio!$G$32</f>
        <v>75</v>
      </c>
      <c r="AD23" s="18">
        <f>[19]Maio!$G$33</f>
        <v>66</v>
      </c>
      <c r="AE23" s="18">
        <f>[19]Maio!$G$34</f>
        <v>64</v>
      </c>
      <c r="AF23" s="18">
        <f>[19]Maio!$G$35</f>
        <v>76</v>
      </c>
      <c r="AG23" s="33">
        <f t="shared" si="5"/>
        <v>37</v>
      </c>
      <c r="AH23" s="36">
        <f t="shared" si="6"/>
        <v>53.483870967741936</v>
      </c>
    </row>
    <row r="24" spans="1:34" ht="17.100000000000001" customHeight="1" x14ac:dyDescent="0.2">
      <c r="A24" s="15" t="s">
        <v>14</v>
      </c>
      <c r="B24" s="18">
        <f>[20]Maio!$G$5</f>
        <v>36</v>
      </c>
      <c r="C24" s="18">
        <f>[20]Maio!$G$6</f>
        <v>27</v>
      </c>
      <c r="D24" s="18">
        <f>[20]Maio!$G$7</f>
        <v>36</v>
      </c>
      <c r="E24" s="18">
        <f>[20]Maio!$G$8</f>
        <v>62</v>
      </c>
      <c r="F24" s="18">
        <f>[20]Maio!$G$9</f>
        <v>56</v>
      </c>
      <c r="G24" s="18">
        <f>[20]Maio!$G$10</f>
        <v>53</v>
      </c>
      <c r="H24" s="18">
        <f>[20]Maio!$G$11</f>
        <v>43</v>
      </c>
      <c r="I24" s="18">
        <f>[20]Maio!$G$12</f>
        <v>43</v>
      </c>
      <c r="J24" s="18">
        <f>[20]Maio!$G$13</f>
        <v>49</v>
      </c>
      <c r="K24" s="18">
        <f>[20]Maio!$G$14</f>
        <v>60</v>
      </c>
      <c r="L24" s="18">
        <f>[20]Maio!$G$15</f>
        <v>70</v>
      </c>
      <c r="M24" s="18">
        <f>[20]Maio!$G$16</f>
        <v>43</v>
      </c>
      <c r="N24" s="18">
        <f>[20]Maio!$G$17</f>
        <v>47</v>
      </c>
      <c r="O24" s="18">
        <f>[20]Maio!$G$18</f>
        <v>50</v>
      </c>
      <c r="P24" s="18">
        <f>[20]Maio!$G$19</f>
        <v>65</v>
      </c>
      <c r="Q24" s="18">
        <f>[20]Maio!$G$20</f>
        <v>49</v>
      </c>
      <c r="R24" s="18">
        <f>[20]Maio!$G$21</f>
        <v>46</v>
      </c>
      <c r="S24" s="18">
        <f>[20]Maio!$G$22</f>
        <v>57</v>
      </c>
      <c r="T24" s="18">
        <f>[20]Maio!$G$23</f>
        <v>69</v>
      </c>
      <c r="U24" s="18">
        <f>[20]Maio!$G$24</f>
        <v>54</v>
      </c>
      <c r="V24" s="18">
        <f>[20]Maio!$G$25</f>
        <v>63</v>
      </c>
      <c r="W24" s="18">
        <f>[20]Maio!$G$26</f>
        <v>50</v>
      </c>
      <c r="X24" s="18">
        <f>[20]Maio!$G$27</f>
        <v>55</v>
      </c>
      <c r="Y24" s="18">
        <f>[20]Maio!$G$28</f>
        <v>41</v>
      </c>
      <c r="Z24" s="18">
        <f>[20]Maio!$G$29</f>
        <v>44</v>
      </c>
      <c r="AA24" s="18">
        <f>[20]Maio!$G$30</f>
        <v>43</v>
      </c>
      <c r="AB24" s="18">
        <f>[20]Maio!$G$31</f>
        <v>34</v>
      </c>
      <c r="AC24" s="18">
        <f>[20]Maio!$G$32</f>
        <v>70</v>
      </c>
      <c r="AD24" s="18">
        <f>[20]Maio!$G$33</f>
        <v>57</v>
      </c>
      <c r="AE24" s="18">
        <f>[20]Maio!$G$34</f>
        <v>55</v>
      </c>
      <c r="AF24" s="18">
        <f>[20]Maio!$G$35</f>
        <v>54</v>
      </c>
      <c r="AG24" s="33">
        <f t="shared" si="5"/>
        <v>27</v>
      </c>
      <c r="AH24" s="36">
        <f t="shared" si="6"/>
        <v>51</v>
      </c>
    </row>
    <row r="25" spans="1:34" ht="17.100000000000001" customHeight="1" x14ac:dyDescent="0.2">
      <c r="A25" s="15" t="s">
        <v>15</v>
      </c>
      <c r="B25" s="18">
        <f>[21]Maio!$G$5</f>
        <v>47</v>
      </c>
      <c r="C25" s="18">
        <f>[21]Maio!$G$6</f>
        <v>35</v>
      </c>
      <c r="D25" s="18">
        <f>[21]Maio!$G$7</f>
        <v>66</v>
      </c>
      <c r="E25" s="18">
        <f>[21]Maio!$G$8</f>
        <v>64</v>
      </c>
      <c r="F25" s="18">
        <f>[21]Maio!$G$9</f>
        <v>47</v>
      </c>
      <c r="G25" s="18">
        <f>[21]Maio!$G$10</f>
        <v>59</v>
      </c>
      <c r="H25" s="18">
        <f>[21]Maio!$G$11</f>
        <v>51</v>
      </c>
      <c r="I25" s="18">
        <f>[21]Maio!$G$12</f>
        <v>71</v>
      </c>
      <c r="J25" s="18">
        <f>[21]Maio!$G$13</f>
        <v>67</v>
      </c>
      <c r="K25" s="18">
        <f>[21]Maio!$G$14</f>
        <v>77</v>
      </c>
      <c r="L25" s="18">
        <f>[21]Maio!$G$15</f>
        <v>66</v>
      </c>
      <c r="M25" s="18">
        <f>[21]Maio!$G$16</f>
        <v>47</v>
      </c>
      <c r="N25" s="18">
        <f>[21]Maio!$G$17</f>
        <v>53</v>
      </c>
      <c r="O25" s="18">
        <f>[21]Maio!$G$18</f>
        <v>67</v>
      </c>
      <c r="P25" s="18">
        <f>[21]Maio!$G$19</f>
        <v>57</v>
      </c>
      <c r="Q25" s="18">
        <f>[21]Maio!$G$20</f>
        <v>77</v>
      </c>
      <c r="R25" s="18">
        <f>[21]Maio!$G$21</f>
        <v>81</v>
      </c>
      <c r="S25" s="18">
        <f>[21]Maio!$G$22</f>
        <v>74</v>
      </c>
      <c r="T25" s="18">
        <f>[21]Maio!$G$23</f>
        <v>57</v>
      </c>
      <c r="U25" s="18">
        <f>[21]Maio!$G$24</f>
        <v>59</v>
      </c>
      <c r="V25" s="18">
        <f>[21]Maio!$G$25</f>
        <v>64</v>
      </c>
      <c r="W25" s="18">
        <f>[21]Maio!$G$26</f>
        <v>64</v>
      </c>
      <c r="X25" s="18">
        <f>[21]Maio!$G$27</f>
        <v>54</v>
      </c>
      <c r="Y25" s="18">
        <f>[21]Maio!$G$28</f>
        <v>62</v>
      </c>
      <c r="Z25" s="18">
        <f>[21]Maio!$G$29</f>
        <v>71</v>
      </c>
      <c r="AA25" s="18">
        <f>[21]Maio!$G$30</f>
        <v>58</v>
      </c>
      <c r="AB25" s="18">
        <f>[21]Maio!$G$31</f>
        <v>65</v>
      </c>
      <c r="AC25" s="18">
        <f>[21]Maio!$G$32</f>
        <v>76</v>
      </c>
      <c r="AD25" s="18">
        <f>[21]Maio!$G$33</f>
        <v>52</v>
      </c>
      <c r="AE25" s="18">
        <f>[21]Maio!$G$34</f>
        <v>89</v>
      </c>
      <c r="AF25" s="18">
        <f>[21]Maio!$G$35</f>
        <v>78</v>
      </c>
      <c r="AG25" s="33">
        <f t="shared" si="5"/>
        <v>35</v>
      </c>
      <c r="AH25" s="36">
        <f t="shared" si="6"/>
        <v>63.064516129032256</v>
      </c>
    </row>
    <row r="26" spans="1:34" ht="17.100000000000001" customHeight="1" x14ac:dyDescent="0.2">
      <c r="A26" s="15" t="s">
        <v>16</v>
      </c>
      <c r="B26" s="18">
        <f>[22]Maio!$G$5</f>
        <v>44</v>
      </c>
      <c r="C26" s="18">
        <f>[22]Maio!$G$6</f>
        <v>44</v>
      </c>
      <c r="D26" s="18">
        <f>[22]Maio!$G$7</f>
        <v>60</v>
      </c>
      <c r="E26" s="18">
        <f>[22]Maio!$G$8</f>
        <v>66</v>
      </c>
      <c r="F26" s="18">
        <f>[22]Maio!$G$9</f>
        <v>47</v>
      </c>
      <c r="G26" s="18">
        <f>[22]Maio!$G$10</f>
        <v>54</v>
      </c>
      <c r="H26" s="18">
        <f>[22]Maio!$G$11</f>
        <v>47</v>
      </c>
      <c r="I26" s="18">
        <f>[22]Maio!$G$12</f>
        <v>53</v>
      </c>
      <c r="J26" s="18">
        <f>[22]Maio!$G$13</f>
        <v>41</v>
      </c>
      <c r="K26" s="18">
        <f>[22]Maio!$G$14</f>
        <v>64</v>
      </c>
      <c r="L26" s="18">
        <f>[22]Maio!$G$15</f>
        <v>36</v>
      </c>
      <c r="M26" s="18">
        <f>[22]Maio!$G$16</f>
        <v>36</v>
      </c>
      <c r="N26" s="18">
        <f>[22]Maio!$G$17</f>
        <v>43</v>
      </c>
      <c r="O26" s="18">
        <f>[22]Maio!$G$18</f>
        <v>46</v>
      </c>
      <c r="P26" s="18">
        <f>[22]Maio!$G$19</f>
        <v>34</v>
      </c>
      <c r="Q26" s="18">
        <f>[22]Maio!$G$20</f>
        <v>61</v>
      </c>
      <c r="R26" s="18">
        <f>[22]Maio!$G$21</f>
        <v>75</v>
      </c>
      <c r="S26" s="18">
        <f>[22]Maio!$G$22</f>
        <v>58</v>
      </c>
      <c r="T26" s="18">
        <f>[22]Maio!$G$23</f>
        <v>43</v>
      </c>
      <c r="U26" s="18">
        <f>[22]Maio!$G$24</f>
        <v>44</v>
      </c>
      <c r="V26" s="18">
        <f>[22]Maio!$G$25</f>
        <v>41</v>
      </c>
      <c r="W26" s="18">
        <f>[22]Maio!$G$26</f>
        <v>47</v>
      </c>
      <c r="X26" s="18">
        <f>[22]Maio!$G$27</f>
        <v>47</v>
      </c>
      <c r="Y26" s="18">
        <f>[22]Maio!$G$28</f>
        <v>52</v>
      </c>
      <c r="Z26" s="18">
        <f>[22]Maio!$G$29</f>
        <v>77</v>
      </c>
      <c r="AA26" s="18">
        <f>[22]Maio!$G$30</f>
        <v>63</v>
      </c>
      <c r="AB26" s="18">
        <f>[22]Maio!$G$31</f>
        <v>74</v>
      </c>
      <c r="AC26" s="18">
        <f>[22]Maio!$G$32</f>
        <v>69</v>
      </c>
      <c r="AD26" s="18">
        <f>[22]Maio!$G$33</f>
        <v>58</v>
      </c>
      <c r="AE26" s="18">
        <f>[22]Maio!$G$34</f>
        <v>81</v>
      </c>
      <c r="AF26" s="18">
        <f>[22]Maio!$G$35</f>
        <v>78</v>
      </c>
      <c r="AG26" s="33">
        <f t="shared" si="5"/>
        <v>34</v>
      </c>
      <c r="AH26" s="36">
        <f t="shared" si="6"/>
        <v>54.29032258064516</v>
      </c>
    </row>
    <row r="27" spans="1:34" ht="17.100000000000001" customHeight="1" x14ac:dyDescent="0.2">
      <c r="A27" s="15" t="s">
        <v>17</v>
      </c>
      <c r="B27" s="18">
        <f>[23]Maio!$G$5</f>
        <v>49</v>
      </c>
      <c r="C27" s="18">
        <f>[23]Maio!$G$6</f>
        <v>35</v>
      </c>
      <c r="D27" s="18">
        <f>[23]Maio!$G$7</f>
        <v>53</v>
      </c>
      <c r="E27" s="18">
        <f>[23]Maio!$G$8</f>
        <v>61</v>
      </c>
      <c r="F27" s="18">
        <f>[23]Maio!$G$9</f>
        <v>54</v>
      </c>
      <c r="G27" s="18">
        <f>[23]Maio!$G$10</f>
        <v>56</v>
      </c>
      <c r="H27" s="18">
        <f>[23]Maio!$G$11</f>
        <v>54</v>
      </c>
      <c r="I27" s="18">
        <f>[23]Maio!$G$12</f>
        <v>51</v>
      </c>
      <c r="J27" s="18">
        <f>[23]Maio!$G$13</f>
        <v>56</v>
      </c>
      <c r="K27" s="18">
        <f>[23]Maio!$G$14</f>
        <v>84</v>
      </c>
      <c r="L27" s="18">
        <f>[23]Maio!$G$15</f>
        <v>61</v>
      </c>
      <c r="M27" s="18">
        <f>[23]Maio!$G$16</f>
        <v>48</v>
      </c>
      <c r="N27" s="18">
        <f>[23]Maio!$G$17</f>
        <v>45</v>
      </c>
      <c r="O27" s="18">
        <f>[23]Maio!$G$18</f>
        <v>55</v>
      </c>
      <c r="P27" s="18">
        <f>[23]Maio!$G$19</f>
        <v>49</v>
      </c>
      <c r="Q27" s="18">
        <f>[23]Maio!$G$20</f>
        <v>63</v>
      </c>
      <c r="R27" s="18">
        <f>[23]Maio!$G$21</f>
        <v>60</v>
      </c>
      <c r="S27" s="18">
        <f>[23]Maio!$G$22</f>
        <v>56</v>
      </c>
      <c r="T27" s="18">
        <f>[23]Maio!$G$23</f>
        <v>70</v>
      </c>
      <c r="U27" s="18">
        <f>[23]Maio!$G$24</f>
        <v>60</v>
      </c>
      <c r="V27" s="18">
        <f>[23]Maio!$G$25</f>
        <v>55</v>
      </c>
      <c r="W27" s="18">
        <f>[23]Maio!$G$26</f>
        <v>50</v>
      </c>
      <c r="X27" s="18">
        <f>[23]Maio!$G$27</f>
        <v>50</v>
      </c>
      <c r="Y27" s="18">
        <f>[23]Maio!$G$28</f>
        <v>54</v>
      </c>
      <c r="Z27" s="18">
        <f>[23]Maio!$G$29</f>
        <v>54</v>
      </c>
      <c r="AA27" s="18">
        <f>[23]Maio!$G$30</f>
        <v>51</v>
      </c>
      <c r="AB27" s="18">
        <f>[23]Maio!$G$31</f>
        <v>70</v>
      </c>
      <c r="AC27" s="18">
        <f>[23]Maio!$G$32</f>
        <v>64</v>
      </c>
      <c r="AD27" s="18">
        <f>[23]Maio!$G$33</f>
        <v>57</v>
      </c>
      <c r="AE27" s="18">
        <f>[23]Maio!$G$34</f>
        <v>84</v>
      </c>
      <c r="AF27" s="18">
        <f>[23]Maio!$G$35</f>
        <v>95</v>
      </c>
      <c r="AG27" s="33">
        <f t="shared" si="5"/>
        <v>35</v>
      </c>
      <c r="AH27" s="36">
        <f t="shared" si="6"/>
        <v>58.193548387096776</v>
      </c>
    </row>
    <row r="28" spans="1:34" ht="17.100000000000001" customHeight="1" x14ac:dyDescent="0.2">
      <c r="A28" s="15" t="s">
        <v>18</v>
      </c>
      <c r="B28" s="18">
        <f>[24]Maio!$G$5</f>
        <v>40</v>
      </c>
      <c r="C28" s="18">
        <f>[24]Maio!$G$6</f>
        <v>41</v>
      </c>
      <c r="D28" s="18">
        <f>[24]Maio!$G$7</f>
        <v>56</v>
      </c>
      <c r="E28" s="18">
        <f>[24]Maio!$G$8</f>
        <v>73</v>
      </c>
      <c r="F28" s="18">
        <f>[24]Maio!$G$9</f>
        <v>67</v>
      </c>
      <c r="G28" s="18">
        <f>[24]Maio!$G$10</f>
        <v>63</v>
      </c>
      <c r="H28" s="18">
        <f>[24]Maio!$G$11</f>
        <v>51</v>
      </c>
      <c r="I28" s="18">
        <f>[24]Maio!$G$12</f>
        <v>49</v>
      </c>
      <c r="J28" s="18">
        <f>[24]Maio!$G$13</f>
        <v>43</v>
      </c>
      <c r="K28" s="18">
        <f>[24]Maio!$G$14</f>
        <v>58</v>
      </c>
      <c r="L28" s="18">
        <f>[24]Maio!$G$15</f>
        <v>59</v>
      </c>
      <c r="M28" s="18">
        <f>[24]Maio!$G$16</f>
        <v>49</v>
      </c>
      <c r="N28" s="18">
        <f>[24]Maio!$G$17</f>
        <v>53</v>
      </c>
      <c r="O28" s="18">
        <f>[24]Maio!$G$18</f>
        <v>44</v>
      </c>
      <c r="P28" s="18">
        <f>[24]Maio!$G$19</f>
        <v>61</v>
      </c>
      <c r="Q28" s="18">
        <f>[24]Maio!$G$20</f>
        <v>52</v>
      </c>
      <c r="R28" s="18">
        <f>[24]Maio!$G$21</f>
        <v>70</v>
      </c>
      <c r="S28" s="18">
        <f>[24]Maio!$G$22</f>
        <v>59</v>
      </c>
      <c r="T28" s="18">
        <f>[24]Maio!$G$23</f>
        <v>72</v>
      </c>
      <c r="U28" s="18">
        <f>[24]Maio!$G$24</f>
        <v>50</v>
      </c>
      <c r="V28" s="18">
        <f>[24]Maio!$G$25</f>
        <v>49</v>
      </c>
      <c r="W28" s="18">
        <f>[24]Maio!$G$26</f>
        <v>52</v>
      </c>
      <c r="X28" s="18">
        <f>[24]Maio!$G$27</f>
        <v>53</v>
      </c>
      <c r="Y28" s="18">
        <f>[24]Maio!$G$28</f>
        <v>56</v>
      </c>
      <c r="Z28" s="18">
        <f>[24]Maio!$G$29</f>
        <v>48</v>
      </c>
      <c r="AA28" s="18">
        <f>[24]Maio!$G$30</f>
        <v>50</v>
      </c>
      <c r="AB28" s="18">
        <f>[24]Maio!$G$31</f>
        <v>53</v>
      </c>
      <c r="AC28" s="18">
        <f>[24]Maio!$G$32</f>
        <v>81</v>
      </c>
      <c r="AD28" s="18">
        <f>[24]Maio!$G$33</f>
        <v>60</v>
      </c>
      <c r="AE28" s="18">
        <f>[24]Maio!$G$34</f>
        <v>77</v>
      </c>
      <c r="AF28" s="18">
        <f>[24]Maio!$G$35</f>
        <v>66</v>
      </c>
      <c r="AG28" s="33">
        <f>MIN(B28:AF28)</f>
        <v>40</v>
      </c>
      <c r="AH28" s="36">
        <f t="shared" si="6"/>
        <v>56.612903225806448</v>
      </c>
    </row>
    <row r="29" spans="1:34" ht="17.100000000000001" customHeight="1" x14ac:dyDescent="0.2">
      <c r="A29" s="15" t="s">
        <v>19</v>
      </c>
      <c r="B29" s="18">
        <f>[25]Maio!$G$5</f>
        <v>40</v>
      </c>
      <c r="C29" s="18">
        <f>[25]Maio!$G$6</f>
        <v>39</v>
      </c>
      <c r="D29" s="18">
        <f>[25]Maio!$G$7</f>
        <v>62</v>
      </c>
      <c r="E29" s="18">
        <f>[25]Maio!$G$8</f>
        <v>55</v>
      </c>
      <c r="F29" s="18">
        <f>[25]Maio!$G$9</f>
        <v>46</v>
      </c>
      <c r="G29" s="18">
        <f>[25]Maio!$G$10</f>
        <v>46</v>
      </c>
      <c r="H29" s="18">
        <f>[25]Maio!$G$11</f>
        <v>45</v>
      </c>
      <c r="I29" s="18">
        <f>[25]Maio!$G$12</f>
        <v>58</v>
      </c>
      <c r="J29" s="18">
        <f>[25]Maio!$G$13</f>
        <v>52</v>
      </c>
      <c r="K29" s="18">
        <f>[25]Maio!$G$14</f>
        <v>81</v>
      </c>
      <c r="L29" s="18">
        <f>[25]Maio!$G$15</f>
        <v>55</v>
      </c>
      <c r="M29" s="18">
        <f>[25]Maio!$G$16</f>
        <v>47</v>
      </c>
      <c r="N29" s="18">
        <f>[25]Maio!$G$17</f>
        <v>51</v>
      </c>
      <c r="O29" s="18">
        <f>[25]Maio!$G$18</f>
        <v>70</v>
      </c>
      <c r="P29" s="18">
        <f>[25]Maio!$G$19</f>
        <v>61</v>
      </c>
      <c r="Q29" s="18">
        <f>[25]Maio!$G$20</f>
        <v>73</v>
      </c>
      <c r="R29" s="18">
        <f>[25]Maio!$G$21</f>
        <v>74</v>
      </c>
      <c r="S29" s="18">
        <f>[25]Maio!$G$22</f>
        <v>61</v>
      </c>
      <c r="T29" s="18">
        <f>[25]Maio!$G$23</f>
        <v>50</v>
      </c>
      <c r="U29" s="18">
        <f>[25]Maio!$G$24</f>
        <v>55</v>
      </c>
      <c r="V29" s="18">
        <f>[25]Maio!$G$25</f>
        <v>59</v>
      </c>
      <c r="W29" s="18">
        <f>[25]Maio!$G$26</f>
        <v>55</v>
      </c>
      <c r="X29" s="18">
        <f>[25]Maio!$G$27</f>
        <v>52</v>
      </c>
      <c r="Y29" s="18">
        <f>[25]Maio!$G$28</f>
        <v>57</v>
      </c>
      <c r="Z29" s="18">
        <f>[25]Maio!$G$29</f>
        <v>72</v>
      </c>
      <c r="AA29" s="18">
        <f>[25]Maio!$G$30</f>
        <v>69</v>
      </c>
      <c r="AB29" s="18">
        <f>[25]Maio!$G$31</f>
        <v>75</v>
      </c>
      <c r="AC29" s="18">
        <f>[25]Maio!$G$32</f>
        <v>70</v>
      </c>
      <c r="AD29" s="18">
        <f>[25]Maio!$G$33</f>
        <v>53</v>
      </c>
      <c r="AE29" s="18">
        <f>[25]Maio!$G$34</f>
        <v>72</v>
      </c>
      <c r="AF29" s="18">
        <f>[25]Maio!$G$35</f>
        <v>87</v>
      </c>
      <c r="AG29" s="33">
        <f t="shared" si="5"/>
        <v>39</v>
      </c>
      <c r="AH29" s="36">
        <f t="shared" si="6"/>
        <v>59.41935483870968</v>
      </c>
    </row>
    <row r="30" spans="1:34" ht="17.100000000000001" customHeight="1" x14ac:dyDescent="0.2">
      <c r="A30" s="15" t="s">
        <v>31</v>
      </c>
      <c r="B30" s="18">
        <f>[26]Maio!$G$5</f>
        <v>36</v>
      </c>
      <c r="C30" s="18">
        <f>[26]Maio!$G$6</f>
        <v>32</v>
      </c>
      <c r="D30" s="18">
        <f>[26]Maio!$G$7</f>
        <v>58</v>
      </c>
      <c r="E30" s="18">
        <f>[26]Maio!$G$8</f>
        <v>75</v>
      </c>
      <c r="F30" s="18">
        <f>[26]Maio!$G$9</f>
        <v>51</v>
      </c>
      <c r="G30" s="18">
        <f>[26]Maio!$G$10</f>
        <v>58</v>
      </c>
      <c r="H30" s="18">
        <f>[26]Maio!$G$11</f>
        <v>52</v>
      </c>
      <c r="I30" s="18">
        <f>[26]Maio!$G$12</f>
        <v>53</v>
      </c>
      <c r="J30" s="18">
        <f>[26]Maio!$G$13</f>
        <v>49</v>
      </c>
      <c r="K30" s="18">
        <f>[26]Maio!$G$14</f>
        <v>65</v>
      </c>
      <c r="L30" s="18">
        <f>[26]Maio!$G$15</f>
        <v>61</v>
      </c>
      <c r="M30" s="18">
        <f>[26]Maio!$G$16</f>
        <v>49</v>
      </c>
      <c r="N30" s="18">
        <f>[26]Maio!$G$17</f>
        <v>44</v>
      </c>
      <c r="O30" s="18">
        <f>[26]Maio!$G$18</f>
        <v>51</v>
      </c>
      <c r="P30" s="18">
        <f>[26]Maio!$G$19</f>
        <v>47</v>
      </c>
      <c r="Q30" s="18">
        <f>[26]Maio!$G$20</f>
        <v>63</v>
      </c>
      <c r="R30" s="18">
        <f>[26]Maio!$G$21</f>
        <v>61</v>
      </c>
      <c r="S30" s="18">
        <f>[26]Maio!$G$22</f>
        <v>68</v>
      </c>
      <c r="T30" s="18">
        <f>[26]Maio!$G$23</f>
        <v>59</v>
      </c>
      <c r="U30" s="18">
        <f>[26]Maio!$G$24</f>
        <v>57</v>
      </c>
      <c r="V30" s="18">
        <f>[26]Maio!$G$25</f>
        <v>45</v>
      </c>
      <c r="W30" s="18">
        <f>[26]Maio!$G$26</f>
        <v>45</v>
      </c>
      <c r="X30" s="18">
        <f>[26]Maio!$G$27</f>
        <v>49</v>
      </c>
      <c r="Y30" s="18">
        <f>[26]Maio!$G$28</f>
        <v>55</v>
      </c>
      <c r="Z30" s="18">
        <f>[26]Maio!$G$29</f>
        <v>57</v>
      </c>
      <c r="AA30" s="18">
        <f>[26]Maio!$G$30</f>
        <v>46</v>
      </c>
      <c r="AB30" s="18">
        <f>[26]Maio!$G$31</f>
        <v>63</v>
      </c>
      <c r="AC30" s="18">
        <f>[26]Maio!$G$32</f>
        <v>71</v>
      </c>
      <c r="AD30" s="18">
        <f>[26]Maio!$G$33</f>
        <v>49</v>
      </c>
      <c r="AE30" s="18">
        <f>[26]Maio!$G$34</f>
        <v>66</v>
      </c>
      <c r="AF30" s="18">
        <f>[26]Maio!$G$35</f>
        <v>93</v>
      </c>
      <c r="AG30" s="33">
        <f t="shared" si="5"/>
        <v>32</v>
      </c>
      <c r="AH30" s="36">
        <f>AVERAGE(B30:AF30)</f>
        <v>55.741935483870968</v>
      </c>
    </row>
    <row r="31" spans="1:34" ht="17.100000000000001" customHeight="1" x14ac:dyDescent="0.2">
      <c r="A31" s="15" t="s">
        <v>51</v>
      </c>
      <c r="B31" s="18">
        <f>[27]Maio!$G$5</f>
        <v>34</v>
      </c>
      <c r="C31" s="18">
        <f>[27]Maio!$G$6</f>
        <v>35</v>
      </c>
      <c r="D31" s="18">
        <f>[27]Maio!$G$7</f>
        <v>55</v>
      </c>
      <c r="E31" s="18">
        <f>[27]Maio!$G$8</f>
        <v>88</v>
      </c>
      <c r="F31" s="18">
        <f>[27]Maio!$G$9</f>
        <v>68</v>
      </c>
      <c r="G31" s="18">
        <f>[27]Maio!$G$10</f>
        <v>57</v>
      </c>
      <c r="H31" s="18">
        <f>[27]Maio!$G$11</f>
        <v>48</v>
      </c>
      <c r="I31" s="18">
        <f>[27]Maio!$G$12</f>
        <v>35</v>
      </c>
      <c r="J31" s="18">
        <f>[27]Maio!$G$13</f>
        <v>35</v>
      </c>
      <c r="K31" s="18">
        <f>[27]Maio!$G$14</f>
        <v>58</v>
      </c>
      <c r="L31" s="18">
        <f>[27]Maio!$G$15</f>
        <v>71</v>
      </c>
      <c r="M31" s="18">
        <f>[27]Maio!$G$16</f>
        <v>60</v>
      </c>
      <c r="N31" s="18">
        <f>[27]Maio!$G$17</f>
        <v>56</v>
      </c>
      <c r="O31" s="18">
        <f>[27]Maio!$G$18</f>
        <v>46</v>
      </c>
      <c r="P31" s="18">
        <f>[27]Maio!$G$19</f>
        <v>64</v>
      </c>
      <c r="Q31" s="18">
        <f>[27]Maio!$G$20</f>
        <v>46</v>
      </c>
      <c r="R31" s="18">
        <f>[27]Maio!$G$21</f>
        <v>51</v>
      </c>
      <c r="S31" s="18">
        <f>[27]Maio!$G$22</f>
        <v>51</v>
      </c>
      <c r="T31" s="18">
        <f>[27]Maio!$G$23</f>
        <v>59</v>
      </c>
      <c r="U31" s="18">
        <f>[27]Maio!$G$24</f>
        <v>42</v>
      </c>
      <c r="V31" s="18">
        <f>[27]Maio!$G$25</f>
        <v>48</v>
      </c>
      <c r="W31" s="18">
        <f>[27]Maio!$G$26</f>
        <v>45</v>
      </c>
      <c r="X31" s="18">
        <f>[27]Maio!$G$27</f>
        <v>48</v>
      </c>
      <c r="Y31" s="18">
        <f>[27]Maio!$G$28</f>
        <v>47</v>
      </c>
      <c r="Z31" s="18">
        <f>[27]Maio!$G$29</f>
        <v>43</v>
      </c>
      <c r="AA31" s="18">
        <f>[27]Maio!$G$30</f>
        <v>33</v>
      </c>
      <c r="AB31" s="18">
        <f>[27]Maio!$G$31</f>
        <v>35</v>
      </c>
      <c r="AC31" s="18">
        <f>[27]Maio!$G$32</f>
        <v>80</v>
      </c>
      <c r="AD31" s="18">
        <f>[27]Maio!$G$33</f>
        <v>55</v>
      </c>
      <c r="AE31" s="82">
        <f>[27]Maio!$G$34</f>
        <v>54</v>
      </c>
      <c r="AF31" s="82">
        <f>[27]Maio!$G$35</f>
        <v>57</v>
      </c>
      <c r="AG31" s="33">
        <f>MIN(B31:AF31)</f>
        <v>33</v>
      </c>
      <c r="AH31" s="36">
        <f>AVERAGE(B31:AF31)</f>
        <v>51.741935483870968</v>
      </c>
    </row>
    <row r="32" spans="1:34" ht="17.100000000000001" customHeight="1" x14ac:dyDescent="0.2">
      <c r="A32" s="15" t="s">
        <v>20</v>
      </c>
      <c r="B32" s="18">
        <f>[28]Maio!$G$5</f>
        <v>37</v>
      </c>
      <c r="C32" s="18">
        <f>[28]Maio!$G$6</f>
        <v>30</v>
      </c>
      <c r="D32" s="18">
        <f>[28]Maio!$G$7</f>
        <v>39</v>
      </c>
      <c r="E32" s="18">
        <f>[28]Maio!$G$8</f>
        <v>70</v>
      </c>
      <c r="F32" s="18">
        <f>[28]Maio!$G$9</f>
        <v>52</v>
      </c>
      <c r="G32" s="18">
        <f>[28]Maio!$G$10</f>
        <v>53</v>
      </c>
      <c r="H32" s="18">
        <f>[28]Maio!$G$11</f>
        <v>42</v>
      </c>
      <c r="I32" s="18">
        <f>[28]Maio!$G$12</f>
        <v>43</v>
      </c>
      <c r="J32" s="18">
        <f>[28]Maio!$G$13</f>
        <v>48</v>
      </c>
      <c r="K32" s="18">
        <f>[28]Maio!$G$14</f>
        <v>53</v>
      </c>
      <c r="L32" s="18">
        <f>[28]Maio!$G$15</f>
        <v>59</v>
      </c>
      <c r="M32" s="18">
        <f>[28]Maio!$G$16</f>
        <v>34</v>
      </c>
      <c r="N32" s="18">
        <f>[28]Maio!$G$17</f>
        <v>46</v>
      </c>
      <c r="O32" s="18">
        <f>[28]Maio!$G$18</f>
        <v>38</v>
      </c>
      <c r="P32" s="18">
        <f>[28]Maio!$G$19</f>
        <v>59</v>
      </c>
      <c r="Q32" s="18">
        <f>[28]Maio!$G$20</f>
        <v>49</v>
      </c>
      <c r="R32" s="18">
        <f>[28]Maio!$G$21</f>
        <v>43</v>
      </c>
      <c r="S32" s="18">
        <f>[28]Maio!$G$22</f>
        <v>63</v>
      </c>
      <c r="T32" s="18">
        <f>[28]Maio!$G$23</f>
        <v>61</v>
      </c>
      <c r="U32" s="18">
        <f>[28]Maio!$G$24</f>
        <v>48</v>
      </c>
      <c r="V32" s="18">
        <f>[28]Maio!$G$25</f>
        <v>51</v>
      </c>
      <c r="W32" s="18">
        <f>[28]Maio!$G$26</f>
        <v>48</v>
      </c>
      <c r="X32" s="18">
        <f>[28]Maio!$G$27</f>
        <v>51</v>
      </c>
      <c r="Y32" s="18">
        <f>[28]Maio!$G$28</f>
        <v>41</v>
      </c>
      <c r="Z32" s="18">
        <f>[28]Maio!$G$29</f>
        <v>41</v>
      </c>
      <c r="AA32" s="18">
        <f>[28]Maio!$G$30</f>
        <v>39</v>
      </c>
      <c r="AB32" s="18">
        <f>[28]Maio!$G$31</f>
        <v>33</v>
      </c>
      <c r="AC32" s="18">
        <f>[28]Maio!$G$32</f>
        <v>71</v>
      </c>
      <c r="AD32" s="18">
        <f>[28]Maio!$G$33</f>
        <v>50</v>
      </c>
      <c r="AE32" s="18">
        <f>[28]Maio!$G$34</f>
        <v>58</v>
      </c>
      <c r="AF32" s="18">
        <f>[28]Maio!$G$35</f>
        <v>60</v>
      </c>
      <c r="AG32" s="33">
        <f>MIN(B32:AF32)</f>
        <v>30</v>
      </c>
      <c r="AH32" s="36">
        <f>AVERAGE(B32:AF32)</f>
        <v>48.70967741935484</v>
      </c>
    </row>
    <row r="33" spans="1:35" s="5" customFormat="1" ht="17.100000000000001" customHeight="1" thickBot="1" x14ac:dyDescent="0.25">
      <c r="A33" s="120" t="s">
        <v>35</v>
      </c>
      <c r="B33" s="89">
        <f t="shared" ref="B33:AG33" si="9">MIN(B5:B32)</f>
        <v>31</v>
      </c>
      <c r="C33" s="89">
        <f t="shared" si="9"/>
        <v>27</v>
      </c>
      <c r="D33" s="89">
        <f t="shared" si="9"/>
        <v>36</v>
      </c>
      <c r="E33" s="89">
        <f t="shared" si="9"/>
        <v>55</v>
      </c>
      <c r="F33" s="89">
        <f t="shared" si="9"/>
        <v>46</v>
      </c>
      <c r="G33" s="89">
        <f t="shared" si="9"/>
        <v>45</v>
      </c>
      <c r="H33" s="89">
        <f t="shared" si="9"/>
        <v>40</v>
      </c>
      <c r="I33" s="89">
        <f t="shared" si="9"/>
        <v>35</v>
      </c>
      <c r="J33" s="89">
        <f t="shared" si="9"/>
        <v>35</v>
      </c>
      <c r="K33" s="89">
        <f t="shared" si="9"/>
        <v>48</v>
      </c>
      <c r="L33" s="89">
        <f t="shared" si="9"/>
        <v>36</v>
      </c>
      <c r="M33" s="89">
        <f t="shared" si="9"/>
        <v>34</v>
      </c>
      <c r="N33" s="89">
        <f t="shared" si="9"/>
        <v>38</v>
      </c>
      <c r="O33" s="89">
        <f t="shared" si="9"/>
        <v>36</v>
      </c>
      <c r="P33" s="89">
        <f t="shared" si="9"/>
        <v>34</v>
      </c>
      <c r="Q33" s="89">
        <f t="shared" si="9"/>
        <v>43</v>
      </c>
      <c r="R33" s="89">
        <f t="shared" si="9"/>
        <v>43</v>
      </c>
      <c r="S33" s="89">
        <f t="shared" si="9"/>
        <v>44</v>
      </c>
      <c r="T33" s="89">
        <f t="shared" si="9"/>
        <v>43</v>
      </c>
      <c r="U33" s="89">
        <f t="shared" si="9"/>
        <v>41</v>
      </c>
      <c r="V33" s="89">
        <f t="shared" si="9"/>
        <v>41</v>
      </c>
      <c r="W33" s="89">
        <f t="shared" si="9"/>
        <v>38</v>
      </c>
      <c r="X33" s="89">
        <f t="shared" si="9"/>
        <v>38</v>
      </c>
      <c r="Y33" s="89">
        <f t="shared" si="9"/>
        <v>38</v>
      </c>
      <c r="Z33" s="89">
        <f t="shared" si="9"/>
        <v>34</v>
      </c>
      <c r="AA33" s="89">
        <f t="shared" si="9"/>
        <v>26</v>
      </c>
      <c r="AB33" s="89">
        <f t="shared" si="9"/>
        <v>31</v>
      </c>
      <c r="AC33" s="89">
        <f t="shared" si="9"/>
        <v>60</v>
      </c>
      <c r="AD33" s="89">
        <f t="shared" si="9"/>
        <v>45</v>
      </c>
      <c r="AE33" s="89">
        <f t="shared" si="9"/>
        <v>49</v>
      </c>
      <c r="AF33" s="89">
        <f t="shared" si="9"/>
        <v>48</v>
      </c>
      <c r="AG33" s="118">
        <f t="shared" si="9"/>
        <v>26</v>
      </c>
      <c r="AH33" s="121">
        <f>AVERAGE(AH5:AH32)</f>
        <v>55.178275587415378</v>
      </c>
    </row>
    <row r="34" spans="1:35" x14ac:dyDescent="0.2">
      <c r="A34" s="96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8"/>
      <c r="AE34" s="99"/>
      <c r="AF34" s="100"/>
      <c r="AG34" s="100"/>
      <c r="AH34" s="101"/>
    </row>
    <row r="35" spans="1:35" x14ac:dyDescent="0.2">
      <c r="A35" s="91"/>
      <c r="B35" s="92"/>
      <c r="C35" s="92" t="s">
        <v>143</v>
      </c>
      <c r="D35" s="92"/>
      <c r="E35" s="92"/>
      <c r="F35" s="92"/>
      <c r="G35" s="92"/>
      <c r="H35" s="102"/>
      <c r="I35" s="102"/>
      <c r="J35" s="102"/>
      <c r="K35" s="102"/>
      <c r="L35" s="102"/>
      <c r="M35" s="102" t="s">
        <v>52</v>
      </c>
      <c r="N35" s="102"/>
      <c r="O35" s="102"/>
      <c r="P35" s="102"/>
      <c r="Q35" s="102"/>
      <c r="R35" s="102"/>
      <c r="S35" s="102"/>
      <c r="T35" s="102"/>
      <c r="U35" s="102"/>
      <c r="V35" s="102" t="s">
        <v>60</v>
      </c>
      <c r="W35" s="102"/>
      <c r="X35" s="102"/>
      <c r="Y35" s="102"/>
      <c r="Z35" s="102"/>
      <c r="AA35" s="102"/>
      <c r="AB35" s="102"/>
      <c r="AC35" s="102"/>
      <c r="AD35" s="103"/>
      <c r="AE35" s="102"/>
      <c r="AF35" s="102"/>
      <c r="AG35" s="103"/>
      <c r="AH35" s="109"/>
    </row>
    <row r="36" spans="1:35" x14ac:dyDescent="0.2">
      <c r="A36" s="105"/>
      <c r="B36" s="102"/>
      <c r="C36" s="102"/>
      <c r="D36" s="102"/>
      <c r="E36" s="102"/>
      <c r="F36" s="102"/>
      <c r="G36" s="102"/>
      <c r="H36" s="102"/>
      <c r="I36" s="102"/>
      <c r="J36" s="106"/>
      <c r="K36" s="106"/>
      <c r="L36" s="106"/>
      <c r="M36" s="106" t="s">
        <v>53</v>
      </c>
      <c r="N36" s="106"/>
      <c r="O36" s="106"/>
      <c r="P36" s="106"/>
      <c r="Q36" s="102"/>
      <c r="R36" s="102"/>
      <c r="S36" s="102"/>
      <c r="T36" s="102"/>
      <c r="U36" s="102"/>
      <c r="V36" s="106" t="s">
        <v>61</v>
      </c>
      <c r="W36" s="106"/>
      <c r="X36" s="102"/>
      <c r="Y36" s="102"/>
      <c r="Z36" s="102"/>
      <c r="AA36" s="102"/>
      <c r="AB36" s="102"/>
      <c r="AC36" s="102"/>
      <c r="AD36" s="103"/>
      <c r="AE36" s="107"/>
      <c r="AF36" s="108"/>
      <c r="AG36" s="102"/>
      <c r="AH36" s="109"/>
      <c r="AI36" s="2"/>
    </row>
    <row r="37" spans="1:35" ht="13.5" thickBot="1" x14ac:dyDescent="0.25">
      <c r="A37" s="125"/>
      <c r="B37" s="112"/>
      <c r="C37" s="111"/>
      <c r="D37" s="111"/>
      <c r="E37" s="111"/>
      <c r="F37" s="111" t="s">
        <v>144</v>
      </c>
      <c r="G37" s="111"/>
      <c r="H37" s="111"/>
      <c r="I37" s="111"/>
      <c r="J37" s="111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3"/>
      <c r="AE37" s="114"/>
      <c r="AF37" s="115"/>
      <c r="AG37" s="126"/>
      <c r="AH37" s="116"/>
      <c r="AI37" s="2"/>
    </row>
    <row r="42" spans="1:35" x14ac:dyDescent="0.2">
      <c r="T42" s="14"/>
    </row>
    <row r="45" spans="1:35" x14ac:dyDescent="0.2">
      <c r="I45" s="2" t="s">
        <v>54</v>
      </c>
    </row>
  </sheetData>
  <mergeCells count="34">
    <mergeCell ref="B2:AG2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C3:C4"/>
    <mergeCell ref="D3:D4"/>
    <mergeCell ref="E3:E4"/>
    <mergeCell ref="F3:F4"/>
    <mergeCell ref="G3:G4"/>
    <mergeCell ref="H3:H4"/>
    <mergeCell ref="AF3:AF4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zoomScale="90" zoomScaleNormal="90" workbookViewId="0">
      <selection activeCell="Z41" sqref="Z41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9" bestFit="1" customWidth="1"/>
  </cols>
  <sheetData>
    <row r="1" spans="1:33" ht="20.100000000000001" customHeight="1" x14ac:dyDescent="0.2">
      <c r="A1" s="145" t="s">
        <v>28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</row>
    <row r="2" spans="1:33" s="4" customFormat="1" ht="20.100000000000001" customHeight="1" x14ac:dyDescent="0.2">
      <c r="A2" s="146" t="s">
        <v>21</v>
      </c>
      <c r="B2" s="144" t="s">
        <v>142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</row>
    <row r="3" spans="1:33" s="5" customFormat="1" ht="20.100000000000001" customHeight="1" x14ac:dyDescent="0.2">
      <c r="A3" s="146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43">
        <v>30</v>
      </c>
      <c r="AF3" s="143">
        <v>31</v>
      </c>
      <c r="AG3" s="31" t="s">
        <v>41</v>
      </c>
    </row>
    <row r="4" spans="1:33" s="5" customFormat="1" ht="20.100000000000001" customHeight="1" x14ac:dyDescent="0.2">
      <c r="A4" s="146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31" t="s">
        <v>39</v>
      </c>
    </row>
    <row r="5" spans="1:33" s="5" customFormat="1" ht="20.100000000000001" customHeight="1" x14ac:dyDescent="0.2">
      <c r="A5" s="15" t="s">
        <v>47</v>
      </c>
      <c r="B5" s="16">
        <f>[1]Maio!$H$5</f>
        <v>8.64</v>
      </c>
      <c r="C5" s="16">
        <f>[1]Maio!$H$6</f>
        <v>12.6</v>
      </c>
      <c r="D5" s="16">
        <f>[1]Maio!$H$7</f>
        <v>18</v>
      </c>
      <c r="E5" s="16">
        <f>[1]Maio!$H$8</f>
        <v>9.7200000000000006</v>
      </c>
      <c r="F5" s="16">
        <f>[1]Maio!$H$9</f>
        <v>4.32</v>
      </c>
      <c r="G5" s="16">
        <f>[1]Maio!$H$10</f>
        <v>7.9200000000000008</v>
      </c>
      <c r="H5" s="16">
        <f>[1]Maio!$H$11</f>
        <v>6.84</v>
      </c>
      <c r="I5" s="16">
        <f>[1]Maio!$H$12</f>
        <v>14.04</v>
      </c>
      <c r="J5" s="16">
        <f>[1]Maio!$H$13</f>
        <v>8.2799999999999994</v>
      </c>
      <c r="K5" s="16">
        <f>[1]Maio!$H$14</f>
        <v>16.920000000000002</v>
      </c>
      <c r="L5" s="16">
        <f>[1]Maio!$H$15</f>
        <v>13.32</v>
      </c>
      <c r="M5" s="16">
        <f>[1]Maio!$H$16</f>
        <v>7.5600000000000005</v>
      </c>
      <c r="N5" s="16">
        <f>[1]Maio!$H$17</f>
        <v>11.16</v>
      </c>
      <c r="O5" s="16">
        <f>[1]Maio!$H$18</f>
        <v>10.8</v>
      </c>
      <c r="P5" s="16">
        <f>[1]Maio!$H$19</f>
        <v>10.08</v>
      </c>
      <c r="Q5" s="16">
        <f>[1]Maio!$H$20</f>
        <v>6.84</v>
      </c>
      <c r="R5" s="16">
        <f>[1]Maio!$H$21</f>
        <v>9.7200000000000006</v>
      </c>
      <c r="S5" s="16">
        <f>[1]Maio!$H$22</f>
        <v>6.48</v>
      </c>
      <c r="T5" s="16">
        <f>[1]Maio!$H$23</f>
        <v>7.9200000000000008</v>
      </c>
      <c r="U5" s="16">
        <f>[1]Maio!$H$24</f>
        <v>6.48</v>
      </c>
      <c r="V5" s="16">
        <f>[1]Maio!$H$25</f>
        <v>10.8</v>
      </c>
      <c r="W5" s="16">
        <f>[1]Maio!$H$26</f>
        <v>12.24</v>
      </c>
      <c r="X5" s="16">
        <f>[1]Maio!$H$27</f>
        <v>12.6</v>
      </c>
      <c r="Y5" s="16">
        <f>[1]Maio!$H$28</f>
        <v>9.3600000000000012</v>
      </c>
      <c r="Z5" s="16">
        <f>[1]Maio!$H$29</f>
        <v>10.08</v>
      </c>
      <c r="AA5" s="16">
        <f>[1]Maio!$H$30</f>
        <v>11.879999999999999</v>
      </c>
      <c r="AB5" s="16">
        <f>[1]Maio!$H$31</f>
        <v>10.8</v>
      </c>
      <c r="AC5" s="16">
        <f>[1]Maio!$H$32</f>
        <v>8.2799999999999994</v>
      </c>
      <c r="AD5" s="16">
        <f>[1]Maio!$H$33</f>
        <v>5.04</v>
      </c>
      <c r="AE5" s="16">
        <f>[1]Maio!$H$34</f>
        <v>6.12</v>
      </c>
      <c r="AF5" s="16">
        <f>[1]Maio!$H$35</f>
        <v>19.8</v>
      </c>
      <c r="AG5" s="32">
        <f>MAX(B5:AF5)</f>
        <v>19.8</v>
      </c>
    </row>
    <row r="6" spans="1:33" ht="17.100000000000001" customHeight="1" x14ac:dyDescent="0.2">
      <c r="A6" s="15" t="s">
        <v>0</v>
      </c>
      <c r="B6" s="17">
        <f>[2]Maio!$H$5</f>
        <v>15.120000000000001</v>
      </c>
      <c r="C6" s="17">
        <f>[2]Maio!$H$6</f>
        <v>15.48</v>
      </c>
      <c r="D6" s="17">
        <f>[2]Maio!$H$7</f>
        <v>21.6</v>
      </c>
      <c r="E6" s="17">
        <f>[2]Maio!$H$8</f>
        <v>15.120000000000001</v>
      </c>
      <c r="F6" s="17">
        <f>[2]Maio!$H$9</f>
        <v>8.2799999999999994</v>
      </c>
      <c r="G6" s="17">
        <f>[2]Maio!$H$10</f>
        <v>4.6800000000000006</v>
      </c>
      <c r="H6" s="17">
        <f>[2]Maio!$H$11</f>
        <v>9</v>
      </c>
      <c r="I6" s="17">
        <f>[2]Maio!$H$12</f>
        <v>16.559999999999999</v>
      </c>
      <c r="J6" s="17">
        <f>[2]Maio!$H$13</f>
        <v>16.920000000000002</v>
      </c>
      <c r="K6" s="17">
        <f>[2]Maio!$H$14</f>
        <v>11.16</v>
      </c>
      <c r="L6" s="17">
        <f>[2]Maio!$H$15</f>
        <v>11.16</v>
      </c>
      <c r="M6" s="17">
        <f>[2]Maio!$H$16</f>
        <v>9.3600000000000012</v>
      </c>
      <c r="N6" s="17">
        <f>[2]Maio!$H$17</f>
        <v>19.079999999999998</v>
      </c>
      <c r="O6" s="17">
        <f>[2]Maio!$H$18</f>
        <v>11.879999999999999</v>
      </c>
      <c r="P6" s="17">
        <f>[2]Maio!$H$19</f>
        <v>15.840000000000002</v>
      </c>
      <c r="Q6" s="17">
        <f>[2]Maio!$H$20</f>
        <v>16.2</v>
      </c>
      <c r="R6" s="17">
        <f>[2]Maio!$H$21</f>
        <v>11.879999999999999</v>
      </c>
      <c r="S6" s="17">
        <f>[2]Maio!$H$22</f>
        <v>12.6</v>
      </c>
      <c r="T6" s="17">
        <f>[2]Maio!$H$23</f>
        <v>15.48</v>
      </c>
      <c r="U6" s="17">
        <f>[2]Maio!$H$24</f>
        <v>15.120000000000001</v>
      </c>
      <c r="V6" s="17">
        <f>[2]Maio!$H$25</f>
        <v>17.64</v>
      </c>
      <c r="W6" s="17">
        <f>[2]Maio!$H$26</f>
        <v>16.920000000000002</v>
      </c>
      <c r="X6" s="17">
        <f>[2]Maio!$H$27</f>
        <v>17.28</v>
      </c>
      <c r="Y6" s="17">
        <f>[2]Maio!$H$28</f>
        <v>20.16</v>
      </c>
      <c r="Z6" s="17">
        <f>[2]Maio!$H$29</f>
        <v>12.24</v>
      </c>
      <c r="AA6" s="17">
        <f>[2]Maio!$H$30</f>
        <v>11.16</v>
      </c>
      <c r="AB6" s="17">
        <f>[2]Maio!$H$31</f>
        <v>20.88</v>
      </c>
      <c r="AC6" s="17">
        <f>[2]Maio!$H$32</f>
        <v>12.24</v>
      </c>
      <c r="AD6" s="17">
        <f>[2]Maio!$H$33</f>
        <v>5.7600000000000007</v>
      </c>
      <c r="AE6" s="17">
        <f>[2]Maio!$H$34</f>
        <v>15.48</v>
      </c>
      <c r="AF6" s="17">
        <f>[2]Maio!$H$35</f>
        <v>11.520000000000001</v>
      </c>
      <c r="AG6" s="33">
        <f>MAX(B6:AF6)</f>
        <v>21.6</v>
      </c>
    </row>
    <row r="7" spans="1:33" ht="17.100000000000001" customHeight="1" x14ac:dyDescent="0.2">
      <c r="A7" s="15" t="s">
        <v>1</v>
      </c>
      <c r="B7" s="17">
        <f>[3]Maio!$H$5</f>
        <v>9.7200000000000006</v>
      </c>
      <c r="C7" s="17">
        <f>[3]Maio!$H$6</f>
        <v>16.2</v>
      </c>
      <c r="D7" s="17">
        <f>[3]Maio!$H$7</f>
        <v>21.240000000000002</v>
      </c>
      <c r="E7" s="17">
        <f>[3]Maio!$H$8</f>
        <v>11.879999999999999</v>
      </c>
      <c r="F7" s="17">
        <f>[3]Maio!$H$9</f>
        <v>7.2</v>
      </c>
      <c r="G7" s="17">
        <f>[3]Maio!$H$10</f>
        <v>1.8</v>
      </c>
      <c r="H7" s="17">
        <f>[3]Maio!$H$11</f>
        <v>6.12</v>
      </c>
      <c r="I7" s="17">
        <f>[3]Maio!$H$12</f>
        <v>8.64</v>
      </c>
      <c r="J7" s="17">
        <f>[3]Maio!$H$13</f>
        <v>7.5600000000000005</v>
      </c>
      <c r="K7" s="17">
        <f>[3]Maio!$H$14</f>
        <v>11.879999999999999</v>
      </c>
      <c r="L7" s="17">
        <f>[3]Maio!$H$15</f>
        <v>6.48</v>
      </c>
      <c r="M7" s="17">
        <f>[3]Maio!$H$16</f>
        <v>8.64</v>
      </c>
      <c r="N7" s="17">
        <f>[3]Maio!$H$17</f>
        <v>6.48</v>
      </c>
      <c r="O7" s="17">
        <f>[3]Maio!$H$18</f>
        <v>10.08</v>
      </c>
      <c r="P7" s="17">
        <f>[3]Maio!$H$19</f>
        <v>8.64</v>
      </c>
      <c r="Q7" s="17">
        <f>[3]Maio!$H$20</f>
        <v>3.6</v>
      </c>
      <c r="R7" s="17">
        <f>[3]Maio!$H$21</f>
        <v>5.4</v>
      </c>
      <c r="S7" s="17">
        <f>[3]Maio!$H$22</f>
        <v>13.68</v>
      </c>
      <c r="T7" s="17">
        <f>[3]Maio!$H$23</f>
        <v>7.2</v>
      </c>
      <c r="U7" s="17">
        <f>[3]Maio!$H$24</f>
        <v>4.6800000000000006</v>
      </c>
      <c r="V7" s="17">
        <f>[3]Maio!$H$25</f>
        <v>5.7600000000000007</v>
      </c>
      <c r="W7" s="17">
        <f>[3]Maio!$H$26</f>
        <v>14.76</v>
      </c>
      <c r="X7" s="17">
        <f>[3]Maio!$H$27</f>
        <v>16.559999999999999</v>
      </c>
      <c r="Y7" s="17">
        <f>[3]Maio!$H$28</f>
        <v>15.120000000000001</v>
      </c>
      <c r="Z7" s="17">
        <f>[3]Maio!$H$29</f>
        <v>12.24</v>
      </c>
      <c r="AA7" s="17">
        <f>[3]Maio!$H$30</f>
        <v>0</v>
      </c>
      <c r="AB7" s="17">
        <f>[3]Maio!$H$31</f>
        <v>4.32</v>
      </c>
      <c r="AC7" s="17">
        <f>[3]Maio!$H$32</f>
        <v>10.44</v>
      </c>
      <c r="AD7" s="17">
        <f>[3]Maio!$H$33</f>
        <v>10.44</v>
      </c>
      <c r="AE7" s="17">
        <f>[3]Maio!$H$34</f>
        <v>8.2799999999999994</v>
      </c>
      <c r="AF7" s="17">
        <f>[3]Maio!$H$35</f>
        <v>1.4400000000000002</v>
      </c>
      <c r="AG7" s="33">
        <f t="shared" ref="AG7:AG19" si="1">MAX(B7:AF7)</f>
        <v>21.240000000000002</v>
      </c>
    </row>
    <row r="8" spans="1:33" ht="17.100000000000001" customHeight="1" x14ac:dyDescent="0.2">
      <c r="A8" s="15" t="s">
        <v>81</v>
      </c>
      <c r="B8" s="17">
        <f>[4]Maio!$H$5</f>
        <v>18</v>
      </c>
      <c r="C8" s="17">
        <f>[4]Maio!$H$6</f>
        <v>20.16</v>
      </c>
      <c r="D8" s="17">
        <f>[4]Maio!$H$7</f>
        <v>22.32</v>
      </c>
      <c r="E8" s="17">
        <f>[4]Maio!$H$8</f>
        <v>23.400000000000002</v>
      </c>
      <c r="F8" s="17">
        <f>[4]Maio!$H$9</f>
        <v>10.44</v>
      </c>
      <c r="G8" s="17">
        <f>[4]Maio!$H$10</f>
        <v>16.920000000000002</v>
      </c>
      <c r="H8" s="17">
        <f>[4]Maio!$H$11</f>
        <v>10.8</v>
      </c>
      <c r="I8" s="17">
        <f>[4]Maio!$H$12</f>
        <v>26.64</v>
      </c>
      <c r="J8" s="17">
        <f>[4]Maio!$H$13</f>
        <v>19.440000000000001</v>
      </c>
      <c r="K8" s="17">
        <f>[4]Maio!$H$14</f>
        <v>23.759999999999998</v>
      </c>
      <c r="L8" s="17">
        <f>[4]Maio!$H$15</f>
        <v>15.120000000000001</v>
      </c>
      <c r="M8" s="17">
        <f>[4]Maio!$H$16</f>
        <v>12.24</v>
      </c>
      <c r="N8" s="17">
        <f>[4]Maio!$H$17</f>
        <v>20.52</v>
      </c>
      <c r="O8" s="17">
        <f>[4]Maio!$H$18</f>
        <v>16.559999999999999</v>
      </c>
      <c r="P8" s="17">
        <f>[4]Maio!$H$19</f>
        <v>21.6</v>
      </c>
      <c r="Q8" s="17">
        <f>[4]Maio!$H$20</f>
        <v>23.040000000000003</v>
      </c>
      <c r="R8" s="17">
        <f>[4]Maio!$H$21</f>
        <v>18.720000000000002</v>
      </c>
      <c r="S8" s="17">
        <f>[4]Maio!$H$22</f>
        <v>19.079999999999998</v>
      </c>
      <c r="T8" s="17">
        <f>[4]Maio!$H$23</f>
        <v>14.4</v>
      </c>
      <c r="U8" s="17">
        <f>[4]Maio!$H$24</f>
        <v>23.400000000000002</v>
      </c>
      <c r="V8" s="17">
        <f>[4]Maio!$H$25</f>
        <v>20.52</v>
      </c>
      <c r="W8" s="17">
        <f>[4]Maio!$H$26</f>
        <v>21.6</v>
      </c>
      <c r="X8" s="17">
        <f>[4]Maio!$H$27</f>
        <v>17.64</v>
      </c>
      <c r="Y8" s="17">
        <f>[4]Maio!$H$28</f>
        <v>14.04</v>
      </c>
      <c r="Z8" s="17">
        <f>[4]Maio!$H$29</f>
        <v>10.44</v>
      </c>
      <c r="AA8" s="17">
        <f>[4]Maio!$H$30</f>
        <v>15.48</v>
      </c>
      <c r="AB8" s="17">
        <f>[4]Maio!$H$31</f>
        <v>28.08</v>
      </c>
      <c r="AC8" s="17">
        <f>[4]Maio!$H$32</f>
        <v>15.840000000000002</v>
      </c>
      <c r="AD8" s="17">
        <f>[4]Maio!$H$33</f>
        <v>13.68</v>
      </c>
      <c r="AE8" s="17">
        <f>[4]Maio!$H$34</f>
        <v>28.44</v>
      </c>
      <c r="AF8" s="17">
        <f>[4]Maio!$H$35</f>
        <v>24.12</v>
      </c>
      <c r="AG8" s="33">
        <f t="shared" si="1"/>
        <v>28.44</v>
      </c>
    </row>
    <row r="9" spans="1:33" ht="17.100000000000001" customHeight="1" x14ac:dyDescent="0.2">
      <c r="A9" s="15" t="s">
        <v>48</v>
      </c>
      <c r="B9" s="17">
        <f>[5]Maio!$H$5</f>
        <v>8.64</v>
      </c>
      <c r="C9" s="17">
        <f>[5]Maio!$H$6</f>
        <v>19.079999999999998</v>
      </c>
      <c r="D9" s="17">
        <f>[5]Maio!$H$7</f>
        <v>21.240000000000002</v>
      </c>
      <c r="E9" s="17">
        <f>[5]Maio!$H$8</f>
        <v>18.36</v>
      </c>
      <c r="F9" s="17">
        <f>[5]Maio!$H$9</f>
        <v>7.2</v>
      </c>
      <c r="G9" s="17">
        <f>[5]Maio!$H$10</f>
        <v>7.9200000000000008</v>
      </c>
      <c r="H9" s="17">
        <f>[5]Maio!$H$11</f>
        <v>9.7200000000000006</v>
      </c>
      <c r="I9" s="17">
        <f>[5]Maio!$H$12</f>
        <v>12.24</v>
      </c>
      <c r="J9" s="17">
        <f>[5]Maio!$H$13</f>
        <v>12.24</v>
      </c>
      <c r="K9" s="17">
        <f>[5]Maio!$H$14</f>
        <v>18.36</v>
      </c>
      <c r="L9" s="17">
        <f>[5]Maio!$H$15</f>
        <v>12.24</v>
      </c>
      <c r="M9" s="17">
        <f>[5]Maio!$H$16</f>
        <v>5.7600000000000007</v>
      </c>
      <c r="N9" s="17">
        <f>[5]Maio!$H$17</f>
        <v>10.08</v>
      </c>
      <c r="O9" s="17">
        <f>[5]Maio!$H$18</f>
        <v>10.08</v>
      </c>
      <c r="P9" s="17">
        <f>[5]Maio!$H$19</f>
        <v>11.16</v>
      </c>
      <c r="Q9" s="17">
        <f>[5]Maio!$H$20</f>
        <v>12.24</v>
      </c>
      <c r="R9" s="17">
        <f>[5]Maio!$H$21</f>
        <v>10.08</v>
      </c>
      <c r="S9" s="17">
        <f>[5]Maio!$H$22</f>
        <v>7.2</v>
      </c>
      <c r="T9" s="17">
        <f>[5]Maio!$H$23</f>
        <v>9.7200000000000006</v>
      </c>
      <c r="U9" s="17">
        <f>[5]Maio!$H$24</f>
        <v>7.9200000000000008</v>
      </c>
      <c r="V9" s="17">
        <f>[5]Maio!$H$25</f>
        <v>12.96</v>
      </c>
      <c r="W9" s="17">
        <f>[5]Maio!$H$26</f>
        <v>15.120000000000001</v>
      </c>
      <c r="X9" s="17">
        <f>[5]Maio!$H$27</f>
        <v>21.6</v>
      </c>
      <c r="Y9" s="17">
        <f>[5]Maio!$H$28</f>
        <v>21.240000000000002</v>
      </c>
      <c r="Z9" s="17">
        <f>[5]Maio!$H$29</f>
        <v>11.16</v>
      </c>
      <c r="AA9" s="17">
        <f>[5]Maio!$H$30</f>
        <v>13.32</v>
      </c>
      <c r="AB9" s="17">
        <f>[5]Maio!$H$31</f>
        <v>19.440000000000001</v>
      </c>
      <c r="AC9" s="17">
        <f>[5]Maio!$H$32</f>
        <v>11.520000000000001</v>
      </c>
      <c r="AD9" s="17">
        <f>[5]Maio!$H$33</f>
        <v>7.2</v>
      </c>
      <c r="AE9" s="17">
        <f>[5]Maio!$H$34</f>
        <v>8.64</v>
      </c>
      <c r="AF9" s="17">
        <f>[5]Maio!$H$35</f>
        <v>11.16</v>
      </c>
      <c r="AG9" s="33">
        <f t="shared" si="1"/>
        <v>21.6</v>
      </c>
    </row>
    <row r="10" spans="1:33" ht="17.100000000000001" customHeight="1" x14ac:dyDescent="0.2">
      <c r="A10" s="15" t="s">
        <v>2</v>
      </c>
      <c r="B10" s="17">
        <f>[6]Maio!$H$5</f>
        <v>21.96</v>
      </c>
      <c r="C10" s="17">
        <f>[6]Maio!$H$6</f>
        <v>22.32</v>
      </c>
      <c r="D10" s="17">
        <f>[6]Maio!$H$7</f>
        <v>22.68</v>
      </c>
      <c r="E10" s="17">
        <f>[6]Maio!$H$8</f>
        <v>25.92</v>
      </c>
      <c r="F10" s="17">
        <f>[6]Maio!$H$9</f>
        <v>15.120000000000001</v>
      </c>
      <c r="G10" s="17">
        <f>[6]Maio!$H$10</f>
        <v>12.6</v>
      </c>
      <c r="H10" s="17">
        <f>[6]Maio!$H$11</f>
        <v>17.64</v>
      </c>
      <c r="I10" s="17">
        <f>[6]Maio!$H$12</f>
        <v>29.880000000000003</v>
      </c>
      <c r="J10" s="17">
        <f>[6]Maio!$H$13</f>
        <v>22.32</v>
      </c>
      <c r="K10" s="17">
        <f>[6]Maio!$H$14</f>
        <v>33.840000000000003</v>
      </c>
      <c r="L10" s="17">
        <f>[6]Maio!$H$15</f>
        <v>16.920000000000002</v>
      </c>
      <c r="M10" s="17">
        <f>[6]Maio!$H$16</f>
        <v>11.520000000000001</v>
      </c>
      <c r="N10" s="17">
        <f>[6]Maio!$H$17</f>
        <v>24.12</v>
      </c>
      <c r="O10" s="17">
        <f>[6]Maio!$H$18</f>
        <v>21.96</v>
      </c>
      <c r="P10" s="17">
        <f>[6]Maio!$H$19</f>
        <v>20.16</v>
      </c>
      <c r="Q10" s="17">
        <f>[6]Maio!$H$20</f>
        <v>20.16</v>
      </c>
      <c r="R10" s="17">
        <f>[6]Maio!$H$21</f>
        <v>19.079999999999998</v>
      </c>
      <c r="S10" s="17">
        <f>[6]Maio!$H$22</f>
        <v>18.36</v>
      </c>
      <c r="T10" s="17">
        <f>[6]Maio!$H$23</f>
        <v>16.2</v>
      </c>
      <c r="U10" s="17">
        <f>[6]Maio!$H$24</f>
        <v>15.120000000000001</v>
      </c>
      <c r="V10" s="17">
        <f>[6]Maio!$H$25</f>
        <v>22.68</v>
      </c>
      <c r="W10" s="17">
        <f>[6]Maio!$H$26</f>
        <v>19.440000000000001</v>
      </c>
      <c r="X10" s="17">
        <f>[6]Maio!$H$27</f>
        <v>19.440000000000001</v>
      </c>
      <c r="Y10" s="17">
        <f>[6]Maio!$H$28</f>
        <v>18.36</v>
      </c>
      <c r="Z10" s="17">
        <f>[6]Maio!$H$29</f>
        <v>15.840000000000002</v>
      </c>
      <c r="AA10" s="17">
        <f>[6]Maio!$H$30</f>
        <v>12.24</v>
      </c>
      <c r="AB10" s="17">
        <f>[6]Maio!$H$31</f>
        <v>12.24</v>
      </c>
      <c r="AC10" s="17">
        <f>[6]Maio!$H$32</f>
        <v>15.48</v>
      </c>
      <c r="AD10" s="17">
        <f>[6]Maio!$H$33</f>
        <v>14.04</v>
      </c>
      <c r="AE10" s="17">
        <f>[6]Maio!$H$34</f>
        <v>19.440000000000001</v>
      </c>
      <c r="AF10" s="17">
        <f>[6]Maio!$H$35</f>
        <v>14.76</v>
      </c>
      <c r="AG10" s="33">
        <f t="shared" si="1"/>
        <v>33.840000000000003</v>
      </c>
    </row>
    <row r="11" spans="1:33" ht="17.100000000000001" customHeight="1" x14ac:dyDescent="0.2">
      <c r="A11" s="15" t="s">
        <v>3</v>
      </c>
      <c r="B11" s="17">
        <f>[7]Maio!$H$5</f>
        <v>10.8</v>
      </c>
      <c r="C11" s="17">
        <f>[7]Maio!$H$6</f>
        <v>8.2799999999999994</v>
      </c>
      <c r="D11" s="17">
        <f>[7]Maio!$H$7</f>
        <v>16.559999999999999</v>
      </c>
      <c r="E11" s="17">
        <f>[7]Maio!$H$8</f>
        <v>9.7200000000000006</v>
      </c>
      <c r="F11" s="17">
        <f>[7]Maio!$H$9</f>
        <v>7.2</v>
      </c>
      <c r="G11" s="17">
        <f>[7]Maio!$H$10</f>
        <v>12.24</v>
      </c>
      <c r="H11" s="17">
        <f>[7]Maio!$H$11</f>
        <v>10.44</v>
      </c>
      <c r="I11" s="17">
        <f>[7]Maio!$H$12</f>
        <v>18.36</v>
      </c>
      <c r="J11" s="17">
        <f>[7]Maio!$H$13</f>
        <v>14.76</v>
      </c>
      <c r="K11" s="17">
        <f>[7]Maio!$H$14</f>
        <v>16.2</v>
      </c>
      <c r="L11" s="17">
        <f>[7]Maio!$H$15</f>
        <v>8.2799999999999994</v>
      </c>
      <c r="M11" s="17">
        <f>[7]Maio!$H$16</f>
        <v>11.879999999999999</v>
      </c>
      <c r="N11" s="17">
        <f>[7]Maio!$H$17</f>
        <v>10.44</v>
      </c>
      <c r="O11" s="17">
        <f>[7]Maio!$H$18</f>
        <v>11.520000000000001</v>
      </c>
      <c r="P11" s="17">
        <f>[7]Maio!$H$19</f>
        <v>12.24</v>
      </c>
      <c r="Q11" s="17">
        <f>[7]Maio!$H$20</f>
        <v>10.08</v>
      </c>
      <c r="R11" s="17">
        <f>[7]Maio!$H$21</f>
        <v>10.08</v>
      </c>
      <c r="S11" s="17">
        <f>[7]Maio!$H$22</f>
        <v>10.44</v>
      </c>
      <c r="T11" s="17">
        <f>[7]Maio!$H$23</f>
        <v>10.44</v>
      </c>
      <c r="U11" s="17">
        <f>[7]Maio!$H$24</f>
        <v>18.720000000000002</v>
      </c>
      <c r="V11" s="17">
        <f>[7]Maio!$H$25</f>
        <v>14.04</v>
      </c>
      <c r="W11" s="17">
        <f>[7]Maio!$H$26</f>
        <v>12.96</v>
      </c>
      <c r="X11" s="17">
        <f>[7]Maio!$H$27</f>
        <v>8.2799999999999994</v>
      </c>
      <c r="Y11" s="17">
        <f>[7]Maio!$H$28</f>
        <v>9</v>
      </c>
      <c r="Z11" s="17">
        <f>[7]Maio!$H$29</f>
        <v>7.9200000000000008</v>
      </c>
      <c r="AA11" s="17">
        <f>[7]Maio!$H$30</f>
        <v>11.879999999999999</v>
      </c>
      <c r="AB11" s="17">
        <f>[7]Maio!$H$31</f>
        <v>10.8</v>
      </c>
      <c r="AC11" s="17">
        <f>[7]Maio!$H$32</f>
        <v>9</v>
      </c>
      <c r="AD11" s="17">
        <f>[7]Maio!$H$33</f>
        <v>4.32</v>
      </c>
      <c r="AE11" s="17">
        <f>[7]Maio!$H$34</f>
        <v>16.920000000000002</v>
      </c>
      <c r="AF11" s="17">
        <f>[7]Maio!$H$35</f>
        <v>5.04</v>
      </c>
      <c r="AG11" s="33">
        <f>MAX(B11:AF11)</f>
        <v>18.720000000000002</v>
      </c>
    </row>
    <row r="12" spans="1:33" ht="17.100000000000001" customHeight="1" x14ac:dyDescent="0.2">
      <c r="A12" s="15" t="s">
        <v>4</v>
      </c>
      <c r="B12" s="17">
        <f>[8]Maio!$H$5</f>
        <v>18.36</v>
      </c>
      <c r="C12" s="17">
        <f>[8]Maio!$H$6</f>
        <v>15.120000000000001</v>
      </c>
      <c r="D12" s="17">
        <f>[8]Maio!$H$7</f>
        <v>18</v>
      </c>
      <c r="E12" s="17">
        <f>[8]Maio!$H$8</f>
        <v>19.440000000000001</v>
      </c>
      <c r="F12" s="17">
        <f>[8]Maio!$H$9</f>
        <v>9.3600000000000012</v>
      </c>
      <c r="G12" s="17">
        <f>[8]Maio!$H$10</f>
        <v>8.64</v>
      </c>
      <c r="H12" s="17">
        <f>[8]Maio!$H$11</f>
        <v>12.24</v>
      </c>
      <c r="I12" s="17">
        <f>[8]Maio!$H$12</f>
        <v>17.28</v>
      </c>
      <c r="J12" s="17">
        <f>[8]Maio!$H$13</f>
        <v>12.24</v>
      </c>
      <c r="K12" s="17">
        <f>[8]Maio!$H$14</f>
        <v>29.16</v>
      </c>
      <c r="L12" s="17">
        <f>[8]Maio!$H$15</f>
        <v>13.32</v>
      </c>
      <c r="M12" s="17">
        <f>[8]Maio!$H$16</f>
        <v>12.6</v>
      </c>
      <c r="N12" s="17">
        <f>[8]Maio!$H$17</f>
        <v>14.04</v>
      </c>
      <c r="O12" s="17">
        <f>[8]Maio!$H$18</f>
        <v>19.440000000000001</v>
      </c>
      <c r="P12" s="17">
        <f>[8]Maio!$H$19</f>
        <v>12.24</v>
      </c>
      <c r="Q12" s="17">
        <f>[8]Maio!$H$20</f>
        <v>17.64</v>
      </c>
      <c r="R12" s="17">
        <f>[8]Maio!$H$21</f>
        <v>16.559999999999999</v>
      </c>
      <c r="S12" s="17">
        <f>[8]Maio!$H$22</f>
        <v>14.04</v>
      </c>
      <c r="T12" s="17">
        <f>[8]Maio!$H$23</f>
        <v>13.32</v>
      </c>
      <c r="U12" s="17">
        <f>[8]Maio!$H$24</f>
        <v>16.2</v>
      </c>
      <c r="V12" s="17">
        <f>[8]Maio!$H$25</f>
        <v>17.28</v>
      </c>
      <c r="W12" s="17">
        <f>[8]Maio!$H$26</f>
        <v>18.36</v>
      </c>
      <c r="X12" s="17">
        <f>[8]Maio!$H$27</f>
        <v>13.32</v>
      </c>
      <c r="Y12" s="17">
        <f>[8]Maio!$H$28</f>
        <v>13.68</v>
      </c>
      <c r="Z12" s="17">
        <f>[8]Maio!$H$29</f>
        <v>6.12</v>
      </c>
      <c r="AA12" s="17">
        <f>[8]Maio!$H$30</f>
        <v>14.76</v>
      </c>
      <c r="AB12" s="17">
        <f>[8]Maio!$H$31</f>
        <v>13.68</v>
      </c>
      <c r="AC12" s="17">
        <f>[8]Maio!$H$32</f>
        <v>11.879999999999999</v>
      </c>
      <c r="AD12" s="17">
        <f>[8]Maio!$H$33</f>
        <v>11.520000000000001</v>
      </c>
      <c r="AE12" s="17">
        <f>[8]Maio!$H$34</f>
        <v>16.2</v>
      </c>
      <c r="AF12" s="17">
        <f>[8]Maio!$H$35</f>
        <v>14.4</v>
      </c>
      <c r="AG12" s="33">
        <f t="shared" si="1"/>
        <v>29.16</v>
      </c>
    </row>
    <row r="13" spans="1:33" ht="17.100000000000001" customHeight="1" x14ac:dyDescent="0.2">
      <c r="A13" s="15" t="s">
        <v>5</v>
      </c>
      <c r="B13" s="17">
        <f>[9]Maio!$H$5</f>
        <v>13.68</v>
      </c>
      <c r="C13" s="17">
        <f>[9]Maio!$H$6</f>
        <v>13.68</v>
      </c>
      <c r="D13" s="17">
        <f>[9]Maio!$H$7</f>
        <v>15.120000000000001</v>
      </c>
      <c r="E13" s="17">
        <f>[9]Maio!$H$8</f>
        <v>18.720000000000002</v>
      </c>
      <c r="F13" s="17">
        <f>[9]Maio!$H$9</f>
        <v>15.840000000000002</v>
      </c>
      <c r="G13" s="17">
        <f>[9]Maio!$H$10</f>
        <v>10.08</v>
      </c>
      <c r="H13" s="17">
        <f>[9]Maio!$H$11</f>
        <v>12.24</v>
      </c>
      <c r="I13" s="17">
        <f>[9]Maio!$H$12</f>
        <v>10.44</v>
      </c>
      <c r="J13" s="17">
        <f>[9]Maio!$H$13</f>
        <v>15.120000000000001</v>
      </c>
      <c r="K13" s="17">
        <f>[9]Maio!$H$14</f>
        <v>18.36</v>
      </c>
      <c r="L13" s="17">
        <f>[9]Maio!$H$15</f>
        <v>14.4</v>
      </c>
      <c r="M13" s="17">
        <f>[9]Maio!$H$16</f>
        <v>11.879999999999999</v>
      </c>
      <c r="N13" s="17">
        <f>[9]Maio!$H$17</f>
        <v>12.96</v>
      </c>
      <c r="O13" s="17">
        <f>[9]Maio!$H$18</f>
        <v>15.120000000000001</v>
      </c>
      <c r="P13" s="17">
        <f>[9]Maio!$H$19</f>
        <v>11.879999999999999</v>
      </c>
      <c r="Q13" s="17">
        <f>[9]Maio!$H$20</f>
        <v>9.7200000000000006</v>
      </c>
      <c r="R13" s="17">
        <f>[9]Maio!$H$21</f>
        <v>12.6</v>
      </c>
      <c r="S13" s="17">
        <f>[9]Maio!$H$22</f>
        <v>19.440000000000001</v>
      </c>
      <c r="T13" s="17">
        <f>[9]Maio!$H$23</f>
        <v>19.440000000000001</v>
      </c>
      <c r="U13" s="17">
        <f>[9]Maio!$H$24</f>
        <v>9.7200000000000006</v>
      </c>
      <c r="V13" s="17">
        <f>[9]Maio!$H$25</f>
        <v>16.920000000000002</v>
      </c>
      <c r="W13" s="17">
        <f>[9]Maio!$H$26</f>
        <v>12.96</v>
      </c>
      <c r="X13" s="17">
        <f>[9]Maio!$H$27</f>
        <v>14.4</v>
      </c>
      <c r="Y13" s="17">
        <f>[9]Maio!$H$28</f>
        <v>11.879999999999999</v>
      </c>
      <c r="Z13" s="17">
        <f>[9]Maio!$H$29</f>
        <v>8.64</v>
      </c>
      <c r="AA13" s="17">
        <f>[9]Maio!$H$30</f>
        <v>7.9200000000000008</v>
      </c>
      <c r="AB13" s="17">
        <f>[9]Maio!$H$31</f>
        <v>16.2</v>
      </c>
      <c r="AC13" s="17">
        <f>[9]Maio!$H$32</f>
        <v>14.4</v>
      </c>
      <c r="AD13" s="17">
        <f>[9]Maio!$H$33</f>
        <v>13.68</v>
      </c>
      <c r="AE13" s="17">
        <f>[9]Maio!$H$34</f>
        <v>12.24</v>
      </c>
      <c r="AF13" s="17">
        <f>[9]Maio!$H$35</f>
        <v>12.24</v>
      </c>
      <c r="AG13" s="33">
        <f t="shared" si="1"/>
        <v>19.440000000000001</v>
      </c>
    </row>
    <row r="14" spans="1:33" ht="17.100000000000001" customHeight="1" x14ac:dyDescent="0.2">
      <c r="A14" s="15" t="s">
        <v>50</v>
      </c>
      <c r="B14" s="17">
        <f>[10]Maio!$H$5</f>
        <v>15.48</v>
      </c>
      <c r="C14" s="17">
        <f>[10]Maio!$H$6</f>
        <v>19.440000000000001</v>
      </c>
      <c r="D14" s="17">
        <f>[10]Maio!$H$7</f>
        <v>28.44</v>
      </c>
      <c r="E14" s="17">
        <f>[10]Maio!$H$8</f>
        <v>23.040000000000003</v>
      </c>
      <c r="F14" s="17">
        <f>[10]Maio!$H$9</f>
        <v>12.24</v>
      </c>
      <c r="G14" s="17">
        <f>[10]Maio!$H$10</f>
        <v>11.879999999999999</v>
      </c>
      <c r="H14" s="17">
        <f>[10]Maio!$H$11</f>
        <v>13.32</v>
      </c>
      <c r="I14" s="17">
        <f>[10]Maio!$H$12</f>
        <v>24.840000000000003</v>
      </c>
      <c r="J14" s="17">
        <f>[10]Maio!$H$13</f>
        <v>19.440000000000001</v>
      </c>
      <c r="K14" s="17">
        <f>[10]Maio!$H$14</f>
        <v>26.64</v>
      </c>
      <c r="L14" s="17">
        <f>[10]Maio!$H$15</f>
        <v>24.12</v>
      </c>
      <c r="M14" s="17">
        <f>[10]Maio!$H$16</f>
        <v>12.96</v>
      </c>
      <c r="N14" s="17">
        <f>[10]Maio!$H$17</f>
        <v>14.76</v>
      </c>
      <c r="O14" s="17">
        <f>[10]Maio!$H$18</f>
        <v>14.4</v>
      </c>
      <c r="P14" s="17">
        <f>[10]Maio!$H$19</f>
        <v>17.64</v>
      </c>
      <c r="Q14" s="17">
        <f>[10]Maio!$H$20</f>
        <v>19.079999999999998</v>
      </c>
      <c r="R14" s="17">
        <f>[10]Maio!$H$21</f>
        <v>21.6</v>
      </c>
      <c r="S14" s="17">
        <f>[10]Maio!$H$22</f>
        <v>15.120000000000001</v>
      </c>
      <c r="T14" s="17">
        <f>[10]Maio!$H$23</f>
        <v>11.520000000000001</v>
      </c>
      <c r="U14" s="17">
        <f>[10]Maio!$H$24</f>
        <v>17.28</v>
      </c>
      <c r="V14" s="17">
        <f>[10]Maio!$H$25</f>
        <v>22.32</v>
      </c>
      <c r="W14" s="17">
        <f>[10]Maio!$H$26</f>
        <v>23.759999999999998</v>
      </c>
      <c r="X14" s="17">
        <f>[10]Maio!$H$27</f>
        <v>18.720000000000002</v>
      </c>
      <c r="Y14" s="17">
        <f>[10]Maio!$H$28</f>
        <v>16.2</v>
      </c>
      <c r="Z14" s="17">
        <f>[10]Maio!$H$29</f>
        <v>15.120000000000001</v>
      </c>
      <c r="AA14" s="17">
        <f>[10]Maio!$H$30</f>
        <v>15.120000000000001</v>
      </c>
      <c r="AB14" s="17">
        <f>[10]Maio!$H$31</f>
        <v>17.28</v>
      </c>
      <c r="AC14" s="17">
        <f>[10]Maio!$H$32</f>
        <v>10.8</v>
      </c>
      <c r="AD14" s="17">
        <f>[10]Maio!$H$33</f>
        <v>12.24</v>
      </c>
      <c r="AE14" s="17">
        <f>[10]Maio!$H$34</f>
        <v>19.079999999999998</v>
      </c>
      <c r="AF14" s="17">
        <f>[10]Maio!$H$35</f>
        <v>16.559999999999999</v>
      </c>
      <c r="AG14" s="33">
        <f>MAX(B14:AF14)</f>
        <v>28.44</v>
      </c>
    </row>
    <row r="15" spans="1:33" ht="17.100000000000001" customHeight="1" x14ac:dyDescent="0.2">
      <c r="A15" s="15" t="s">
        <v>6</v>
      </c>
      <c r="B15" s="17">
        <f>[11]Maio!$H$5</f>
        <v>1.8</v>
      </c>
      <c r="C15" s="17">
        <f>[11]Maio!$H$6</f>
        <v>5.7600000000000007</v>
      </c>
      <c r="D15" s="17">
        <f>[11]Maio!$H$7</f>
        <v>14.04</v>
      </c>
      <c r="E15" s="17">
        <f>[11]Maio!$H$8</f>
        <v>19.079999999999998</v>
      </c>
      <c r="F15" s="17">
        <f>[11]Maio!$H$9</f>
        <v>0.36000000000000004</v>
      </c>
      <c r="G15" s="17">
        <f>[11]Maio!$H$10</f>
        <v>13.68</v>
      </c>
      <c r="H15" s="17">
        <f>[11]Maio!$H$11</f>
        <v>6.84</v>
      </c>
      <c r="I15" s="17">
        <f>[11]Maio!$H$12</f>
        <v>7.9200000000000008</v>
      </c>
      <c r="J15" s="17">
        <f>[11]Maio!$H$13</f>
        <v>3.24</v>
      </c>
      <c r="K15" s="17">
        <f>[11]Maio!$H$14</f>
        <v>18</v>
      </c>
      <c r="L15" s="17">
        <f>[11]Maio!$H$15</f>
        <v>9.3600000000000012</v>
      </c>
      <c r="M15" s="17">
        <f>[11]Maio!$H$16</f>
        <v>11.520000000000001</v>
      </c>
      <c r="N15" s="17">
        <f>[11]Maio!$H$17</f>
        <v>7.2</v>
      </c>
      <c r="O15" s="17">
        <f>[11]Maio!$H$18</f>
        <v>8.64</v>
      </c>
      <c r="P15" s="17">
        <f>[11]Maio!$H$19</f>
        <v>6.48</v>
      </c>
      <c r="Q15" s="17">
        <f>[11]Maio!$H$20</f>
        <v>8.2799999999999994</v>
      </c>
      <c r="R15" s="17">
        <f>[11]Maio!$H$21</f>
        <v>5.7600000000000007</v>
      </c>
      <c r="S15" s="17">
        <f>[11]Maio!$H$22</f>
        <v>10.8</v>
      </c>
      <c r="T15" s="17">
        <f>[11]Maio!$H$23</f>
        <v>7.2</v>
      </c>
      <c r="U15" s="17">
        <f>[11]Maio!$H$24</f>
        <v>6.84</v>
      </c>
      <c r="V15" s="17">
        <f>[11]Maio!$H$25</f>
        <v>8.2799999999999994</v>
      </c>
      <c r="W15" s="17">
        <f>[11]Maio!$H$26</f>
        <v>9.3600000000000012</v>
      </c>
      <c r="X15" s="17">
        <f>[11]Maio!$H$27</f>
        <v>7.9200000000000008</v>
      </c>
      <c r="Y15" s="17" t="str">
        <f>[11]Maio!$H$28</f>
        <v>*</v>
      </c>
      <c r="Z15" s="17">
        <f>[11]Maio!$H$29</f>
        <v>9.7200000000000006</v>
      </c>
      <c r="AA15" s="17">
        <f>[11]Maio!$H$30</f>
        <v>4.32</v>
      </c>
      <c r="AB15" s="17" t="str">
        <f>[11]Maio!$H$31</f>
        <v>*</v>
      </c>
      <c r="AC15" s="17" t="str">
        <f>[11]Maio!$H$32</f>
        <v>*</v>
      </c>
      <c r="AD15" s="17">
        <f>[11]Maio!$H$33</f>
        <v>1.4400000000000002</v>
      </c>
      <c r="AE15" s="17">
        <f>[11]Maio!$H$34</f>
        <v>3.6</v>
      </c>
      <c r="AF15" s="17">
        <f>[11]Maio!$H$35</f>
        <v>16.2</v>
      </c>
      <c r="AG15" s="33">
        <f t="shared" si="1"/>
        <v>19.079999999999998</v>
      </c>
    </row>
    <row r="16" spans="1:33" ht="17.100000000000001" customHeight="1" x14ac:dyDescent="0.2">
      <c r="A16" s="15" t="s">
        <v>7</v>
      </c>
      <c r="B16" s="17">
        <f>[12]Maio!$H$5</f>
        <v>13.32</v>
      </c>
      <c r="C16" s="17">
        <f>[12]Maio!$H$6</f>
        <v>17.64</v>
      </c>
      <c r="D16" s="17">
        <f>[12]Maio!$H$7</f>
        <v>23.040000000000003</v>
      </c>
      <c r="E16" s="17">
        <f>[12]Maio!$H$8</f>
        <v>20.16</v>
      </c>
      <c r="F16" s="17">
        <f>[12]Maio!$H$9</f>
        <v>9.3600000000000012</v>
      </c>
      <c r="G16" s="17">
        <f>[12]Maio!$H$10</f>
        <v>9</v>
      </c>
      <c r="H16" s="17">
        <f>[12]Maio!$H$11</f>
        <v>9.3600000000000012</v>
      </c>
      <c r="I16" s="17">
        <f>[12]Maio!$H$12</f>
        <v>18</v>
      </c>
      <c r="J16" s="17">
        <f>[12]Maio!$H$13</f>
        <v>13.68</v>
      </c>
      <c r="K16" s="17">
        <f>[12]Maio!$H$14</f>
        <v>14.76</v>
      </c>
      <c r="L16" s="17">
        <f>[12]Maio!$H$15</f>
        <v>15.48</v>
      </c>
      <c r="M16" s="17">
        <f>[12]Maio!$H$16</f>
        <v>6.84</v>
      </c>
      <c r="N16" s="17">
        <f>[12]Maio!$H$17</f>
        <v>16.2</v>
      </c>
      <c r="O16" s="17">
        <f>[12]Maio!$H$18</f>
        <v>13.32</v>
      </c>
      <c r="P16" s="17">
        <f>[12]Maio!$H$19</f>
        <v>14.04</v>
      </c>
      <c r="Q16" s="17">
        <f>[12]Maio!$H$20</f>
        <v>13.68</v>
      </c>
      <c r="R16" s="17">
        <f>[12]Maio!$H$21</f>
        <v>10.8</v>
      </c>
      <c r="S16" s="17">
        <f>[12]Maio!$H$22</f>
        <v>12.24</v>
      </c>
      <c r="T16" s="17">
        <f>[12]Maio!$H$23</f>
        <v>10.44</v>
      </c>
      <c r="U16" s="17">
        <f>[12]Maio!$H$24</f>
        <v>10.08</v>
      </c>
      <c r="V16" s="17">
        <f>[12]Maio!$H$25</f>
        <v>14.04</v>
      </c>
      <c r="W16" s="17">
        <f>[12]Maio!$H$26</f>
        <v>18.36</v>
      </c>
      <c r="X16" s="17">
        <f>[12]Maio!$H$27</f>
        <v>17.28</v>
      </c>
      <c r="Y16" s="17">
        <f>[12]Maio!$H$28</f>
        <v>18.36</v>
      </c>
      <c r="Z16" s="17">
        <f>[12]Maio!$H$29</f>
        <v>15.120000000000001</v>
      </c>
      <c r="AA16" s="17">
        <f>[12]Maio!$H$30</f>
        <v>12.24</v>
      </c>
      <c r="AB16" s="17">
        <f>[12]Maio!$H$31</f>
        <v>11.879999999999999</v>
      </c>
      <c r="AC16" s="17">
        <f>[12]Maio!$H$32</f>
        <v>15.48</v>
      </c>
      <c r="AD16" s="17">
        <f>[12]Maio!$H$33</f>
        <v>9.7200000000000006</v>
      </c>
      <c r="AE16" s="17">
        <f>[12]Maio!$H$34</f>
        <v>11.16</v>
      </c>
      <c r="AF16" s="17">
        <f>[12]Maio!$H$35</f>
        <v>9.3600000000000012</v>
      </c>
      <c r="AG16" s="33">
        <f t="shared" si="1"/>
        <v>23.040000000000003</v>
      </c>
    </row>
    <row r="17" spans="1:33" ht="17.100000000000001" customHeight="1" x14ac:dyDescent="0.2">
      <c r="A17" s="15" t="s">
        <v>8</v>
      </c>
      <c r="B17" s="17">
        <f>[13]Maio!$H$5</f>
        <v>18.36</v>
      </c>
      <c r="C17" s="17">
        <f>[13]Maio!$H$6</f>
        <v>21.240000000000002</v>
      </c>
      <c r="D17" s="17">
        <f>[13]Maio!$H$7</f>
        <v>30.240000000000002</v>
      </c>
      <c r="E17" s="17">
        <f>[13]Maio!$H$8</f>
        <v>19.440000000000001</v>
      </c>
      <c r="F17" s="17">
        <f>[13]Maio!$H$9</f>
        <v>9</v>
      </c>
      <c r="G17" s="17">
        <f>[13]Maio!$H$10</f>
        <v>7.9200000000000008</v>
      </c>
      <c r="H17" s="17">
        <f>[13]Maio!$H$11</f>
        <v>9</v>
      </c>
      <c r="I17" s="17">
        <f>[13]Maio!$H$12</f>
        <v>16.559999999999999</v>
      </c>
      <c r="J17" s="17">
        <f>[13]Maio!$H$13</f>
        <v>15.840000000000002</v>
      </c>
      <c r="K17" s="17">
        <f>[13]Maio!$H$14</f>
        <v>21.240000000000002</v>
      </c>
      <c r="L17" s="17">
        <f>[13]Maio!$H$15</f>
        <v>17.64</v>
      </c>
      <c r="M17" s="17">
        <f>[13]Maio!$H$16</f>
        <v>7.9200000000000008</v>
      </c>
      <c r="N17" s="17">
        <f>[13]Maio!$H$17</f>
        <v>22.68</v>
      </c>
      <c r="O17" s="17">
        <f>[13]Maio!$H$18</f>
        <v>15.48</v>
      </c>
      <c r="P17" s="17">
        <f>[13]Maio!$H$19</f>
        <v>17.28</v>
      </c>
      <c r="Q17" s="17">
        <f>[13]Maio!$H$20</f>
        <v>14.4</v>
      </c>
      <c r="R17" s="17">
        <f>[13]Maio!$H$21</f>
        <v>12.24</v>
      </c>
      <c r="S17" s="17">
        <f>[13]Maio!$H$22</f>
        <v>12.6</v>
      </c>
      <c r="T17" s="17">
        <f>[13]Maio!$H$23</f>
        <v>11.520000000000001</v>
      </c>
      <c r="U17" s="17">
        <f>[13]Maio!$H$24</f>
        <v>18.36</v>
      </c>
      <c r="V17" s="17">
        <f>[13]Maio!$H$25</f>
        <v>15.120000000000001</v>
      </c>
      <c r="W17" s="17">
        <f>[13]Maio!$H$26</f>
        <v>19.079999999999998</v>
      </c>
      <c r="X17" s="17">
        <f>[13]Maio!$H$27</f>
        <v>16.559999999999999</v>
      </c>
      <c r="Y17" s="17">
        <f>[13]Maio!$H$28</f>
        <v>18</v>
      </c>
      <c r="Z17" s="17">
        <f>[13]Maio!$H$29</f>
        <v>14.04</v>
      </c>
      <c r="AA17" s="17">
        <f>[13]Maio!$H$30</f>
        <v>20.52</v>
      </c>
      <c r="AB17" s="17">
        <f>[13]Maio!$H$31</f>
        <v>17.64</v>
      </c>
      <c r="AC17" s="17">
        <f>[13]Maio!$H$32</f>
        <v>16.559999999999999</v>
      </c>
      <c r="AD17" s="17">
        <f>[13]Maio!$H$33</f>
        <v>4.32</v>
      </c>
      <c r="AE17" s="17">
        <f>[13]Maio!$H$34</f>
        <v>16.920000000000002</v>
      </c>
      <c r="AF17" s="17">
        <f>[13]Maio!$H$35</f>
        <v>13.68</v>
      </c>
      <c r="AG17" s="33">
        <f t="shared" si="1"/>
        <v>30.240000000000002</v>
      </c>
    </row>
    <row r="18" spans="1:33" ht="17.100000000000001" customHeight="1" x14ac:dyDescent="0.2">
      <c r="A18" s="15" t="s">
        <v>9</v>
      </c>
      <c r="B18" s="17">
        <f>[14]Maio!$H$5</f>
        <v>14.76</v>
      </c>
      <c r="C18" s="17">
        <f>[14]Maio!$H$6</f>
        <v>14.4</v>
      </c>
      <c r="D18" s="17">
        <f>[14]Maio!$H$7</f>
        <v>31.680000000000003</v>
      </c>
      <c r="E18" s="17">
        <f>[14]Maio!$H$8</f>
        <v>28.44</v>
      </c>
      <c r="F18" s="17">
        <f>[14]Maio!$H$9</f>
        <v>12.24</v>
      </c>
      <c r="G18" s="17">
        <f>[14]Maio!$H$10</f>
        <v>10.44</v>
      </c>
      <c r="H18" s="17">
        <f>[14]Maio!$H$11</f>
        <v>10.8</v>
      </c>
      <c r="I18" s="17">
        <f>[14]Maio!$H$12</f>
        <v>20.88</v>
      </c>
      <c r="J18" s="17">
        <f>[14]Maio!$H$13</f>
        <v>13.32</v>
      </c>
      <c r="K18" s="17">
        <f>[14]Maio!$H$14</f>
        <v>16.2</v>
      </c>
      <c r="L18" s="17">
        <f>[14]Maio!$H$15</f>
        <v>19.440000000000001</v>
      </c>
      <c r="M18" s="17">
        <f>[14]Maio!$H$16</f>
        <v>10.08</v>
      </c>
      <c r="N18" s="17">
        <f>[14]Maio!$H$17</f>
        <v>14.76</v>
      </c>
      <c r="O18" s="17">
        <f>[14]Maio!$H$18</f>
        <v>17.28</v>
      </c>
      <c r="P18" s="17">
        <f>[14]Maio!$H$19</f>
        <v>14.4</v>
      </c>
      <c r="Q18" s="17">
        <f>[14]Maio!$H$20</f>
        <v>17.28</v>
      </c>
      <c r="R18" s="17">
        <f>[14]Maio!$H$21</f>
        <v>11.520000000000001</v>
      </c>
      <c r="S18" s="17">
        <f>[14]Maio!$H$22</f>
        <v>12.96</v>
      </c>
      <c r="T18" s="17">
        <f>[14]Maio!$H$23</f>
        <v>11.16</v>
      </c>
      <c r="U18" s="17">
        <f>[14]Maio!$H$24</f>
        <v>13.32</v>
      </c>
      <c r="V18" s="17">
        <f>[14]Maio!$H$25</f>
        <v>14.04</v>
      </c>
      <c r="W18" s="17">
        <f>[14]Maio!$H$26</f>
        <v>20.52</v>
      </c>
      <c r="X18" s="17">
        <f>[14]Maio!$H$27</f>
        <v>18.720000000000002</v>
      </c>
      <c r="Y18" s="17">
        <f>[14]Maio!$H$28</f>
        <v>18.720000000000002</v>
      </c>
      <c r="Z18" s="17">
        <f>[14]Maio!$H$29</f>
        <v>17.64</v>
      </c>
      <c r="AA18" s="17">
        <f>[14]Maio!$H$30</f>
        <v>13.32</v>
      </c>
      <c r="AB18" s="17">
        <f>[14]Maio!$H$31</f>
        <v>20.52</v>
      </c>
      <c r="AC18" s="17">
        <f>[14]Maio!$H$32</f>
        <v>14.4</v>
      </c>
      <c r="AD18" s="17">
        <f>[14]Maio!$H$33</f>
        <v>10.08</v>
      </c>
      <c r="AE18" s="17">
        <f>[14]Maio!$H$34</f>
        <v>13.68</v>
      </c>
      <c r="AF18" s="17">
        <f>[14]Maio!$H$35</f>
        <v>8.64</v>
      </c>
      <c r="AG18" s="33">
        <f t="shared" si="1"/>
        <v>31.680000000000003</v>
      </c>
    </row>
    <row r="19" spans="1:33" ht="17.100000000000001" customHeight="1" x14ac:dyDescent="0.2">
      <c r="A19" s="15" t="s">
        <v>49</v>
      </c>
      <c r="B19" s="17">
        <f>[15]Maio!$H$5</f>
        <v>11.16</v>
      </c>
      <c r="C19" s="17">
        <f>[15]Maio!$H$6</f>
        <v>18.36</v>
      </c>
      <c r="D19" s="17">
        <f>[15]Maio!$H$7</f>
        <v>23.400000000000002</v>
      </c>
      <c r="E19" s="17">
        <f>[15]Maio!$H$8</f>
        <v>10.44</v>
      </c>
      <c r="F19" s="17">
        <f>[15]Maio!$H$9</f>
        <v>7.5600000000000005</v>
      </c>
      <c r="G19" s="17">
        <f>[15]Maio!$H$10</f>
        <v>5.04</v>
      </c>
      <c r="H19" s="17">
        <f>[15]Maio!$H$11</f>
        <v>5.4</v>
      </c>
      <c r="I19" s="17">
        <f>[15]Maio!$H$12</f>
        <v>14.04</v>
      </c>
      <c r="J19" s="17">
        <f>[15]Maio!$H$13</f>
        <v>10.08</v>
      </c>
      <c r="K19" s="17">
        <f>[15]Maio!$H$14</f>
        <v>7.9200000000000008</v>
      </c>
      <c r="L19" s="17">
        <f>[15]Maio!$H$15</f>
        <v>7.5600000000000005</v>
      </c>
      <c r="M19" s="17">
        <f>[15]Maio!$H$16</f>
        <v>6.84</v>
      </c>
      <c r="N19" s="17">
        <f>[15]Maio!$H$17</f>
        <v>11.520000000000001</v>
      </c>
      <c r="O19" s="17">
        <f>[15]Maio!$H$18</f>
        <v>9.3600000000000012</v>
      </c>
      <c r="P19" s="17">
        <f>[15]Maio!$H$19</f>
        <v>15.120000000000001</v>
      </c>
      <c r="Q19" s="17">
        <f>[15]Maio!$H$20</f>
        <v>7.9200000000000008</v>
      </c>
      <c r="R19" s="17">
        <f>[15]Maio!$H$21</f>
        <v>10.44</v>
      </c>
      <c r="S19" s="17">
        <f>[15]Maio!$H$22</f>
        <v>7.9200000000000008</v>
      </c>
      <c r="T19" s="17">
        <f>[15]Maio!$H$23</f>
        <v>7.9200000000000008</v>
      </c>
      <c r="U19" s="17">
        <f>[15]Maio!$H$24</f>
        <v>8.64</v>
      </c>
      <c r="V19" s="17">
        <f>[15]Maio!$H$25</f>
        <v>12.6</v>
      </c>
      <c r="W19" s="17">
        <f>[15]Maio!$H$26</f>
        <v>17.64</v>
      </c>
      <c r="X19" s="17">
        <f>[15]Maio!$H$27</f>
        <v>20.88</v>
      </c>
      <c r="Y19" s="17">
        <f>[15]Maio!$H$28</f>
        <v>20.16</v>
      </c>
      <c r="Z19" s="17">
        <f>[15]Maio!$H$29</f>
        <v>15.120000000000001</v>
      </c>
      <c r="AA19" s="17">
        <f>[15]Maio!$H$30</f>
        <v>10.8</v>
      </c>
      <c r="AB19" s="17">
        <f>[15]Maio!$H$31</f>
        <v>8.64</v>
      </c>
      <c r="AC19" s="17">
        <f>[15]Maio!$H$32</f>
        <v>11.16</v>
      </c>
      <c r="AD19" s="17">
        <f>[15]Maio!$H$33</f>
        <v>6.12</v>
      </c>
      <c r="AE19" s="17">
        <f>[15]Maio!$H$34</f>
        <v>5.7600000000000007</v>
      </c>
      <c r="AF19" s="17">
        <f>[15]Maio!$H$35</f>
        <v>6.12</v>
      </c>
      <c r="AG19" s="33">
        <f t="shared" si="1"/>
        <v>23.400000000000002</v>
      </c>
    </row>
    <row r="20" spans="1:33" ht="17.100000000000001" customHeight="1" x14ac:dyDescent="0.2">
      <c r="A20" s="15" t="s">
        <v>10</v>
      </c>
      <c r="B20" s="17">
        <f>[16]Maio!$H$5</f>
        <v>3.6</v>
      </c>
      <c r="C20" s="17">
        <f>[16]Maio!$H$6</f>
        <v>10.8</v>
      </c>
      <c r="D20" s="17">
        <f>[16]Maio!$H$7</f>
        <v>18.720000000000002</v>
      </c>
      <c r="E20" s="17">
        <f>[16]Maio!$H$8</f>
        <v>15.48</v>
      </c>
      <c r="F20" s="17">
        <f>[16]Maio!$H$9</f>
        <v>10.44</v>
      </c>
      <c r="G20" s="17">
        <f>[16]Maio!$H$10</f>
        <v>6.84</v>
      </c>
      <c r="H20" s="17">
        <f>[16]Maio!$H$11</f>
        <v>5.4</v>
      </c>
      <c r="I20" s="17">
        <f>[16]Maio!$H$12</f>
        <v>10.08</v>
      </c>
      <c r="J20" s="17">
        <f>[16]Maio!$H$13</f>
        <v>10.8</v>
      </c>
      <c r="K20" s="17">
        <f>[16]Maio!$H$14</f>
        <v>10.08</v>
      </c>
      <c r="L20" s="17">
        <f>[16]Maio!$H$15</f>
        <v>9.7200000000000006</v>
      </c>
      <c r="M20" s="17">
        <f>[16]Maio!$H$16</f>
        <v>3.6</v>
      </c>
      <c r="N20" s="17">
        <f>[16]Maio!$H$17</f>
        <v>12.6</v>
      </c>
      <c r="O20" s="17">
        <f>[16]Maio!$H$18</f>
        <v>4.6800000000000006</v>
      </c>
      <c r="P20" s="17">
        <f>[16]Maio!$H$19</f>
        <v>2.52</v>
      </c>
      <c r="Q20" s="17">
        <f>[16]Maio!$H$20</f>
        <v>1.8</v>
      </c>
      <c r="R20" s="17">
        <f>[16]Maio!$H$21</f>
        <v>0.36000000000000004</v>
      </c>
      <c r="S20" s="17">
        <f>[16]Maio!$H$22</f>
        <v>1.4400000000000002</v>
      </c>
      <c r="T20" s="17">
        <f>[16]Maio!$H$23</f>
        <v>0.72000000000000008</v>
      </c>
      <c r="U20" s="17">
        <f>[16]Maio!$H$24</f>
        <v>4.6800000000000006</v>
      </c>
      <c r="V20" s="17">
        <f>[16]Maio!$H$25</f>
        <v>10.08</v>
      </c>
      <c r="W20" s="17">
        <f>[16]Maio!$H$26</f>
        <v>7.9200000000000008</v>
      </c>
      <c r="X20" s="17">
        <f>[16]Maio!$H$27</f>
        <v>9.3600000000000012</v>
      </c>
      <c r="Y20" s="17">
        <f>[16]Maio!$H$28</f>
        <v>7.9200000000000008</v>
      </c>
      <c r="Z20" s="17">
        <f>[16]Maio!$H$29</f>
        <v>6.12</v>
      </c>
      <c r="AA20" s="17">
        <f>[16]Maio!$H$30</f>
        <v>1.08</v>
      </c>
      <c r="AB20" s="17">
        <f>[16]Maio!$H$31</f>
        <v>0</v>
      </c>
      <c r="AC20" s="17">
        <f>[16]Maio!$H$32</f>
        <v>5.04</v>
      </c>
      <c r="AD20" s="17">
        <f>[16]Maio!$H$33</f>
        <v>0</v>
      </c>
      <c r="AE20" s="17">
        <f>[16]Maio!$H$34</f>
        <v>0.36000000000000004</v>
      </c>
      <c r="AF20" s="17">
        <f>[16]Maio!$H$35</f>
        <v>0</v>
      </c>
      <c r="AG20" s="33">
        <f>MAX(B20:AF20)</f>
        <v>18.720000000000002</v>
      </c>
    </row>
    <row r="21" spans="1:33" ht="17.100000000000001" customHeight="1" x14ac:dyDescent="0.2">
      <c r="A21" s="15" t="s">
        <v>11</v>
      </c>
      <c r="B21" s="17">
        <f>[17]Maio!$H$5</f>
        <v>11.16</v>
      </c>
      <c r="C21" s="17">
        <f>[17]Maio!$H$6</f>
        <v>7.9200000000000008</v>
      </c>
      <c r="D21" s="17">
        <f>[17]Maio!$H$7</f>
        <v>16.559999999999999</v>
      </c>
      <c r="E21" s="17">
        <f>[17]Maio!$H$8</f>
        <v>11.879999999999999</v>
      </c>
      <c r="F21" s="17">
        <f>[17]Maio!$H$9</f>
        <v>7.5600000000000005</v>
      </c>
      <c r="G21" s="17">
        <f>[17]Maio!$H$10</f>
        <v>6.12</v>
      </c>
      <c r="H21" s="17">
        <f>[17]Maio!$H$11</f>
        <v>8.2799999999999994</v>
      </c>
      <c r="I21" s="17">
        <f>[17]Maio!$H$12</f>
        <v>13.32</v>
      </c>
      <c r="J21" s="17">
        <f>[17]Maio!$H$13</f>
        <v>8.64</v>
      </c>
      <c r="K21" s="17">
        <f>[17]Maio!$H$14</f>
        <v>9</v>
      </c>
      <c r="L21" s="17">
        <f>[17]Maio!$H$15</f>
        <v>8.64</v>
      </c>
      <c r="M21" s="17">
        <f>[17]Maio!$H$16</f>
        <v>7.5600000000000005</v>
      </c>
      <c r="N21" s="17">
        <f>[17]Maio!$H$17</f>
        <v>10.8</v>
      </c>
      <c r="O21" s="17">
        <f>[17]Maio!$H$18</f>
        <v>12.96</v>
      </c>
      <c r="P21" s="17">
        <f>[17]Maio!$H$19</f>
        <v>8.2799999999999994</v>
      </c>
      <c r="Q21" s="17">
        <f>[17]Maio!$H$20</f>
        <v>14.76</v>
      </c>
      <c r="R21" s="17">
        <f>[17]Maio!$H$21</f>
        <v>8.2799999999999994</v>
      </c>
      <c r="S21" s="17">
        <f>[17]Maio!$H$22</f>
        <v>10.8</v>
      </c>
      <c r="T21" s="17">
        <f>[17]Maio!$H$23</f>
        <v>10.8</v>
      </c>
      <c r="U21" s="17">
        <f>[17]Maio!$H$24</f>
        <v>8.2799999999999994</v>
      </c>
      <c r="V21" s="17">
        <f>[17]Maio!$H$25</f>
        <v>8.2799999999999994</v>
      </c>
      <c r="W21" s="17">
        <f>[17]Maio!$H$26</f>
        <v>6.84</v>
      </c>
      <c r="X21" s="17">
        <f>[17]Maio!$H$27</f>
        <v>6.48</v>
      </c>
      <c r="Y21" s="17">
        <f>[17]Maio!$H$28</f>
        <v>10.08</v>
      </c>
      <c r="Z21" s="17">
        <f>[17]Maio!$H$29</f>
        <v>11.520000000000001</v>
      </c>
      <c r="AA21" s="17">
        <f>[17]Maio!$H$30</f>
        <v>4.32</v>
      </c>
      <c r="AB21" s="17">
        <f>[17]Maio!$H$31</f>
        <v>14.4</v>
      </c>
      <c r="AC21" s="17">
        <f>[17]Maio!$H$32</f>
        <v>9</v>
      </c>
      <c r="AD21" s="17">
        <f>[17]Maio!$H$33</f>
        <v>6.48</v>
      </c>
      <c r="AE21" s="17">
        <f>[17]Maio!$H$34</f>
        <v>7.2</v>
      </c>
      <c r="AF21" s="17">
        <f>[17]Maio!$H$35</f>
        <v>5.7600000000000007</v>
      </c>
      <c r="AG21" s="33">
        <f>MAX(B21:AF21)</f>
        <v>16.559999999999999</v>
      </c>
    </row>
    <row r="22" spans="1:33" ht="17.100000000000001" customHeight="1" x14ac:dyDescent="0.2">
      <c r="A22" s="15" t="s">
        <v>12</v>
      </c>
      <c r="B22" s="17" t="str">
        <f>[18]Maio!$H$5</f>
        <v>*</v>
      </c>
      <c r="C22" s="17" t="str">
        <f>[18]Maio!$H$6</f>
        <v>*</v>
      </c>
      <c r="D22" s="17" t="str">
        <f>[18]Maio!$H$7</f>
        <v>*</v>
      </c>
      <c r="E22" s="17" t="str">
        <f>[18]Maio!$H$8</f>
        <v>*</v>
      </c>
      <c r="F22" s="17" t="str">
        <f>[18]Maio!$H$9</f>
        <v>*</v>
      </c>
      <c r="G22" s="17" t="str">
        <f>[18]Maio!$H$10</f>
        <v>*</v>
      </c>
      <c r="H22" s="17" t="str">
        <f>[18]Maio!$H$11</f>
        <v>*</v>
      </c>
      <c r="I22" s="17" t="str">
        <f>[18]Maio!$H$12</f>
        <v>*</v>
      </c>
      <c r="J22" s="17" t="str">
        <f>[18]Maio!$H$13</f>
        <v>*</v>
      </c>
      <c r="K22" s="17" t="str">
        <f>[18]Maio!$H$14</f>
        <v>*</v>
      </c>
      <c r="L22" s="17" t="str">
        <f>[18]Maio!$H$15</f>
        <v>*</v>
      </c>
      <c r="M22" s="17" t="str">
        <f>[18]Maio!$H$16</f>
        <v>*</v>
      </c>
      <c r="N22" s="17" t="str">
        <f>[18]Maio!$H$17</f>
        <v>*</v>
      </c>
      <c r="O22" s="17" t="str">
        <f>[18]Maio!$H$18</f>
        <v>*</v>
      </c>
      <c r="P22" s="17" t="str">
        <f>[18]Maio!$H$19</f>
        <v>*</v>
      </c>
      <c r="Q22" s="17" t="str">
        <f>[18]Maio!$H$20</f>
        <v>*</v>
      </c>
      <c r="R22" s="17" t="str">
        <f>[18]Maio!$H$21</f>
        <v>*</v>
      </c>
      <c r="S22" s="17" t="str">
        <f>[18]Maio!$H$22</f>
        <v>*</v>
      </c>
      <c r="T22" s="17" t="str">
        <f>[18]Maio!$H$23</f>
        <v>*</v>
      </c>
      <c r="U22" s="17" t="str">
        <f>[18]Maio!$H$24</f>
        <v>*</v>
      </c>
      <c r="V22" s="17" t="str">
        <f>[18]Maio!$H$25</f>
        <v>*</v>
      </c>
      <c r="W22" s="17" t="str">
        <f>[18]Maio!$H$26</f>
        <v>*</v>
      </c>
      <c r="X22" s="17" t="str">
        <f>[18]Maio!$H$27</f>
        <v>*</v>
      </c>
      <c r="Y22" s="17" t="str">
        <f>[18]Maio!$H$28</f>
        <v>*</v>
      </c>
      <c r="Z22" s="17" t="str">
        <f>[18]Maio!$H$29</f>
        <v>*</v>
      </c>
      <c r="AA22" s="17" t="str">
        <f>[18]Maio!$H$30</f>
        <v>*</v>
      </c>
      <c r="AB22" s="17" t="str">
        <f>[18]Maio!$H$31</f>
        <v>*</v>
      </c>
      <c r="AC22" s="17" t="str">
        <f>[18]Maio!$H$32</f>
        <v>*</v>
      </c>
      <c r="AD22" s="17" t="str">
        <f>[18]Maio!$H$33</f>
        <v>*</v>
      </c>
      <c r="AE22" s="17" t="str">
        <f>[18]Maio!$H$34</f>
        <v>*</v>
      </c>
      <c r="AF22" s="17" t="str">
        <f>[18]Maio!$H$35</f>
        <v>*</v>
      </c>
      <c r="AG22" s="33" t="s">
        <v>140</v>
      </c>
    </row>
    <row r="23" spans="1:33" ht="17.100000000000001" customHeight="1" x14ac:dyDescent="0.2">
      <c r="A23" s="15" t="s">
        <v>13</v>
      </c>
      <c r="B23" s="17">
        <f>[19]Maio!$H$5</f>
        <v>15.120000000000001</v>
      </c>
      <c r="C23" s="17">
        <f>[19]Maio!$H$6</f>
        <v>21.96</v>
      </c>
      <c r="D23" s="17">
        <f>[19]Maio!$H$7</f>
        <v>25.2</v>
      </c>
      <c r="E23" s="17">
        <f>[19]Maio!$H$8</f>
        <v>17.64</v>
      </c>
      <c r="F23" s="17">
        <f>[19]Maio!$H$9</f>
        <v>8.64</v>
      </c>
      <c r="G23" s="17">
        <f>[19]Maio!$H$10</f>
        <v>11.879999999999999</v>
      </c>
      <c r="H23" s="17">
        <f>[19]Maio!$H$11</f>
        <v>12.24</v>
      </c>
      <c r="I23" s="17">
        <f>[19]Maio!$H$12</f>
        <v>14.04</v>
      </c>
      <c r="J23" s="17">
        <f>[19]Maio!$H$13</f>
        <v>15.48</v>
      </c>
      <c r="K23" s="17">
        <f>[19]Maio!$H$14</f>
        <v>24.840000000000003</v>
      </c>
      <c r="L23" s="17">
        <f>[19]Maio!$H$15</f>
        <v>18.36</v>
      </c>
      <c r="M23" s="17">
        <f>[19]Maio!$H$16</f>
        <v>12.24</v>
      </c>
      <c r="N23" s="17">
        <f>[19]Maio!$H$17</f>
        <v>11.16</v>
      </c>
      <c r="O23" s="17">
        <f>[19]Maio!$H$18</f>
        <v>15.840000000000002</v>
      </c>
      <c r="P23" s="17">
        <f>[19]Maio!$H$19</f>
        <v>15.48</v>
      </c>
      <c r="Q23" s="17">
        <f>[19]Maio!$H$20</f>
        <v>17.64</v>
      </c>
      <c r="R23" s="17">
        <f>[19]Maio!$H$21</f>
        <v>9</v>
      </c>
      <c r="S23" s="17">
        <f>[19]Maio!$H$22</f>
        <v>13.68</v>
      </c>
      <c r="T23" s="17">
        <f>[19]Maio!$H$23</f>
        <v>11.16</v>
      </c>
      <c r="U23" s="17">
        <f>[19]Maio!$H$24</f>
        <v>6.84</v>
      </c>
      <c r="V23" s="17">
        <f>[19]Maio!$H$25</f>
        <v>16.2</v>
      </c>
      <c r="W23" s="17">
        <f>[19]Maio!$H$26</f>
        <v>20.88</v>
      </c>
      <c r="X23" s="17">
        <f>[19]Maio!$H$27</f>
        <v>27</v>
      </c>
      <c r="Y23" s="17">
        <f>[19]Maio!$H$28</f>
        <v>20.16</v>
      </c>
      <c r="Z23" s="17">
        <f>[19]Maio!$H$29</f>
        <v>18</v>
      </c>
      <c r="AA23" s="17">
        <f>[19]Maio!$H$30</f>
        <v>14.76</v>
      </c>
      <c r="AB23" s="17">
        <f>[19]Maio!$H$31</f>
        <v>18.720000000000002</v>
      </c>
      <c r="AC23" s="17">
        <f>[19]Maio!$H$32</f>
        <v>13.32</v>
      </c>
      <c r="AD23" s="17">
        <f>[19]Maio!$H$33</f>
        <v>11.520000000000001</v>
      </c>
      <c r="AE23" s="17">
        <f>[19]Maio!$H$34</f>
        <v>17.64</v>
      </c>
      <c r="AF23" s="17">
        <f>[19]Maio!$H$35</f>
        <v>15.120000000000001</v>
      </c>
      <c r="AG23" s="33">
        <f>MAX(B23:AF23)</f>
        <v>27</v>
      </c>
    </row>
    <row r="24" spans="1:33" ht="17.100000000000001" customHeight="1" x14ac:dyDescent="0.2">
      <c r="A24" s="15" t="s">
        <v>14</v>
      </c>
      <c r="B24" s="17">
        <f>[20]Maio!$H$5</f>
        <v>8.64</v>
      </c>
      <c r="C24" s="17">
        <f>[20]Maio!$H$6</f>
        <v>11.879999999999999</v>
      </c>
      <c r="D24" s="17">
        <f>[20]Maio!$H$7</f>
        <v>20.52</v>
      </c>
      <c r="E24" s="17">
        <f>[20]Maio!$H$8</f>
        <v>15.48</v>
      </c>
      <c r="F24" s="17">
        <f>[20]Maio!$H$9</f>
        <v>10.44</v>
      </c>
      <c r="G24" s="17">
        <f>[20]Maio!$H$10</f>
        <v>16.2</v>
      </c>
      <c r="H24" s="17">
        <f>[20]Maio!$H$11</f>
        <v>12.96</v>
      </c>
      <c r="I24" s="17">
        <f>[20]Maio!$H$12</f>
        <v>15.48</v>
      </c>
      <c r="J24" s="17">
        <f>[20]Maio!$H$13</f>
        <v>9.3600000000000012</v>
      </c>
      <c r="K24" s="17">
        <f>[20]Maio!$H$14</f>
        <v>34.56</v>
      </c>
      <c r="L24" s="17">
        <f>[20]Maio!$H$15</f>
        <v>12.6</v>
      </c>
      <c r="M24" s="17">
        <f>[20]Maio!$H$16</f>
        <v>9.7200000000000006</v>
      </c>
      <c r="N24" s="17">
        <f>[20]Maio!$H$17</f>
        <v>9</v>
      </c>
      <c r="O24" s="17">
        <f>[20]Maio!$H$18</f>
        <v>11.16</v>
      </c>
      <c r="P24" s="17">
        <f>[20]Maio!$H$19</f>
        <v>12.6</v>
      </c>
      <c r="Q24" s="17">
        <f>[20]Maio!$H$20</f>
        <v>13.68</v>
      </c>
      <c r="R24" s="17">
        <f>[20]Maio!$H$21</f>
        <v>12.6</v>
      </c>
      <c r="S24" s="17">
        <f>[20]Maio!$H$22</f>
        <v>10.08</v>
      </c>
      <c r="T24" s="17">
        <f>[20]Maio!$H$23</f>
        <v>9</v>
      </c>
      <c r="U24" s="17">
        <f>[20]Maio!$H$24</f>
        <v>31.319999999999997</v>
      </c>
      <c r="V24" s="17">
        <f>[20]Maio!$H$25</f>
        <v>15.840000000000002</v>
      </c>
      <c r="W24" s="17">
        <f>[20]Maio!$H$26</f>
        <v>18</v>
      </c>
      <c r="X24" s="17">
        <f>[20]Maio!$H$27</f>
        <v>14.04</v>
      </c>
      <c r="Y24" s="17">
        <f>[20]Maio!$H$28</f>
        <v>10.8</v>
      </c>
      <c r="Z24" s="17">
        <f>[20]Maio!$H$29</f>
        <v>11.520000000000001</v>
      </c>
      <c r="AA24" s="17">
        <f>[20]Maio!$H$30</f>
        <v>9</v>
      </c>
      <c r="AB24" s="17">
        <f>[20]Maio!$H$31</f>
        <v>14.04</v>
      </c>
      <c r="AC24" s="17">
        <f>[20]Maio!$H$32</f>
        <v>16.2</v>
      </c>
      <c r="AD24" s="17">
        <f>[20]Maio!$H$33</f>
        <v>9.3600000000000012</v>
      </c>
      <c r="AE24" s="17">
        <f>[20]Maio!$H$34</f>
        <v>10.44</v>
      </c>
      <c r="AF24" s="17">
        <f>[20]Maio!$H$35</f>
        <v>19.079999999999998</v>
      </c>
      <c r="AG24" s="33">
        <f>MAX(B24:AF24)</f>
        <v>34.56</v>
      </c>
    </row>
    <row r="25" spans="1:33" ht="17.100000000000001" customHeight="1" x14ac:dyDescent="0.2">
      <c r="A25" s="15" t="s">
        <v>15</v>
      </c>
      <c r="B25" s="17">
        <f>[21]Maio!$H$5</f>
        <v>24.12</v>
      </c>
      <c r="C25" s="17">
        <f>[21]Maio!$H$6</f>
        <v>20.88</v>
      </c>
      <c r="D25" s="17">
        <f>[21]Maio!$H$7</f>
        <v>24.12</v>
      </c>
      <c r="E25" s="17">
        <f>[21]Maio!$H$8</f>
        <v>15.48</v>
      </c>
      <c r="F25" s="17">
        <f>[21]Maio!$H$9</f>
        <v>11.520000000000001</v>
      </c>
      <c r="G25" s="17">
        <f>[21]Maio!$H$10</f>
        <v>6.48</v>
      </c>
      <c r="H25" s="17">
        <f>[21]Maio!$H$11</f>
        <v>10.08</v>
      </c>
      <c r="I25" s="17">
        <f>[21]Maio!$H$12</f>
        <v>17.64</v>
      </c>
      <c r="J25" s="17">
        <f>[21]Maio!$H$13</f>
        <v>22.32</v>
      </c>
      <c r="K25" s="17">
        <f>[21]Maio!$H$14</f>
        <v>18.720000000000002</v>
      </c>
      <c r="L25" s="17">
        <f>[21]Maio!$H$15</f>
        <v>16.2</v>
      </c>
      <c r="M25" s="17">
        <f>[21]Maio!$H$16</f>
        <v>7.2</v>
      </c>
      <c r="N25" s="17">
        <f>[21]Maio!$H$17</f>
        <v>20.16</v>
      </c>
      <c r="O25" s="17">
        <f>[21]Maio!$H$18</f>
        <v>19.440000000000001</v>
      </c>
      <c r="P25" s="17">
        <f>[21]Maio!$H$19</f>
        <v>21.240000000000002</v>
      </c>
      <c r="Q25" s="17">
        <f>[21]Maio!$H$20</f>
        <v>22.32</v>
      </c>
      <c r="R25" s="17">
        <f>[21]Maio!$H$21</f>
        <v>17.64</v>
      </c>
      <c r="S25" s="17">
        <f>[21]Maio!$H$22</f>
        <v>15.840000000000002</v>
      </c>
      <c r="T25" s="17">
        <f>[21]Maio!$H$23</f>
        <v>15.48</v>
      </c>
      <c r="U25" s="17">
        <f>[21]Maio!$H$24</f>
        <v>15.120000000000001</v>
      </c>
      <c r="V25" s="17">
        <f>[21]Maio!$H$25</f>
        <v>20.16</v>
      </c>
      <c r="W25" s="17">
        <f>[21]Maio!$H$26</f>
        <v>22.32</v>
      </c>
      <c r="X25" s="17">
        <f>[21]Maio!$H$27</f>
        <v>16.559999999999999</v>
      </c>
      <c r="Y25" s="17">
        <f>[21]Maio!$H$28</f>
        <v>16.920000000000002</v>
      </c>
      <c r="Z25" s="17">
        <f>[21]Maio!$H$29</f>
        <v>15.48</v>
      </c>
      <c r="AA25" s="17">
        <f>[21]Maio!$H$30</f>
        <v>14.76</v>
      </c>
      <c r="AB25" s="17">
        <f>[21]Maio!$H$31</f>
        <v>20.88</v>
      </c>
      <c r="AC25" s="17">
        <f>[21]Maio!$H$32</f>
        <v>13.32</v>
      </c>
      <c r="AD25" s="17">
        <f>[21]Maio!$H$33</f>
        <v>9.7200000000000006</v>
      </c>
      <c r="AE25" s="17">
        <f>[21]Maio!$H$34</f>
        <v>13.68</v>
      </c>
      <c r="AF25" s="17">
        <f>[21]Maio!$H$35</f>
        <v>14.04</v>
      </c>
      <c r="AG25" s="33">
        <f t="shared" ref="AG25:AG32" si="2">MAX(B25:AF25)</f>
        <v>24.12</v>
      </c>
    </row>
    <row r="26" spans="1:33" ht="17.100000000000001" customHeight="1" x14ac:dyDescent="0.2">
      <c r="A26" s="15" t="s">
        <v>16</v>
      </c>
      <c r="B26" s="17">
        <f>[22]Maio!$H$5</f>
        <v>0.36000000000000004</v>
      </c>
      <c r="C26" s="17">
        <f>[22]Maio!$H$6</f>
        <v>11.16</v>
      </c>
      <c r="D26" s="17">
        <f>[22]Maio!$H$7</f>
        <v>3.24</v>
      </c>
      <c r="E26" s="17">
        <f>[22]Maio!$H$8</f>
        <v>9</v>
      </c>
      <c r="F26" s="17">
        <f>[22]Maio!$H$9</f>
        <v>0</v>
      </c>
      <c r="G26" s="17">
        <f>[22]Maio!$H$10</f>
        <v>0</v>
      </c>
      <c r="H26" s="17">
        <f>[22]Maio!$H$11</f>
        <v>1.4400000000000002</v>
      </c>
      <c r="I26" s="17">
        <f>[22]Maio!$H$12</f>
        <v>0.36000000000000004</v>
      </c>
      <c r="J26" s="17">
        <f>[22]Maio!$H$13</f>
        <v>2.16</v>
      </c>
      <c r="K26" s="17">
        <f>[22]Maio!$H$14</f>
        <v>0.36000000000000004</v>
      </c>
      <c r="L26" s="17">
        <f>[22]Maio!$H$15</f>
        <v>0</v>
      </c>
      <c r="M26" s="17">
        <f>[22]Maio!$H$16</f>
        <v>0</v>
      </c>
      <c r="N26" s="17">
        <f>[22]Maio!$H$17</f>
        <v>0</v>
      </c>
      <c r="O26" s="17">
        <f>[22]Maio!$H$18</f>
        <v>0</v>
      </c>
      <c r="P26" s="17">
        <f>[22]Maio!$H$19</f>
        <v>2.16</v>
      </c>
      <c r="Q26" s="17">
        <f>[22]Maio!$H$20</f>
        <v>0</v>
      </c>
      <c r="R26" s="17">
        <f>[22]Maio!$H$21</f>
        <v>0</v>
      </c>
      <c r="S26" s="17">
        <f>[22]Maio!$H$22</f>
        <v>4.32</v>
      </c>
      <c r="T26" s="17">
        <f>[22]Maio!$H$23</f>
        <v>0</v>
      </c>
      <c r="U26" s="17">
        <f>[22]Maio!$H$24</f>
        <v>0</v>
      </c>
      <c r="V26" s="17">
        <f>[22]Maio!$H$25</f>
        <v>2.8800000000000003</v>
      </c>
      <c r="W26" s="17">
        <f>[22]Maio!$H$26</f>
        <v>9.7200000000000006</v>
      </c>
      <c r="X26" s="17">
        <f>[22]Maio!$H$27</f>
        <v>13.68</v>
      </c>
      <c r="Y26" s="17">
        <f>[22]Maio!$H$28</f>
        <v>2.16</v>
      </c>
      <c r="Z26" s="17">
        <f>[22]Maio!$H$29</f>
        <v>0</v>
      </c>
      <c r="AA26" s="17">
        <f>[22]Maio!$H$30</f>
        <v>0.36000000000000004</v>
      </c>
      <c r="AB26" s="17">
        <f>[22]Maio!$H$31</f>
        <v>0.72000000000000008</v>
      </c>
      <c r="AC26" s="17">
        <f>[22]Maio!$H$32</f>
        <v>0.36000000000000004</v>
      </c>
      <c r="AD26" s="17">
        <f>[22]Maio!$H$33</f>
        <v>0</v>
      </c>
      <c r="AE26" s="17">
        <f>[22]Maio!$H$34</f>
        <v>0.36000000000000004</v>
      </c>
      <c r="AF26" s="17">
        <f>[22]Maio!$H$35</f>
        <v>0</v>
      </c>
      <c r="AG26" s="33">
        <f t="shared" si="2"/>
        <v>13.68</v>
      </c>
    </row>
    <row r="27" spans="1:33" ht="17.100000000000001" customHeight="1" x14ac:dyDescent="0.2">
      <c r="A27" s="15" t="s">
        <v>17</v>
      </c>
      <c r="B27" s="17">
        <f>[23]Maio!$H$5</f>
        <v>10.8</v>
      </c>
      <c r="C27" s="17">
        <f>[23]Maio!$H$6</f>
        <v>18</v>
      </c>
      <c r="D27" s="17">
        <f>[23]Maio!$H$7</f>
        <v>28.08</v>
      </c>
      <c r="E27" s="17">
        <f>[23]Maio!$H$8</f>
        <v>25.2</v>
      </c>
      <c r="F27" s="17">
        <f>[23]Maio!$H$9</f>
        <v>6.12</v>
      </c>
      <c r="G27" s="17">
        <f>[23]Maio!$H$10</f>
        <v>7.2</v>
      </c>
      <c r="H27" s="17">
        <f>[23]Maio!$H$11</f>
        <v>6.84</v>
      </c>
      <c r="I27" s="17">
        <f>[23]Maio!$H$12</f>
        <v>14.76</v>
      </c>
      <c r="J27" s="17">
        <f>[23]Maio!$H$13</f>
        <v>10.8</v>
      </c>
      <c r="K27" s="17">
        <f>[23]Maio!$H$14</f>
        <v>18.36</v>
      </c>
      <c r="L27" s="17">
        <f>[23]Maio!$H$15</f>
        <v>16.559999999999999</v>
      </c>
      <c r="M27" s="17">
        <f>[23]Maio!$H$16</f>
        <v>6.84</v>
      </c>
      <c r="N27" s="17">
        <f>[23]Maio!$H$17</f>
        <v>9.7200000000000006</v>
      </c>
      <c r="O27" s="17">
        <f>[23]Maio!$H$18</f>
        <v>10.08</v>
      </c>
      <c r="P27" s="17">
        <f>[23]Maio!$H$19</f>
        <v>14.76</v>
      </c>
      <c r="Q27" s="17">
        <f>[23]Maio!$H$20</f>
        <v>15.840000000000002</v>
      </c>
      <c r="R27" s="17">
        <f>[23]Maio!$H$21</f>
        <v>9</v>
      </c>
      <c r="S27" s="17">
        <f>[23]Maio!$H$22</f>
        <v>11.879999999999999</v>
      </c>
      <c r="T27" s="17">
        <f>[23]Maio!$H$23</f>
        <v>7.9200000000000008</v>
      </c>
      <c r="U27" s="17">
        <f>[23]Maio!$H$24</f>
        <v>7.2</v>
      </c>
      <c r="V27" s="17">
        <f>[23]Maio!$H$25</f>
        <v>12.6</v>
      </c>
      <c r="W27" s="17">
        <f>[23]Maio!$H$26</f>
        <v>18.36</v>
      </c>
      <c r="X27" s="17">
        <f>[23]Maio!$H$27</f>
        <v>15.48</v>
      </c>
      <c r="Y27" s="17">
        <f>[23]Maio!$H$28</f>
        <v>21.96</v>
      </c>
      <c r="Z27" s="17">
        <f>[23]Maio!$H$29</f>
        <v>16.920000000000002</v>
      </c>
      <c r="AA27" s="17">
        <f>[23]Maio!$H$30</f>
        <v>19.079999999999998</v>
      </c>
      <c r="AB27" s="17">
        <f>[23]Maio!$H$31</f>
        <v>12.24</v>
      </c>
      <c r="AC27" s="17">
        <f>[23]Maio!$H$32</f>
        <v>14.4</v>
      </c>
      <c r="AD27" s="17">
        <f>[23]Maio!$H$33</f>
        <v>5.7600000000000007</v>
      </c>
      <c r="AE27" s="17">
        <f>[23]Maio!$H$34</f>
        <v>10.44</v>
      </c>
      <c r="AF27" s="17">
        <f>[23]Maio!$H$35</f>
        <v>6.48</v>
      </c>
      <c r="AG27" s="33">
        <f t="shared" si="2"/>
        <v>28.08</v>
      </c>
    </row>
    <row r="28" spans="1:33" ht="17.100000000000001" customHeight="1" x14ac:dyDescent="0.2">
      <c r="A28" s="15" t="s">
        <v>18</v>
      </c>
      <c r="B28" s="17">
        <f>[24]Maio!$H$5</f>
        <v>11.520000000000001</v>
      </c>
      <c r="C28" s="17">
        <f>[24]Maio!$H$6</f>
        <v>8.64</v>
      </c>
      <c r="D28" s="17">
        <f>[24]Maio!$H$7</f>
        <v>16.2</v>
      </c>
      <c r="E28" s="17">
        <f>[24]Maio!$H$8</f>
        <v>20.88</v>
      </c>
      <c r="F28" s="17">
        <f>[24]Maio!$H$9</f>
        <v>2.16</v>
      </c>
      <c r="G28" s="17">
        <f>[24]Maio!$H$10</f>
        <v>3.6</v>
      </c>
      <c r="H28" s="17">
        <f>[24]Maio!$H$11</f>
        <v>10.08</v>
      </c>
      <c r="I28" s="17">
        <f>[24]Maio!$H$12</f>
        <v>16.920000000000002</v>
      </c>
      <c r="J28" s="17">
        <f>[24]Maio!$H$13</f>
        <v>5.04</v>
      </c>
      <c r="K28" s="17">
        <f>[24]Maio!$H$14</f>
        <v>23.759999999999998</v>
      </c>
      <c r="L28" s="17">
        <f>[24]Maio!$H$15</f>
        <v>15.48</v>
      </c>
      <c r="M28" s="17">
        <f>[24]Maio!$H$16</f>
        <v>3.9600000000000004</v>
      </c>
      <c r="N28" s="17">
        <f>[24]Maio!$H$17</f>
        <v>14.4</v>
      </c>
      <c r="O28" s="17">
        <f>[24]Maio!$H$18</f>
        <v>11.16</v>
      </c>
      <c r="P28" s="17">
        <f>[24]Maio!$H$19</f>
        <v>11.879999999999999</v>
      </c>
      <c r="Q28" s="17">
        <f>[24]Maio!$H$20</f>
        <v>20.88</v>
      </c>
      <c r="R28" s="17">
        <f>[24]Maio!$H$21</f>
        <v>5.04</v>
      </c>
      <c r="S28" s="17">
        <f>[24]Maio!$H$22</f>
        <v>12.24</v>
      </c>
      <c r="T28" s="17">
        <f>[24]Maio!$H$23</f>
        <v>0.36000000000000004</v>
      </c>
      <c r="U28" s="17">
        <f>[24]Maio!$H$24</f>
        <v>0.72000000000000008</v>
      </c>
      <c r="V28" s="17">
        <f>[24]Maio!$H$25</f>
        <v>2.52</v>
      </c>
      <c r="W28" s="17">
        <f>[24]Maio!$H$26</f>
        <v>4.6800000000000006</v>
      </c>
      <c r="X28" s="17">
        <f>[24]Maio!$H$27</f>
        <v>7.2</v>
      </c>
      <c r="Y28" s="17">
        <f>[24]Maio!$H$28</f>
        <v>8.64</v>
      </c>
      <c r="Z28" s="17">
        <f>[24]Maio!$H$29</f>
        <v>2.8800000000000003</v>
      </c>
      <c r="AA28" s="17">
        <f>[24]Maio!$H$30</f>
        <v>1.4400000000000002</v>
      </c>
      <c r="AB28" s="17">
        <f>[24]Maio!$H$31</f>
        <v>11.520000000000001</v>
      </c>
      <c r="AC28" s="17">
        <f>[24]Maio!$H$32</f>
        <v>9.7200000000000006</v>
      </c>
      <c r="AD28" s="17">
        <f>[24]Maio!$H$33</f>
        <v>2.52</v>
      </c>
      <c r="AE28" s="17">
        <f>[24]Maio!$H$34</f>
        <v>1.08</v>
      </c>
      <c r="AF28" s="17">
        <f>[24]Maio!$H$35</f>
        <v>18.720000000000002</v>
      </c>
      <c r="AG28" s="33">
        <f t="shared" si="2"/>
        <v>23.759999999999998</v>
      </c>
    </row>
    <row r="29" spans="1:33" ht="17.100000000000001" customHeight="1" x14ac:dyDescent="0.2">
      <c r="A29" s="15" t="s">
        <v>19</v>
      </c>
      <c r="B29" s="17">
        <f>[25]Maio!$H$5</f>
        <v>20.52</v>
      </c>
      <c r="C29" s="17">
        <f>[25]Maio!$H$6</f>
        <v>21.96</v>
      </c>
      <c r="D29" s="17">
        <f>[25]Maio!$H$7</f>
        <v>17.64</v>
      </c>
      <c r="E29" s="17">
        <f>[25]Maio!$H$8</f>
        <v>16.2</v>
      </c>
      <c r="F29" s="17">
        <f>[25]Maio!$H$9</f>
        <v>14.4</v>
      </c>
      <c r="G29" s="17">
        <f>[25]Maio!$H$10</f>
        <v>11.879999999999999</v>
      </c>
      <c r="H29" s="17">
        <f>[25]Maio!$H$11</f>
        <v>14.76</v>
      </c>
      <c r="I29" s="17">
        <f>[25]Maio!$H$12</f>
        <v>26.28</v>
      </c>
      <c r="J29" s="17">
        <f>[25]Maio!$H$13</f>
        <v>21.6</v>
      </c>
      <c r="K29" s="17">
        <f>[25]Maio!$H$14</f>
        <v>17.64</v>
      </c>
      <c r="L29" s="17">
        <f>[25]Maio!$H$15</f>
        <v>16.920000000000002</v>
      </c>
      <c r="M29" s="17">
        <f>[25]Maio!$H$16</f>
        <v>8.2799999999999994</v>
      </c>
      <c r="N29" s="17">
        <f>[25]Maio!$H$17</f>
        <v>21.240000000000002</v>
      </c>
      <c r="O29" s="17">
        <f>[25]Maio!$H$18</f>
        <v>18.36</v>
      </c>
      <c r="P29" s="17">
        <f>[25]Maio!$H$19</f>
        <v>19.079999999999998</v>
      </c>
      <c r="Q29" s="17">
        <f>[25]Maio!$H$20</f>
        <v>18.36</v>
      </c>
      <c r="R29" s="17">
        <f>[25]Maio!$H$21</f>
        <v>17.28</v>
      </c>
      <c r="S29" s="17">
        <f>[25]Maio!$H$22</f>
        <v>14.04</v>
      </c>
      <c r="T29" s="17">
        <f>[25]Maio!$H$23</f>
        <v>13.32</v>
      </c>
      <c r="U29" s="17">
        <f>[25]Maio!$H$24</f>
        <v>15.120000000000001</v>
      </c>
      <c r="V29" s="17">
        <f>[25]Maio!$H$25</f>
        <v>21.240000000000002</v>
      </c>
      <c r="W29" s="17">
        <f>[25]Maio!$H$26</f>
        <v>25.56</v>
      </c>
      <c r="X29" s="17">
        <f>[25]Maio!$H$27</f>
        <v>24.12</v>
      </c>
      <c r="Y29" s="17">
        <f>[25]Maio!$H$28</f>
        <v>17.28</v>
      </c>
      <c r="Z29" s="17">
        <f>[25]Maio!$H$29</f>
        <v>14.04</v>
      </c>
      <c r="AA29" s="17">
        <f>[25]Maio!$H$30</f>
        <v>17.64</v>
      </c>
      <c r="AB29" s="17">
        <f>[25]Maio!$H$31</f>
        <v>23.400000000000002</v>
      </c>
      <c r="AC29" s="17">
        <f>[25]Maio!$H$32</f>
        <v>14.4</v>
      </c>
      <c r="AD29" s="17">
        <f>[25]Maio!$H$33</f>
        <v>7.5600000000000005</v>
      </c>
      <c r="AE29" s="17">
        <f>[25]Maio!$H$34</f>
        <v>13.32</v>
      </c>
      <c r="AF29" s="17">
        <f>[25]Maio!$H$35</f>
        <v>11.16</v>
      </c>
      <c r="AG29" s="33">
        <f t="shared" si="2"/>
        <v>26.28</v>
      </c>
    </row>
    <row r="30" spans="1:33" ht="17.100000000000001" customHeight="1" x14ac:dyDescent="0.2">
      <c r="A30" s="15" t="s">
        <v>31</v>
      </c>
      <c r="B30" s="17" t="str">
        <f>[26]Maio!$H$5</f>
        <v>*</v>
      </c>
      <c r="C30" s="17" t="str">
        <f>[26]Maio!$H$6</f>
        <v>*</v>
      </c>
      <c r="D30" s="17" t="str">
        <f>[26]Maio!$H$7</f>
        <v>*</v>
      </c>
      <c r="E30" s="17" t="str">
        <f>[26]Maio!$H$8</f>
        <v>*</v>
      </c>
      <c r="F30" s="17" t="str">
        <f>[26]Maio!$H$9</f>
        <v>*</v>
      </c>
      <c r="G30" s="17" t="str">
        <f>[26]Maio!$H$10</f>
        <v>*</v>
      </c>
      <c r="H30" s="17" t="str">
        <f>[26]Maio!$H$11</f>
        <v>*</v>
      </c>
      <c r="I30" s="17" t="str">
        <f>[26]Maio!$H$12</f>
        <v>*</v>
      </c>
      <c r="J30" s="17" t="str">
        <f>[26]Maio!$H$13</f>
        <v>*</v>
      </c>
      <c r="K30" s="17" t="str">
        <f>[26]Maio!$H$14</f>
        <v>*</v>
      </c>
      <c r="L30" s="17" t="str">
        <f>[26]Maio!$H$15</f>
        <v>*</v>
      </c>
      <c r="M30" s="17" t="str">
        <f>[26]Maio!$H$16</f>
        <v>*</v>
      </c>
      <c r="N30" s="17" t="str">
        <f>[26]Maio!$H$17</f>
        <v>*</v>
      </c>
      <c r="O30" s="17" t="str">
        <f>[26]Maio!$H$18</f>
        <v>*</v>
      </c>
      <c r="P30" s="17" t="str">
        <f>[26]Maio!$H$19</f>
        <v>*</v>
      </c>
      <c r="Q30" s="17" t="str">
        <f>[26]Maio!$H$20</f>
        <v>*</v>
      </c>
      <c r="R30" s="17" t="str">
        <f>[26]Maio!$H$21</f>
        <v>*</v>
      </c>
      <c r="S30" s="17" t="str">
        <f>[26]Maio!$H$22</f>
        <v>*</v>
      </c>
      <c r="T30" s="17" t="str">
        <f>[26]Maio!$H$23</f>
        <v>*</v>
      </c>
      <c r="U30" s="17" t="str">
        <f>[26]Maio!$H$24</f>
        <v>*</v>
      </c>
      <c r="V30" s="17" t="str">
        <f>[26]Maio!$H$25</f>
        <v>*</v>
      </c>
      <c r="W30" s="17" t="str">
        <f>[26]Maio!$H$26</f>
        <v>*</v>
      </c>
      <c r="X30" s="17" t="str">
        <f>[26]Maio!$H$27</f>
        <v>*</v>
      </c>
      <c r="Y30" s="17" t="str">
        <f>[26]Maio!$H$28</f>
        <v>*</v>
      </c>
      <c r="Z30" s="17" t="str">
        <f>[26]Maio!$H$29</f>
        <v>*</v>
      </c>
      <c r="AA30" s="17" t="str">
        <f>[26]Maio!$H$30</f>
        <v>*</v>
      </c>
      <c r="AB30" s="17" t="str">
        <f>[26]Maio!$H$31</f>
        <v>*</v>
      </c>
      <c r="AC30" s="17" t="str">
        <f>[26]Maio!$H$32</f>
        <v>*</v>
      </c>
      <c r="AD30" s="17" t="str">
        <f>[26]Maio!$H$33</f>
        <v>*</v>
      </c>
      <c r="AE30" s="17" t="str">
        <f>[26]Maio!$H$34</f>
        <v>*</v>
      </c>
      <c r="AF30" s="17" t="str">
        <f>[26]Maio!$H$35</f>
        <v>*</v>
      </c>
      <c r="AG30" s="33" t="s">
        <v>140</v>
      </c>
    </row>
    <row r="31" spans="1:33" ht="17.100000000000001" customHeight="1" x14ac:dyDescent="0.2">
      <c r="A31" s="15" t="s">
        <v>51</v>
      </c>
      <c r="B31" s="17">
        <f>[27]Maio!$H$5</f>
        <v>16.920000000000002</v>
      </c>
      <c r="C31" s="17">
        <f>[27]Maio!$H$6</f>
        <v>21.240000000000002</v>
      </c>
      <c r="D31" s="17">
        <f>[27]Maio!$H$7</f>
        <v>25.56</v>
      </c>
      <c r="E31" s="17">
        <f>[27]Maio!$H$8</f>
        <v>21.96</v>
      </c>
      <c r="F31" s="17">
        <f>[27]Maio!$H$9</f>
        <v>11.16</v>
      </c>
      <c r="G31" s="17">
        <f>[27]Maio!$H$10</f>
        <v>11.879999999999999</v>
      </c>
      <c r="H31" s="17">
        <f>[27]Maio!$H$11</f>
        <v>16.2</v>
      </c>
      <c r="I31" s="17">
        <f>[27]Maio!$H$12</f>
        <v>17.28</v>
      </c>
      <c r="J31" s="17">
        <f>[27]Maio!$H$13</f>
        <v>18</v>
      </c>
      <c r="K31" s="17">
        <f>[27]Maio!$H$14</f>
        <v>24.840000000000003</v>
      </c>
      <c r="L31" s="17">
        <f>[27]Maio!$H$15</f>
        <v>24.12</v>
      </c>
      <c r="M31" s="17">
        <f>[27]Maio!$H$16</f>
        <v>23.040000000000003</v>
      </c>
      <c r="N31" s="17">
        <f>[27]Maio!$H$17</f>
        <v>17.28</v>
      </c>
      <c r="O31" s="17">
        <f>[27]Maio!$H$18</f>
        <v>14.04</v>
      </c>
      <c r="P31" s="17">
        <f>[27]Maio!$H$19</f>
        <v>20.88</v>
      </c>
      <c r="Q31" s="17">
        <f>[27]Maio!$H$20</f>
        <v>16.559999999999999</v>
      </c>
      <c r="R31" s="17">
        <f>[27]Maio!$H$21</f>
        <v>18</v>
      </c>
      <c r="S31" s="17">
        <f>[27]Maio!$H$22</f>
        <v>16.920000000000002</v>
      </c>
      <c r="T31" s="17">
        <f>[27]Maio!$H$23</f>
        <v>23.759999999999998</v>
      </c>
      <c r="U31" s="17">
        <f>[27]Maio!$H$24</f>
        <v>10.8</v>
      </c>
      <c r="V31" s="17">
        <f>[27]Maio!$H$25</f>
        <v>20.52</v>
      </c>
      <c r="W31" s="17">
        <f>[27]Maio!$H$26</f>
        <v>20.16</v>
      </c>
      <c r="X31" s="17">
        <f>[27]Maio!$H$27</f>
        <v>21.6</v>
      </c>
      <c r="Y31" s="17">
        <f>[27]Maio!$H$28</f>
        <v>18</v>
      </c>
      <c r="Z31" s="17">
        <f>[27]Maio!$H$29</f>
        <v>14.04</v>
      </c>
      <c r="AA31" s="17">
        <f>[27]Maio!$H$30</f>
        <v>13.32</v>
      </c>
      <c r="AB31" s="17">
        <f>[27]Maio!$H$31</f>
        <v>19.440000000000001</v>
      </c>
      <c r="AC31" s="17">
        <f>[27]Maio!$H$32</f>
        <v>23.040000000000003</v>
      </c>
      <c r="AD31" s="17">
        <f>[27]Maio!$H$33</f>
        <v>16.559999999999999</v>
      </c>
      <c r="AE31" s="82">
        <f>[27]Maio!$H$34</f>
        <v>20.16</v>
      </c>
      <c r="AF31" s="82">
        <f>[27]Maio!$H$35</f>
        <v>13.68</v>
      </c>
      <c r="AG31" s="33">
        <f>MAX(B31:AF31)</f>
        <v>25.56</v>
      </c>
    </row>
    <row r="32" spans="1:33" ht="17.100000000000001" customHeight="1" x14ac:dyDescent="0.2">
      <c r="A32" s="15" t="s">
        <v>20</v>
      </c>
      <c r="B32" s="17">
        <f>[28]Maio!$H$5</f>
        <v>3.9600000000000004</v>
      </c>
      <c r="C32" s="17">
        <f>[28]Maio!$H$6</f>
        <v>9.3600000000000012</v>
      </c>
      <c r="D32" s="17">
        <f>[28]Maio!$H$7</f>
        <v>15.48</v>
      </c>
      <c r="E32" s="17">
        <f>[28]Maio!$H$8</f>
        <v>19.440000000000001</v>
      </c>
      <c r="F32" s="17">
        <f>[28]Maio!$H$9</f>
        <v>4.6800000000000006</v>
      </c>
      <c r="G32" s="17">
        <f>[28]Maio!$H$10</f>
        <v>8.64</v>
      </c>
      <c r="H32" s="17">
        <f>[28]Maio!$H$11</f>
        <v>5.04</v>
      </c>
      <c r="I32" s="17">
        <f>[28]Maio!$H$12</f>
        <v>10.08</v>
      </c>
      <c r="J32" s="17">
        <f>[28]Maio!$H$13</f>
        <v>4.32</v>
      </c>
      <c r="K32" s="17">
        <f>[28]Maio!$H$14</f>
        <v>18.36</v>
      </c>
      <c r="L32" s="17">
        <f>[28]Maio!$H$15</f>
        <v>11.16</v>
      </c>
      <c r="M32" s="17">
        <f>[28]Maio!$H$16</f>
        <v>3.9600000000000004</v>
      </c>
      <c r="N32" s="17">
        <f>[28]Maio!$H$17</f>
        <v>4.32</v>
      </c>
      <c r="O32" s="17">
        <f>[28]Maio!$H$18</f>
        <v>5.04</v>
      </c>
      <c r="P32" s="17">
        <f>[28]Maio!$H$19</f>
        <v>11.520000000000001</v>
      </c>
      <c r="Q32" s="17">
        <f>[28]Maio!$H$20</f>
        <v>6.84</v>
      </c>
      <c r="R32" s="17">
        <f>[28]Maio!$H$21</f>
        <v>6.48</v>
      </c>
      <c r="S32" s="17">
        <f>[28]Maio!$H$22</f>
        <v>6.12</v>
      </c>
      <c r="T32" s="17">
        <f>[28]Maio!$H$23</f>
        <v>5.04</v>
      </c>
      <c r="U32" s="17">
        <f>[28]Maio!$H$24</f>
        <v>6.84</v>
      </c>
      <c r="V32" s="17">
        <f>[28]Maio!$H$25</f>
        <v>12.24</v>
      </c>
      <c r="W32" s="17">
        <f>[28]Maio!$H$26</f>
        <v>14.04</v>
      </c>
      <c r="X32" s="17">
        <f>[28]Maio!$H$27</f>
        <v>10.8</v>
      </c>
      <c r="Y32" s="17">
        <f>[28]Maio!$H$28</f>
        <v>9.3600000000000012</v>
      </c>
      <c r="Z32" s="17">
        <f>[28]Maio!$H$29</f>
        <v>8.64</v>
      </c>
      <c r="AA32" s="17">
        <f>[28]Maio!$H$30</f>
        <v>7.2</v>
      </c>
      <c r="AB32" s="17">
        <f>[28]Maio!$H$31</f>
        <v>11.16</v>
      </c>
      <c r="AC32" s="17">
        <f>[28]Maio!$H$32</f>
        <v>7.5600000000000005</v>
      </c>
      <c r="AD32" s="17">
        <f>[28]Maio!$H$33</f>
        <v>4.32</v>
      </c>
      <c r="AE32" s="17">
        <f>[28]Maio!$H$34</f>
        <v>7.2</v>
      </c>
      <c r="AF32" s="17">
        <f>[28]Maio!$H$35</f>
        <v>13.32</v>
      </c>
      <c r="AG32" s="33">
        <f t="shared" si="2"/>
        <v>19.440000000000001</v>
      </c>
    </row>
    <row r="33" spans="1:35" s="5" customFormat="1" ht="17.100000000000001" customHeight="1" thickBot="1" x14ac:dyDescent="0.25">
      <c r="A33" s="88" t="s">
        <v>33</v>
      </c>
      <c r="B33" s="89">
        <f t="shared" ref="B33:AG33" si="3">MAX(B5:B32)</f>
        <v>24.12</v>
      </c>
      <c r="C33" s="89">
        <f t="shared" si="3"/>
        <v>22.32</v>
      </c>
      <c r="D33" s="89">
        <f t="shared" si="3"/>
        <v>31.680000000000003</v>
      </c>
      <c r="E33" s="89">
        <f t="shared" si="3"/>
        <v>28.44</v>
      </c>
      <c r="F33" s="89">
        <f t="shared" si="3"/>
        <v>15.840000000000002</v>
      </c>
      <c r="G33" s="89">
        <f t="shared" si="3"/>
        <v>16.920000000000002</v>
      </c>
      <c r="H33" s="89">
        <f t="shared" si="3"/>
        <v>17.64</v>
      </c>
      <c r="I33" s="89">
        <f t="shared" si="3"/>
        <v>29.880000000000003</v>
      </c>
      <c r="J33" s="89">
        <f t="shared" si="3"/>
        <v>22.32</v>
      </c>
      <c r="K33" s="89">
        <f t="shared" si="3"/>
        <v>34.56</v>
      </c>
      <c r="L33" s="89">
        <f t="shared" si="3"/>
        <v>24.12</v>
      </c>
      <c r="M33" s="89">
        <f t="shared" si="3"/>
        <v>23.040000000000003</v>
      </c>
      <c r="N33" s="89">
        <f t="shared" si="3"/>
        <v>24.12</v>
      </c>
      <c r="O33" s="89">
        <f t="shared" si="3"/>
        <v>21.96</v>
      </c>
      <c r="P33" s="89">
        <f t="shared" si="3"/>
        <v>21.6</v>
      </c>
      <c r="Q33" s="89">
        <f t="shared" si="3"/>
        <v>23.040000000000003</v>
      </c>
      <c r="R33" s="89">
        <f t="shared" si="3"/>
        <v>21.6</v>
      </c>
      <c r="S33" s="89">
        <f t="shared" si="3"/>
        <v>19.440000000000001</v>
      </c>
      <c r="T33" s="89">
        <f t="shared" si="3"/>
        <v>23.759999999999998</v>
      </c>
      <c r="U33" s="89">
        <f t="shared" si="3"/>
        <v>31.319999999999997</v>
      </c>
      <c r="V33" s="89">
        <f t="shared" si="3"/>
        <v>22.68</v>
      </c>
      <c r="W33" s="89">
        <f t="shared" si="3"/>
        <v>25.56</v>
      </c>
      <c r="X33" s="89">
        <f t="shared" si="3"/>
        <v>27</v>
      </c>
      <c r="Y33" s="89">
        <f t="shared" si="3"/>
        <v>21.96</v>
      </c>
      <c r="Z33" s="89">
        <f t="shared" si="3"/>
        <v>18</v>
      </c>
      <c r="AA33" s="89">
        <f t="shared" si="3"/>
        <v>20.52</v>
      </c>
      <c r="AB33" s="89">
        <f t="shared" si="3"/>
        <v>28.08</v>
      </c>
      <c r="AC33" s="89">
        <f t="shared" si="3"/>
        <v>23.040000000000003</v>
      </c>
      <c r="AD33" s="89">
        <f t="shared" si="3"/>
        <v>16.559999999999999</v>
      </c>
      <c r="AE33" s="89">
        <f t="shared" si="3"/>
        <v>28.44</v>
      </c>
      <c r="AF33" s="89">
        <f t="shared" si="3"/>
        <v>24.12</v>
      </c>
      <c r="AG33" s="118">
        <f t="shared" si="3"/>
        <v>34.56</v>
      </c>
    </row>
    <row r="34" spans="1:35" x14ac:dyDescent="0.2">
      <c r="A34" s="96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8"/>
      <c r="AE34" s="99"/>
      <c r="AF34" s="100"/>
      <c r="AG34" s="101"/>
    </row>
    <row r="35" spans="1:35" x14ac:dyDescent="0.2">
      <c r="A35" s="91"/>
      <c r="B35" s="92"/>
      <c r="C35" s="92" t="s">
        <v>143</v>
      </c>
      <c r="D35" s="92"/>
      <c r="E35" s="92"/>
      <c r="F35" s="92"/>
      <c r="G35" s="92"/>
      <c r="H35" s="102"/>
      <c r="I35" s="102"/>
      <c r="J35" s="102"/>
      <c r="K35" s="102"/>
      <c r="L35" s="102"/>
      <c r="M35" s="102" t="s">
        <v>52</v>
      </c>
      <c r="N35" s="102"/>
      <c r="O35" s="102"/>
      <c r="P35" s="102"/>
      <c r="Q35" s="102"/>
      <c r="R35" s="102"/>
      <c r="S35" s="102"/>
      <c r="T35" s="102"/>
      <c r="U35" s="102"/>
      <c r="V35" s="102" t="s">
        <v>60</v>
      </c>
      <c r="W35" s="102"/>
      <c r="X35" s="102"/>
      <c r="Y35" s="102"/>
      <c r="Z35" s="102"/>
      <c r="AA35" s="102"/>
      <c r="AB35" s="102"/>
      <c r="AC35" s="102"/>
      <c r="AD35" s="103"/>
      <c r="AE35" s="102"/>
      <c r="AF35" s="102"/>
      <c r="AG35" s="104"/>
      <c r="AH35" s="2"/>
    </row>
    <row r="36" spans="1:35" x14ac:dyDescent="0.2">
      <c r="A36" s="105"/>
      <c r="B36" s="102"/>
      <c r="C36" s="102"/>
      <c r="D36" s="102"/>
      <c r="E36" s="102"/>
      <c r="F36" s="102"/>
      <c r="G36" s="102"/>
      <c r="H36" s="102"/>
      <c r="I36" s="102"/>
      <c r="J36" s="106"/>
      <c r="K36" s="106"/>
      <c r="L36" s="106"/>
      <c r="M36" s="106" t="s">
        <v>53</v>
      </c>
      <c r="N36" s="106"/>
      <c r="O36" s="106"/>
      <c r="P36" s="106"/>
      <c r="Q36" s="102"/>
      <c r="R36" s="102"/>
      <c r="S36" s="102"/>
      <c r="T36" s="102"/>
      <c r="U36" s="102"/>
      <c r="V36" s="106" t="s">
        <v>61</v>
      </c>
      <c r="W36" s="106"/>
      <c r="X36" s="102"/>
      <c r="Y36" s="102"/>
      <c r="Z36" s="102"/>
      <c r="AA36" s="102"/>
      <c r="AB36" s="102"/>
      <c r="AC36" s="102"/>
      <c r="AD36" s="103"/>
      <c r="AE36" s="107"/>
      <c r="AF36" s="108"/>
      <c r="AG36" s="109"/>
      <c r="AH36" s="2"/>
      <c r="AI36" s="2"/>
    </row>
    <row r="37" spans="1:35" ht="13.5" thickBot="1" x14ac:dyDescent="0.25">
      <c r="A37" s="125"/>
      <c r="B37" s="112"/>
      <c r="C37" s="111"/>
      <c r="D37" s="111"/>
      <c r="E37" s="111"/>
      <c r="F37" s="111" t="s">
        <v>144</v>
      </c>
      <c r="G37" s="111"/>
      <c r="H37" s="111"/>
      <c r="I37" s="111"/>
      <c r="J37" s="111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3"/>
      <c r="AE37" s="114"/>
      <c r="AF37" s="115"/>
      <c r="AG37" s="116"/>
      <c r="AH37" s="42"/>
      <c r="AI37" s="2"/>
    </row>
    <row r="41" spans="1:35" x14ac:dyDescent="0.2">
      <c r="H41" s="122"/>
    </row>
    <row r="46" spans="1:35" x14ac:dyDescent="0.2">
      <c r="C46" s="3" t="s">
        <v>54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workbookViewId="0">
      <selection activeCell="AI39" sqref="AI39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5.28515625" style="6" bestFit="1" customWidth="1"/>
    <col min="34" max="34" width="9.140625" style="1"/>
  </cols>
  <sheetData>
    <row r="1" spans="1:36" ht="20.100000000000001" customHeight="1" x14ac:dyDescent="0.2">
      <c r="A1" s="145" t="s">
        <v>29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</row>
    <row r="2" spans="1:36" s="4" customFormat="1" ht="16.5" customHeight="1" x14ac:dyDescent="0.2">
      <c r="A2" s="146" t="s">
        <v>21</v>
      </c>
      <c r="B2" s="144" t="s">
        <v>142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7"/>
    </row>
    <row r="3" spans="1:36" s="5" customFormat="1" ht="12" customHeight="1" x14ac:dyDescent="0.2">
      <c r="A3" s="146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43">
        <v>30</v>
      </c>
      <c r="AF3" s="143">
        <v>31</v>
      </c>
      <c r="AG3" s="43" t="s">
        <v>43</v>
      </c>
      <c r="AH3" s="10"/>
    </row>
    <row r="4" spans="1:36" s="5" customFormat="1" ht="13.5" customHeight="1" x14ac:dyDescent="0.2">
      <c r="A4" s="146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43" t="s">
        <v>39</v>
      </c>
      <c r="AH4" s="10"/>
    </row>
    <row r="5" spans="1:36" s="5" customFormat="1" ht="13.5" customHeight="1" x14ac:dyDescent="0.2">
      <c r="A5" s="15" t="s">
        <v>47</v>
      </c>
      <c r="B5" s="19" t="str">
        <f>[1]Maio!$I$5</f>
        <v>O</v>
      </c>
      <c r="C5" s="19" t="str">
        <f>[1]Maio!$I$6</f>
        <v>SE</v>
      </c>
      <c r="D5" s="19" t="str">
        <f>[1]Maio!$I$7</f>
        <v>O</v>
      </c>
      <c r="E5" s="19" t="str">
        <f>[1]Maio!$I$8</f>
        <v>O</v>
      </c>
      <c r="F5" s="19" t="str">
        <f>[1]Maio!$I$9</f>
        <v>O</v>
      </c>
      <c r="G5" s="19" t="str">
        <f>[1]Maio!$I$10</f>
        <v>NO</v>
      </c>
      <c r="H5" s="19" t="str">
        <f>[1]Maio!$I$11</f>
        <v>O</v>
      </c>
      <c r="I5" s="19" t="str">
        <f>[1]Maio!$I$12</f>
        <v>SO</v>
      </c>
      <c r="J5" s="19" t="str">
        <f>[1]Maio!$I$13</f>
        <v>O</v>
      </c>
      <c r="K5" s="19" t="str">
        <f>[1]Maio!$I$14</f>
        <v>NO</v>
      </c>
      <c r="L5" s="19" t="str">
        <f>[1]Maio!$I$15</f>
        <v>NO</v>
      </c>
      <c r="M5" s="19" t="str">
        <f>[1]Maio!$I$16</f>
        <v>O</v>
      </c>
      <c r="N5" s="19" t="str">
        <f>[1]Maio!$I$17</f>
        <v>O</v>
      </c>
      <c r="O5" s="19" t="str">
        <f>[1]Maio!$I$18</f>
        <v>O</v>
      </c>
      <c r="P5" s="19" t="str">
        <f>[1]Maio!$I$19</f>
        <v>S</v>
      </c>
      <c r="Q5" s="19" t="str">
        <f>[1]Maio!$I$20</f>
        <v>O</v>
      </c>
      <c r="R5" s="19" t="str">
        <f>[1]Maio!$I$21</f>
        <v>O</v>
      </c>
      <c r="S5" s="19" t="str">
        <f>[1]Maio!$I$22</f>
        <v>O</v>
      </c>
      <c r="T5" s="19" t="str">
        <f>[1]Maio!$I$23</f>
        <v>O</v>
      </c>
      <c r="U5" s="19" t="str">
        <f>[1]Maio!$I$24</f>
        <v>O</v>
      </c>
      <c r="V5" s="19" t="str">
        <f>[1]Maio!$I$25</f>
        <v>SO</v>
      </c>
      <c r="W5" s="19" t="str">
        <f>[1]Maio!$I$26</f>
        <v>S</v>
      </c>
      <c r="X5" s="19" t="str">
        <f>[1]Maio!$I$27</f>
        <v>SE</v>
      </c>
      <c r="Y5" s="19" t="str">
        <f>[1]Maio!$I$28</f>
        <v>NE</v>
      </c>
      <c r="Z5" s="19" t="str">
        <f>[1]Maio!$I$29</f>
        <v>L</v>
      </c>
      <c r="AA5" s="19" t="str">
        <f>[1]Maio!$I$30</f>
        <v>S</v>
      </c>
      <c r="AB5" s="19" t="str">
        <f>[1]Maio!$I$31</f>
        <v>NE</v>
      </c>
      <c r="AC5" s="19" t="str">
        <f>[1]Maio!$I$32</f>
        <v>N</v>
      </c>
      <c r="AD5" s="19" t="str">
        <f>[1]Maio!$I$33</f>
        <v>O</v>
      </c>
      <c r="AE5" s="19" t="str">
        <f>[1]Maio!$I$34</f>
        <v>O</v>
      </c>
      <c r="AF5" s="19" t="str">
        <f>[1]Maio!$I$35</f>
        <v>O</v>
      </c>
      <c r="AG5" s="46" t="str">
        <f>[1]Maio!$I$36</f>
        <v>O</v>
      </c>
      <c r="AH5" s="10"/>
    </row>
    <row r="6" spans="1:36" s="1" customFormat="1" ht="12.75" customHeight="1" x14ac:dyDescent="0.2">
      <c r="A6" s="15" t="s">
        <v>0</v>
      </c>
      <c r="B6" s="17" t="str">
        <f>[2]Maio!$I$5</f>
        <v>SO</v>
      </c>
      <c r="C6" s="17" t="str">
        <f>[2]Maio!$I$6</f>
        <v>SO</v>
      </c>
      <c r="D6" s="17" t="str">
        <f>[2]Maio!$I$7</f>
        <v>SO</v>
      </c>
      <c r="E6" s="17" t="str">
        <f>[2]Maio!$I$8</f>
        <v>SO</v>
      </c>
      <c r="F6" s="17" t="str">
        <f>[2]Maio!$I$9</f>
        <v>SO</v>
      </c>
      <c r="G6" s="17" t="str">
        <f>[2]Maio!$I$10</f>
        <v>SO</v>
      </c>
      <c r="H6" s="17" t="str">
        <f>[2]Maio!$I$11</f>
        <v>SO</v>
      </c>
      <c r="I6" s="17" t="str">
        <f>[2]Maio!$I$12</f>
        <v>SO</v>
      </c>
      <c r="J6" s="17" t="str">
        <f>[2]Maio!$I$13</f>
        <v>SO</v>
      </c>
      <c r="K6" s="17" t="str">
        <f>[2]Maio!$I$14</f>
        <v>SO</v>
      </c>
      <c r="L6" s="17" t="str">
        <f>[2]Maio!$I$15</f>
        <v>SO</v>
      </c>
      <c r="M6" s="17" t="str">
        <f>[2]Maio!$I$16</f>
        <v>SO</v>
      </c>
      <c r="N6" s="17" t="str">
        <f>[2]Maio!$I$17</f>
        <v>SO</v>
      </c>
      <c r="O6" s="17" t="str">
        <f>[2]Maio!$I$18</f>
        <v>SO</v>
      </c>
      <c r="P6" s="17" t="str">
        <f>[2]Maio!$I$19</f>
        <v>SO</v>
      </c>
      <c r="Q6" s="17" t="str">
        <f>[2]Maio!$I$20</f>
        <v>SO</v>
      </c>
      <c r="R6" s="17" t="str">
        <f>[2]Maio!$I$21</f>
        <v>SO</v>
      </c>
      <c r="S6" s="17" t="str">
        <f>[2]Maio!$I$22</f>
        <v>SO</v>
      </c>
      <c r="T6" s="86" t="str">
        <f>[2]Maio!$I$23</f>
        <v>SO</v>
      </c>
      <c r="U6" s="86" t="str">
        <f>[2]Maio!$I$24</f>
        <v>SO</v>
      </c>
      <c r="V6" s="86" t="str">
        <f>[2]Maio!$I$25</f>
        <v>SO</v>
      </c>
      <c r="W6" s="86" t="str">
        <f>[2]Maio!$I$26</f>
        <v>SO</v>
      </c>
      <c r="X6" s="86" t="str">
        <f>[2]Maio!$I$27</f>
        <v>SO</v>
      </c>
      <c r="Y6" s="20" t="str">
        <f>[2]Maio!$I$28</f>
        <v>SO</v>
      </c>
      <c r="Z6" s="20" t="str">
        <f>[2]Maio!$I$29</f>
        <v>SO</v>
      </c>
      <c r="AA6" s="20" t="str">
        <f>[2]Maio!$I$30</f>
        <v>SO</v>
      </c>
      <c r="AB6" s="20" t="str">
        <f>[2]Maio!$I$31</f>
        <v>SO</v>
      </c>
      <c r="AC6" s="20" t="str">
        <f>[2]Maio!$I$32</f>
        <v>SO</v>
      </c>
      <c r="AD6" s="20" t="str">
        <f>[2]Maio!$I$33</f>
        <v>SO</v>
      </c>
      <c r="AE6" s="20" t="str">
        <f>[2]Maio!$I$34</f>
        <v>SO</v>
      </c>
      <c r="AF6" s="20" t="str">
        <f>[2]Maio!$I$35</f>
        <v>SO</v>
      </c>
      <c r="AG6" s="80" t="str">
        <f>[2]Maio!$I$36</f>
        <v>SO</v>
      </c>
      <c r="AH6" s="2"/>
    </row>
    <row r="7" spans="1:36" ht="12" customHeight="1" x14ac:dyDescent="0.2">
      <c r="A7" s="15" t="s">
        <v>1</v>
      </c>
      <c r="B7" s="17" t="str">
        <f>[3]Maio!$I$5</f>
        <v>SE</v>
      </c>
      <c r="C7" s="17" t="str">
        <f>[3]Maio!$I$6</f>
        <v>SE</v>
      </c>
      <c r="D7" s="17" t="str">
        <f>[3]Maio!$I$7</f>
        <v>N</v>
      </c>
      <c r="E7" s="17" t="str">
        <f>[3]Maio!$I$8</f>
        <v>S</v>
      </c>
      <c r="F7" s="17" t="str">
        <f>[3]Maio!$I$9</f>
        <v>SE</v>
      </c>
      <c r="G7" s="17" t="str">
        <f>[3]Maio!$I$10</f>
        <v>S</v>
      </c>
      <c r="H7" s="17" t="str">
        <f>[3]Maio!$I$11</f>
        <v>SE</v>
      </c>
      <c r="I7" s="17" t="str">
        <f>[3]Maio!$I$12</f>
        <v>SE</v>
      </c>
      <c r="J7" s="17" t="str">
        <f>[3]Maio!$I$13</f>
        <v>SE</v>
      </c>
      <c r="K7" s="17" t="str">
        <f>[3]Maio!$I$14</f>
        <v>SE</v>
      </c>
      <c r="L7" s="17" t="str">
        <f>[3]Maio!$I$15</f>
        <v>S</v>
      </c>
      <c r="M7" s="17" t="str">
        <f>[3]Maio!$I$16</f>
        <v>SE</v>
      </c>
      <c r="N7" s="17" t="str">
        <f>[3]Maio!$I$17</f>
        <v>SE</v>
      </c>
      <c r="O7" s="17" t="str">
        <f>[3]Maio!$I$18</f>
        <v>SE</v>
      </c>
      <c r="P7" s="17" t="str">
        <f>[3]Maio!$I$19</f>
        <v>SE</v>
      </c>
      <c r="Q7" s="17" t="str">
        <f>[3]Maio!$I$20</f>
        <v>SE</v>
      </c>
      <c r="R7" s="17" t="str">
        <f>[3]Maio!$I$21</f>
        <v>SE</v>
      </c>
      <c r="S7" s="17" t="str">
        <f>[3]Maio!$I$22</f>
        <v>SE</v>
      </c>
      <c r="T7" s="86" t="str">
        <f>[3]Maio!$I$23</f>
        <v>SE</v>
      </c>
      <c r="U7" s="86" t="str">
        <f>[3]Maio!$I$24</f>
        <v>S</v>
      </c>
      <c r="V7" s="86" t="str">
        <f>[3]Maio!$I$25</f>
        <v>SE</v>
      </c>
      <c r="W7" s="86" t="str">
        <f>[3]Maio!$I$26</f>
        <v>SE</v>
      </c>
      <c r="X7" s="86" t="str">
        <f>[3]Maio!$I$27</f>
        <v>SE</v>
      </c>
      <c r="Y7" s="21" t="str">
        <f>[3]Maio!$I$28</f>
        <v>N</v>
      </c>
      <c r="Z7" s="21" t="str">
        <f>[3]Maio!$I$29</f>
        <v>NO</v>
      </c>
      <c r="AA7" s="21" t="str">
        <f>[3]Maio!$I$30</f>
        <v>SE</v>
      </c>
      <c r="AB7" s="21" t="str">
        <f>[3]Maio!$I$31</f>
        <v>S</v>
      </c>
      <c r="AC7" s="21" t="str">
        <f>[3]Maio!$I$32</f>
        <v>S</v>
      </c>
      <c r="AD7" s="21" t="str">
        <f>[3]Maio!$I$33</f>
        <v>SE</v>
      </c>
      <c r="AE7" s="21" t="str">
        <f>[3]Maio!$I$34</f>
        <v>SE</v>
      </c>
      <c r="AF7" s="21" t="str">
        <f>[3]Maio!$I$35</f>
        <v>O</v>
      </c>
      <c r="AG7" s="80" t="str">
        <f>[3]Maio!$I$36</f>
        <v>SE</v>
      </c>
      <c r="AH7" s="2"/>
    </row>
    <row r="8" spans="1:36" ht="12" customHeight="1" x14ac:dyDescent="0.2">
      <c r="A8" s="15" t="s">
        <v>81</v>
      </c>
      <c r="B8" s="17" t="str">
        <f>[4]Maio!$I$5</f>
        <v>L</v>
      </c>
      <c r="C8" s="17" t="str">
        <f>[4]Maio!$I$6</f>
        <v>L</v>
      </c>
      <c r="D8" s="17" t="str">
        <f>[4]Maio!$I$7</f>
        <v>L</v>
      </c>
      <c r="E8" s="17" t="str">
        <f>[4]Maio!$I$8</f>
        <v>SO</v>
      </c>
      <c r="F8" s="17" t="str">
        <f>[4]Maio!$I$9</f>
        <v>SO</v>
      </c>
      <c r="G8" s="17" t="str">
        <f>[4]Maio!$I$10</f>
        <v>SE</v>
      </c>
      <c r="H8" s="17" t="str">
        <f>[4]Maio!$I$11</f>
        <v>SE</v>
      </c>
      <c r="I8" s="17" t="str">
        <f>[4]Maio!$I$12</f>
        <v>L</v>
      </c>
      <c r="J8" s="17" t="str">
        <f>[4]Maio!$I$13</f>
        <v>L</v>
      </c>
      <c r="K8" s="17" t="str">
        <f>[4]Maio!$I$14</f>
        <v>SE</v>
      </c>
      <c r="L8" s="17" t="str">
        <f>[4]Maio!$I$15</f>
        <v>SO</v>
      </c>
      <c r="M8" s="17" t="str">
        <f>[4]Maio!$I$16</f>
        <v>SO</v>
      </c>
      <c r="N8" s="17" t="str">
        <f>[4]Maio!$I$17</f>
        <v>L</v>
      </c>
      <c r="O8" s="17" t="str">
        <f>[4]Maio!$I$18</f>
        <v>L</v>
      </c>
      <c r="P8" s="17" t="str">
        <f>[4]Maio!$I$19</f>
        <v>L</v>
      </c>
      <c r="Q8" s="17" t="str">
        <f>[4]Maio!$I$20</f>
        <v>L</v>
      </c>
      <c r="R8" s="17" t="str">
        <f>[4]Maio!$I$21</f>
        <v>L</v>
      </c>
      <c r="S8" s="17" t="str">
        <f>[4]Maio!$I$22</f>
        <v>SE</v>
      </c>
      <c r="T8" s="20" t="str">
        <f>[4]Maio!$I$23</f>
        <v>SE</v>
      </c>
      <c r="U8" s="20" t="str">
        <f>[4]Maio!$I$24</f>
        <v>SE</v>
      </c>
      <c r="V8" s="20" t="str">
        <f>[4]Maio!$I$25</f>
        <v>L</v>
      </c>
      <c r="W8" s="20" t="str">
        <f>[4]Maio!$I$26</f>
        <v>L</v>
      </c>
      <c r="X8" s="20" t="str">
        <f>[4]Maio!$I$27</f>
        <v>NE</v>
      </c>
      <c r="Y8" s="20" t="str">
        <f>[4]Maio!$I$28</f>
        <v>NE</v>
      </c>
      <c r="Z8" s="20" t="str">
        <f>[4]Maio!$I$29</f>
        <v>NE</v>
      </c>
      <c r="AA8" s="20" t="str">
        <f>[4]Maio!$I$30</f>
        <v>NE</v>
      </c>
      <c r="AB8" s="20" t="str">
        <f>[4]Maio!$I$31</f>
        <v>SO</v>
      </c>
      <c r="AC8" s="20" t="str">
        <f>[4]Maio!$I$32</f>
        <v>SO</v>
      </c>
      <c r="AD8" s="20" t="str">
        <f>[4]Maio!$I$33</f>
        <v>SO</v>
      </c>
      <c r="AE8" s="20" t="str">
        <f>[4]Maio!$I$34</f>
        <v>SE</v>
      </c>
      <c r="AF8" s="20" t="str">
        <f>[4]Maio!$I$35</f>
        <v>L</v>
      </c>
      <c r="AG8" s="80" t="str">
        <f>[4]Maio!$I$36</f>
        <v>L</v>
      </c>
      <c r="AH8" s="2"/>
    </row>
    <row r="9" spans="1:36" ht="13.5" customHeight="1" x14ac:dyDescent="0.2">
      <c r="A9" s="15" t="s">
        <v>48</v>
      </c>
      <c r="B9" s="22" t="str">
        <f>[5]Maio!$I$5</f>
        <v>NE</v>
      </c>
      <c r="C9" s="22" t="str">
        <f>[5]Maio!$I$6</f>
        <v>N</v>
      </c>
      <c r="D9" s="22" t="str">
        <f>[5]Maio!$I$7</f>
        <v>NE</v>
      </c>
      <c r="E9" s="22" t="str">
        <f>[5]Maio!$I$8</f>
        <v>S</v>
      </c>
      <c r="F9" s="22" t="str">
        <f>[5]Maio!$I$9</f>
        <v>SO</v>
      </c>
      <c r="G9" s="22" t="str">
        <f>[5]Maio!$I$10</f>
        <v>SO</v>
      </c>
      <c r="H9" s="22" t="str">
        <f>[5]Maio!$I$11</f>
        <v>SO</v>
      </c>
      <c r="I9" s="22" t="str">
        <f>[5]Maio!$I$12</f>
        <v>L</v>
      </c>
      <c r="J9" s="22" t="str">
        <f>[5]Maio!$I$13</f>
        <v>NE</v>
      </c>
      <c r="K9" s="22" t="str">
        <f>[5]Maio!$I$14</f>
        <v>NE</v>
      </c>
      <c r="L9" s="22" t="str">
        <f>[5]Maio!$I$15</f>
        <v>S</v>
      </c>
      <c r="M9" s="22" t="str">
        <f>[5]Maio!$I$16</f>
        <v>S</v>
      </c>
      <c r="N9" s="22" t="str">
        <f>[5]Maio!$I$17</f>
        <v>NE</v>
      </c>
      <c r="O9" s="22" t="str">
        <f>[5]Maio!$I$18</f>
        <v>NE</v>
      </c>
      <c r="P9" s="22" t="str">
        <f>[5]Maio!$I$19</f>
        <v>NE</v>
      </c>
      <c r="Q9" s="22" t="str">
        <f>[5]Maio!$I$20</f>
        <v>NE</v>
      </c>
      <c r="R9" s="22" t="str">
        <f>[5]Maio!$I$21</f>
        <v>NE</v>
      </c>
      <c r="S9" s="22" t="str">
        <f>[5]Maio!$I$22</f>
        <v>L</v>
      </c>
      <c r="T9" s="21" t="str">
        <f>[5]Maio!$I$23</f>
        <v>L</v>
      </c>
      <c r="U9" s="21" t="str">
        <f>[5]Maio!$I$24</f>
        <v>NE</v>
      </c>
      <c r="V9" s="21" t="str">
        <f>[5]Maio!$I$25</f>
        <v>NE</v>
      </c>
      <c r="W9" s="21" t="str">
        <f>[5]Maio!$I$26</f>
        <v>NE</v>
      </c>
      <c r="X9" s="21" t="str">
        <f>[5]Maio!$I$27</f>
        <v>NE</v>
      </c>
      <c r="Y9" s="21" t="str">
        <f>[5]Maio!$I$28</f>
        <v>NE</v>
      </c>
      <c r="Z9" s="21" t="str">
        <f>[5]Maio!$I$29</f>
        <v>NE</v>
      </c>
      <c r="AA9" s="21" t="str">
        <f>[5]Maio!$I$30</f>
        <v>NE</v>
      </c>
      <c r="AB9" s="21" t="str">
        <f>[5]Maio!$I$31</f>
        <v>SO</v>
      </c>
      <c r="AC9" s="21" t="str">
        <f>[5]Maio!$I$32</f>
        <v>S</v>
      </c>
      <c r="AD9" s="21" t="str">
        <f>[5]Maio!$I$33</f>
        <v>NE</v>
      </c>
      <c r="AE9" s="21" t="str">
        <f>[5]Maio!$I$34</f>
        <v>NE</v>
      </c>
      <c r="AF9" s="21" t="str">
        <f>[5]Maio!$I$35</f>
        <v>SO</v>
      </c>
      <c r="AG9" s="80" t="str">
        <f>[5]Maio!$I$36</f>
        <v>NE</v>
      </c>
      <c r="AH9" s="2"/>
    </row>
    <row r="10" spans="1:36" ht="13.5" customHeight="1" x14ac:dyDescent="0.2">
      <c r="A10" s="15" t="s">
        <v>2</v>
      </c>
      <c r="B10" s="23" t="str">
        <f>[6]Maio!$I$5</f>
        <v>L</v>
      </c>
      <c r="C10" s="23" t="str">
        <f>[6]Maio!$I$6</f>
        <v>L</v>
      </c>
      <c r="D10" s="23" t="str">
        <f>[6]Maio!$I$7</f>
        <v>NE</v>
      </c>
      <c r="E10" s="23" t="str">
        <f>[6]Maio!$I$8</f>
        <v>N</v>
      </c>
      <c r="F10" s="23" t="str">
        <f>[6]Maio!$I$9</f>
        <v>SE</v>
      </c>
      <c r="G10" s="23" t="str">
        <f>[6]Maio!$I$10</f>
        <v>N</v>
      </c>
      <c r="H10" s="23" t="str">
        <f>[6]Maio!$I$11</f>
        <v>SE</v>
      </c>
      <c r="I10" s="23" t="str">
        <f>[6]Maio!$I$12</f>
        <v>L</v>
      </c>
      <c r="J10" s="23" t="str">
        <f>[6]Maio!$I$13</f>
        <v>L</v>
      </c>
      <c r="K10" s="23" t="str">
        <f>[6]Maio!$I$14</f>
        <v>N</v>
      </c>
      <c r="L10" s="23" t="str">
        <f>[6]Maio!$I$15</f>
        <v>N</v>
      </c>
      <c r="M10" s="23" t="str">
        <f>[6]Maio!$I$16</f>
        <v>SE</v>
      </c>
      <c r="N10" s="23" t="str">
        <f>[6]Maio!$I$17</f>
        <v>L</v>
      </c>
      <c r="O10" s="23" t="str">
        <f>[6]Maio!$I$18</f>
        <v>L</v>
      </c>
      <c r="P10" s="23" t="str">
        <f>[6]Maio!$I$19</f>
        <v>L</v>
      </c>
      <c r="Q10" s="23" t="str">
        <f>[6]Maio!$I$20</f>
        <v>L</v>
      </c>
      <c r="R10" s="23" t="str">
        <f>[6]Maio!$I$21</f>
        <v>L</v>
      </c>
      <c r="S10" s="23" t="str">
        <f>[6]Maio!$I$22</f>
        <v>SE</v>
      </c>
      <c r="T10" s="20" t="str">
        <f>[6]Maio!$I$23</f>
        <v>SE</v>
      </c>
      <c r="U10" s="20" t="str">
        <f>[6]Maio!$I$24</f>
        <v>SE</v>
      </c>
      <c r="V10" s="23" t="str">
        <f>[6]Maio!$I$25</f>
        <v>L</v>
      </c>
      <c r="W10" s="20" t="str">
        <f>[6]Maio!$I$26</f>
        <v>L</v>
      </c>
      <c r="X10" s="20" t="str">
        <f>[6]Maio!$I$27</f>
        <v>NE</v>
      </c>
      <c r="Y10" s="20" t="str">
        <f>[6]Maio!$I$28</f>
        <v>N</v>
      </c>
      <c r="Z10" s="20" t="str">
        <f>[6]Maio!$I$29</f>
        <v>N</v>
      </c>
      <c r="AA10" s="20" t="str">
        <f>[6]Maio!$I$30</f>
        <v>L</v>
      </c>
      <c r="AB10" s="20" t="str">
        <f>[6]Maio!$I$31</f>
        <v>N</v>
      </c>
      <c r="AC10" s="20" t="str">
        <f>[6]Maio!$I$32</f>
        <v>N</v>
      </c>
      <c r="AD10" s="20" t="str">
        <f>[6]Maio!$I$33</f>
        <v>SE</v>
      </c>
      <c r="AE10" s="20" t="str">
        <f>[6]Maio!$I$34</f>
        <v>N</v>
      </c>
      <c r="AF10" s="20" t="str">
        <f>[6]Maio!$I$35</f>
        <v>N</v>
      </c>
      <c r="AG10" s="80" t="str">
        <f>[6]Maio!$I$36</f>
        <v>L</v>
      </c>
      <c r="AH10" s="2"/>
    </row>
    <row r="11" spans="1:36" ht="12.75" customHeight="1" x14ac:dyDescent="0.2">
      <c r="A11" s="15" t="s">
        <v>3</v>
      </c>
      <c r="B11" s="23" t="str">
        <f>[7]Maio!$I$5</f>
        <v>L</v>
      </c>
      <c r="C11" s="23" t="str">
        <f>[7]Maio!$I$6</f>
        <v>N</v>
      </c>
      <c r="D11" s="23" t="str">
        <f>[7]Maio!$I$7</f>
        <v>N</v>
      </c>
      <c r="E11" s="23" t="str">
        <f>[7]Maio!$I$8</f>
        <v>O</v>
      </c>
      <c r="F11" s="23" t="str">
        <f>[7]Maio!$I$9</f>
        <v>SE</v>
      </c>
      <c r="G11" s="23" t="str">
        <f>[7]Maio!$I$10</f>
        <v>NO</v>
      </c>
      <c r="H11" s="23" t="str">
        <f>[7]Maio!$I$11</f>
        <v>SE</v>
      </c>
      <c r="I11" s="23" t="str">
        <f>[7]Maio!$I$12</f>
        <v>L</v>
      </c>
      <c r="J11" s="23" t="str">
        <f>[7]Maio!$I$13</f>
        <v>L</v>
      </c>
      <c r="K11" s="23" t="str">
        <f>[7]Maio!$I$14</f>
        <v>NO</v>
      </c>
      <c r="L11" s="23" t="str">
        <f>[7]Maio!$I$15</f>
        <v>O</v>
      </c>
      <c r="M11" s="23" t="str">
        <f>[7]Maio!$I$16</f>
        <v>NO</v>
      </c>
      <c r="N11" s="23" t="str">
        <f>[7]Maio!$I$17</f>
        <v>SO</v>
      </c>
      <c r="O11" s="23" t="str">
        <f>[7]Maio!$I$18</f>
        <v>L</v>
      </c>
      <c r="P11" s="23" t="str">
        <f>[7]Maio!$I$19</f>
        <v>L</v>
      </c>
      <c r="Q11" s="23" t="str">
        <f>[7]Maio!$I$20</f>
        <v>L</v>
      </c>
      <c r="R11" s="23" t="str">
        <f>[7]Maio!$I$21</f>
        <v>L</v>
      </c>
      <c r="S11" s="23" t="str">
        <f>[7]Maio!$I$22</f>
        <v>L</v>
      </c>
      <c r="T11" s="20" t="str">
        <f>[7]Maio!$I$23</f>
        <v>L</v>
      </c>
      <c r="U11" s="20" t="str">
        <f>[7]Maio!$I$24</f>
        <v>L</v>
      </c>
      <c r="V11" s="20" t="str">
        <f>[7]Maio!$I$25</f>
        <v>L</v>
      </c>
      <c r="W11" s="20" t="str">
        <f>[7]Maio!$I$26</f>
        <v>L</v>
      </c>
      <c r="X11" s="20" t="str">
        <f>[7]Maio!$I$27</f>
        <v>L</v>
      </c>
      <c r="Y11" s="20" t="str">
        <f>[7]Maio!$I$28</f>
        <v>SO</v>
      </c>
      <c r="Z11" s="20" t="str">
        <f>[7]Maio!$I$29</f>
        <v>SO</v>
      </c>
      <c r="AA11" s="20" t="str">
        <f>[7]Maio!$I$30</f>
        <v>O</v>
      </c>
      <c r="AB11" s="20" t="str">
        <f>[7]Maio!$I$31</f>
        <v>O</v>
      </c>
      <c r="AC11" s="20" t="str">
        <f>[7]Maio!$I$32</f>
        <v>S</v>
      </c>
      <c r="AD11" s="20" t="str">
        <f>[7]Maio!$I$33</f>
        <v>SE</v>
      </c>
      <c r="AE11" s="20" t="str">
        <f>[7]Maio!$I$34</f>
        <v>SE</v>
      </c>
      <c r="AF11" s="20" t="str">
        <f>[7]Maio!$I$35</f>
        <v>O</v>
      </c>
      <c r="AG11" s="80" t="str">
        <f>[7]Maio!$I$36</f>
        <v>L</v>
      </c>
      <c r="AH11" s="2" t="s">
        <v>54</v>
      </c>
    </row>
    <row r="12" spans="1:36" ht="13.5" customHeight="1" x14ac:dyDescent="0.2">
      <c r="A12" s="15" t="s">
        <v>4</v>
      </c>
      <c r="B12" s="23" t="str">
        <f>[8]Maio!$I$5</f>
        <v>N</v>
      </c>
      <c r="C12" s="23" t="str">
        <f>[8]Maio!$I$6</f>
        <v>O</v>
      </c>
      <c r="D12" s="23" t="str">
        <f>[8]Maio!$I$7</f>
        <v>SO</v>
      </c>
      <c r="E12" s="23" t="str">
        <f>[8]Maio!$I$8</f>
        <v>S</v>
      </c>
      <c r="F12" s="23" t="str">
        <f>[8]Maio!$I$9</f>
        <v>NO</v>
      </c>
      <c r="G12" s="23" t="str">
        <f>[8]Maio!$I$10</f>
        <v>N</v>
      </c>
      <c r="H12" s="23" t="str">
        <f>[8]Maio!$I$11</f>
        <v>N</v>
      </c>
      <c r="I12" s="23" t="str">
        <f>[8]Maio!$I$12</f>
        <v>NO</v>
      </c>
      <c r="J12" s="23" t="str">
        <f>[8]Maio!$I$13</f>
        <v>NO</v>
      </c>
      <c r="K12" s="23" t="str">
        <f>[8]Maio!$I$14</f>
        <v>S</v>
      </c>
      <c r="L12" s="23" t="str">
        <f>[8]Maio!$I$15</f>
        <v>NE</v>
      </c>
      <c r="M12" s="23" t="str">
        <f>[8]Maio!$I$16</f>
        <v>NO</v>
      </c>
      <c r="N12" s="23" t="str">
        <f>[8]Maio!$I$17</f>
        <v>NO</v>
      </c>
      <c r="O12" s="23" t="str">
        <f>[8]Maio!$I$18</f>
        <v>NO</v>
      </c>
      <c r="P12" s="23" t="str">
        <f>[8]Maio!$I$19</f>
        <v>NO</v>
      </c>
      <c r="Q12" s="23" t="str">
        <f>[8]Maio!$I$20</f>
        <v>O</v>
      </c>
      <c r="R12" s="23" t="str">
        <f>[8]Maio!$I$21</f>
        <v>NO</v>
      </c>
      <c r="S12" s="23" t="str">
        <f>[8]Maio!$I$22</f>
        <v>N</v>
      </c>
      <c r="T12" s="20" t="str">
        <f>[8]Maio!$I$23</f>
        <v>N</v>
      </c>
      <c r="U12" s="20" t="str">
        <f>[8]Maio!$I$24</f>
        <v>O</v>
      </c>
      <c r="V12" s="20" t="str">
        <f>[8]Maio!$I$25</f>
        <v>O</v>
      </c>
      <c r="W12" s="20" t="str">
        <f>[8]Maio!$I$26</f>
        <v>O</v>
      </c>
      <c r="X12" s="20" t="str">
        <f>[8]Maio!$I$27</f>
        <v>O</v>
      </c>
      <c r="Y12" s="20" t="str">
        <f>[8]Maio!$I$28</f>
        <v>SO</v>
      </c>
      <c r="Z12" s="20" t="str">
        <f>[8]Maio!$I$29</f>
        <v>SO</v>
      </c>
      <c r="AA12" s="20" t="str">
        <f>[8]Maio!$I$30</f>
        <v>O</v>
      </c>
      <c r="AB12" s="20" t="str">
        <f>[8]Maio!$I$31</f>
        <v>O</v>
      </c>
      <c r="AC12" s="20" t="str">
        <f>[8]Maio!$I$32</f>
        <v>NE</v>
      </c>
      <c r="AD12" s="20" t="str">
        <f>[8]Maio!$I$33</f>
        <v>NE</v>
      </c>
      <c r="AE12" s="20" t="str">
        <f>[8]Maio!$I$34</f>
        <v>O</v>
      </c>
      <c r="AF12" s="20" t="str">
        <f>[8]Maio!$I$35</f>
        <v>O</v>
      </c>
      <c r="AG12" s="80" t="str">
        <f>[8]Maio!$I$36</f>
        <v>O</v>
      </c>
      <c r="AH12" s="2"/>
    </row>
    <row r="13" spans="1:36" ht="12" customHeight="1" x14ac:dyDescent="0.2">
      <c r="A13" s="15" t="s">
        <v>5</v>
      </c>
      <c r="B13" s="20" t="str">
        <f>[9]Maio!$I$5</f>
        <v>SE</v>
      </c>
      <c r="C13" s="20" t="str">
        <f>[9]Maio!$I$6</f>
        <v>L</v>
      </c>
      <c r="D13" s="20" t="str">
        <f>[9]Maio!$I$7</f>
        <v>N</v>
      </c>
      <c r="E13" s="20" t="str">
        <f>[9]Maio!$I$8</f>
        <v>SO</v>
      </c>
      <c r="F13" s="20" t="str">
        <f>[9]Maio!$I$9</f>
        <v>SO</v>
      </c>
      <c r="G13" s="20" t="str">
        <f>[9]Maio!$I$10</f>
        <v>S</v>
      </c>
      <c r="H13" s="20" t="str">
        <f>[9]Maio!$I$11</f>
        <v>SO</v>
      </c>
      <c r="I13" s="20" t="str">
        <f>[9]Maio!$I$12</f>
        <v>NE</v>
      </c>
      <c r="J13" s="20" t="str">
        <f>[9]Maio!$I$13</f>
        <v>L</v>
      </c>
      <c r="K13" s="20" t="str">
        <f>[9]Maio!$I$14</f>
        <v>O</v>
      </c>
      <c r="L13" s="20" t="str">
        <f>[9]Maio!$I$15</f>
        <v>S</v>
      </c>
      <c r="M13" s="20" t="str">
        <f>[9]Maio!$I$16</f>
        <v>S</v>
      </c>
      <c r="N13" s="20" t="str">
        <f>[9]Maio!$I$17</f>
        <v>L</v>
      </c>
      <c r="O13" s="20" t="str">
        <f>[9]Maio!$I$18</f>
        <v>SE</v>
      </c>
      <c r="P13" s="20" t="str">
        <f>[9]Maio!$I$19</f>
        <v>L</v>
      </c>
      <c r="Q13" s="20" t="str">
        <f>[9]Maio!$I$20</f>
        <v>L</v>
      </c>
      <c r="R13" s="20" t="str">
        <f>[9]Maio!$I$21</f>
        <v>L</v>
      </c>
      <c r="S13" s="20" t="str">
        <f>[9]Maio!$I$22</f>
        <v>SE</v>
      </c>
      <c r="T13" s="20" t="str">
        <f>[9]Maio!$I$23</f>
        <v>SE</v>
      </c>
      <c r="U13" s="20" t="str">
        <f>[9]Maio!$I$24</f>
        <v>SE</v>
      </c>
      <c r="V13" s="20" t="str">
        <f>[9]Maio!$I$25</f>
        <v>L</v>
      </c>
      <c r="W13" s="20" t="str">
        <f>[9]Maio!$I$26</f>
        <v>L</v>
      </c>
      <c r="X13" s="20" t="str">
        <f>[9]Maio!$I$27</f>
        <v>L</v>
      </c>
      <c r="Y13" s="20" t="str">
        <f>[9]Maio!$I$28</f>
        <v>L</v>
      </c>
      <c r="Z13" s="20" t="str">
        <f>[9]Maio!$I$29</f>
        <v>L</v>
      </c>
      <c r="AA13" s="20" t="str">
        <f>[9]Maio!$I$30</f>
        <v>L</v>
      </c>
      <c r="AB13" s="20" t="str">
        <f>[9]Maio!$I$31</f>
        <v>SO</v>
      </c>
      <c r="AC13" s="20" t="str">
        <f>[9]Maio!$I$32</f>
        <v>SO</v>
      </c>
      <c r="AD13" s="20" t="str">
        <f>[9]Maio!$I$33</f>
        <v>S</v>
      </c>
      <c r="AE13" s="20" t="str">
        <f>[9]Maio!$I$34</f>
        <v>SE</v>
      </c>
      <c r="AF13" s="20" t="str">
        <f>[9]Maio!$I$35</f>
        <v>SO</v>
      </c>
      <c r="AG13" s="80" t="str">
        <f>[9]Maio!$I$36</f>
        <v>L</v>
      </c>
      <c r="AH13" s="2" t="s">
        <v>54</v>
      </c>
    </row>
    <row r="14" spans="1:36" ht="12.75" customHeight="1" x14ac:dyDescent="0.2">
      <c r="A14" s="15" t="s">
        <v>50</v>
      </c>
      <c r="B14" s="20" t="str">
        <f>[10]Maio!$I$5</f>
        <v>L</v>
      </c>
      <c r="C14" s="20" t="str">
        <f>[10]Maio!$I$6</f>
        <v>NE</v>
      </c>
      <c r="D14" s="20" t="str">
        <f>[10]Maio!$I$7</f>
        <v>NE</v>
      </c>
      <c r="E14" s="20" t="str">
        <f>[10]Maio!$I$8</f>
        <v>N</v>
      </c>
      <c r="F14" s="20" t="str">
        <f>[10]Maio!$I$9</f>
        <v>L</v>
      </c>
      <c r="G14" s="20" t="str">
        <f>[10]Maio!$I$10</f>
        <v>SO</v>
      </c>
      <c r="H14" s="20" t="str">
        <f>[10]Maio!$I$11</f>
        <v>L</v>
      </c>
      <c r="I14" s="20" t="str">
        <f>[10]Maio!$I$12</f>
        <v>L</v>
      </c>
      <c r="J14" s="20" t="str">
        <f>[10]Maio!$I$13</f>
        <v>NE</v>
      </c>
      <c r="K14" s="20" t="str">
        <f>[10]Maio!$I$14</f>
        <v>N</v>
      </c>
      <c r="L14" s="20" t="str">
        <f>[10]Maio!$I$15</f>
        <v>S</v>
      </c>
      <c r="M14" s="20" t="str">
        <f>[10]Maio!$I$16</f>
        <v>SE</v>
      </c>
      <c r="N14" s="20" t="str">
        <f>[10]Maio!$I$17</f>
        <v>L</v>
      </c>
      <c r="O14" s="20" t="str">
        <f>[10]Maio!$I$18</f>
        <v>L</v>
      </c>
      <c r="P14" s="20" t="str">
        <f>[10]Maio!$I$19</f>
        <v>L</v>
      </c>
      <c r="Q14" s="20" t="str">
        <f>[10]Maio!$I$20</f>
        <v>NE</v>
      </c>
      <c r="R14" s="20" t="str">
        <f>[10]Maio!$I$21</f>
        <v>L</v>
      </c>
      <c r="S14" s="20" t="str">
        <f>[10]Maio!$I$22</f>
        <v>L</v>
      </c>
      <c r="T14" s="20" t="str">
        <f>[10]Maio!$I$23</f>
        <v>L</v>
      </c>
      <c r="U14" s="20" t="str">
        <f>[10]Maio!$I$24</f>
        <v>L</v>
      </c>
      <c r="V14" s="20" t="str">
        <f>[10]Maio!$I$25</f>
        <v>NE</v>
      </c>
      <c r="W14" s="20" t="str">
        <f>[10]Maio!$I$26</f>
        <v>NE</v>
      </c>
      <c r="X14" s="20" t="str">
        <f>[10]Maio!$I$27</f>
        <v>NE</v>
      </c>
      <c r="Y14" s="20" t="str">
        <f>[10]Maio!$I$28</f>
        <v>NE</v>
      </c>
      <c r="Z14" s="20" t="str">
        <f>[10]Maio!$I$29</f>
        <v>NE</v>
      </c>
      <c r="AA14" s="20" t="str">
        <f>[10]Maio!$I$30</f>
        <v>NE</v>
      </c>
      <c r="AB14" s="20" t="str">
        <f>[10]Maio!$I$31</f>
        <v>NE</v>
      </c>
      <c r="AC14" s="20" t="str">
        <f>[10]Maio!$I$32</f>
        <v>N</v>
      </c>
      <c r="AD14" s="20" t="str">
        <f>[10]Maio!$I$33</f>
        <v>O</v>
      </c>
      <c r="AE14" s="20" t="str">
        <f>[10]Maio!$I$34</f>
        <v>NE</v>
      </c>
      <c r="AF14" s="20" t="str">
        <f>[10]Maio!$I$35</f>
        <v>NE</v>
      </c>
      <c r="AG14" s="80" t="str">
        <f>[10]Maio!$I$36</f>
        <v>NE</v>
      </c>
      <c r="AH14" s="2"/>
    </row>
    <row r="15" spans="1:36" ht="13.5" customHeight="1" x14ac:dyDescent="0.2">
      <c r="A15" s="15" t="s">
        <v>6</v>
      </c>
      <c r="B15" s="20" t="str">
        <f>[11]Maio!$I$5</f>
        <v>SE</v>
      </c>
      <c r="C15" s="20" t="str">
        <f>[11]Maio!$I$6</f>
        <v>SE</v>
      </c>
      <c r="D15" s="20" t="str">
        <f>[11]Maio!$I$7</f>
        <v>NO</v>
      </c>
      <c r="E15" s="20" t="str">
        <f>[11]Maio!$I$8</f>
        <v>L</v>
      </c>
      <c r="F15" s="20" t="str">
        <f>[11]Maio!$I$9</f>
        <v>SE</v>
      </c>
      <c r="G15" s="20" t="str">
        <f>[11]Maio!$I$10</f>
        <v>O</v>
      </c>
      <c r="H15" s="20" t="str">
        <f>[11]Maio!$I$11</f>
        <v>SE</v>
      </c>
      <c r="I15" s="20" t="str">
        <f>[11]Maio!$I$12</f>
        <v>SE</v>
      </c>
      <c r="J15" s="20" t="str">
        <f>[11]Maio!$I$13</f>
        <v>SE</v>
      </c>
      <c r="K15" s="20" t="str">
        <f>[11]Maio!$I$14</f>
        <v>NO</v>
      </c>
      <c r="L15" s="20" t="str">
        <f>[11]Maio!$I$15</f>
        <v>S</v>
      </c>
      <c r="M15" s="20" t="str">
        <f>[11]Maio!$I$16</f>
        <v>L</v>
      </c>
      <c r="N15" s="20" t="str">
        <f>[11]Maio!$I$17</f>
        <v>L</v>
      </c>
      <c r="O15" s="20" t="str">
        <f>[11]Maio!$I$18</f>
        <v>L</v>
      </c>
      <c r="P15" s="20" t="str">
        <f>[11]Maio!$I$19</f>
        <v>SE</v>
      </c>
      <c r="Q15" s="20" t="str">
        <f>[11]Maio!$I$20</f>
        <v>S</v>
      </c>
      <c r="R15" s="20" t="str">
        <f>[11]Maio!$I$21</f>
        <v>SE</v>
      </c>
      <c r="S15" s="20" t="str">
        <f>[11]Maio!$I$22</f>
        <v>SE</v>
      </c>
      <c r="T15" s="20" t="str">
        <f>[11]Maio!$I$23</f>
        <v>SE</v>
      </c>
      <c r="U15" s="20" t="str">
        <f>[11]Maio!$I$24</f>
        <v>L</v>
      </c>
      <c r="V15" s="20" t="str">
        <f>[11]Maio!$I$25</f>
        <v>L</v>
      </c>
      <c r="W15" s="20" t="str">
        <f>[11]Maio!$I$26</f>
        <v>NE</v>
      </c>
      <c r="X15" s="20" t="str">
        <f>[11]Maio!$I$27</f>
        <v>NE</v>
      </c>
      <c r="Y15" s="20" t="str">
        <f>[11]Maio!$I$28</f>
        <v>*</v>
      </c>
      <c r="Z15" s="20" t="str">
        <f>[11]Maio!$I$29</f>
        <v>NE</v>
      </c>
      <c r="AA15" s="20" t="str">
        <f>[11]Maio!$I$30</f>
        <v>L</v>
      </c>
      <c r="AB15" s="20" t="str">
        <f>[11]Maio!$I$31</f>
        <v>*</v>
      </c>
      <c r="AC15" s="20" t="str">
        <f>[11]Maio!$I$32</f>
        <v>*</v>
      </c>
      <c r="AD15" s="20" t="str">
        <f>[11]Maio!$I$33</f>
        <v>S</v>
      </c>
      <c r="AE15" s="20" t="str">
        <f>[11]Maio!$I$34</f>
        <v>SE</v>
      </c>
      <c r="AF15" s="20" t="str">
        <f>[11]Maio!$I$35</f>
        <v>SE</v>
      </c>
      <c r="AG15" s="80" t="str">
        <f>[11]Maio!$I$36</f>
        <v>SE</v>
      </c>
      <c r="AH15" s="2"/>
      <c r="AI15" s="28" t="s">
        <v>54</v>
      </c>
    </row>
    <row r="16" spans="1:36" ht="13.5" customHeight="1" x14ac:dyDescent="0.2">
      <c r="A16" s="15" t="s">
        <v>7</v>
      </c>
      <c r="B16" s="23" t="str">
        <f>[12]Maio!$I$5</f>
        <v>NE</v>
      </c>
      <c r="C16" s="23" t="str">
        <f>[12]Maio!$I$6</f>
        <v>NE</v>
      </c>
      <c r="D16" s="23" t="str">
        <f>[12]Maio!$I$7</f>
        <v>N</v>
      </c>
      <c r="E16" s="23" t="str">
        <f>[12]Maio!$I$8</f>
        <v>S</v>
      </c>
      <c r="F16" s="23" t="str">
        <f>[12]Maio!$I$9</f>
        <v>S</v>
      </c>
      <c r="G16" s="23" t="str">
        <f>[12]Maio!$I$10</f>
        <v>S</v>
      </c>
      <c r="H16" s="23" t="str">
        <f>[12]Maio!$I$11</f>
        <v>SE</v>
      </c>
      <c r="I16" s="23" t="str">
        <f>[12]Maio!$I$12</f>
        <v>L</v>
      </c>
      <c r="J16" s="23" t="str">
        <f>[12]Maio!$I$13</f>
        <v>L</v>
      </c>
      <c r="K16" s="23" t="str">
        <f>[12]Maio!$I$14</f>
        <v>NE</v>
      </c>
      <c r="L16" s="23" t="str">
        <f>[12]Maio!$I$15</f>
        <v>S</v>
      </c>
      <c r="M16" s="23" t="str">
        <f>[12]Maio!$I$16</f>
        <v>SO</v>
      </c>
      <c r="N16" s="23" t="str">
        <f>[12]Maio!$I$17</f>
        <v>L</v>
      </c>
      <c r="O16" s="23" t="str">
        <f>[12]Maio!$I$18</f>
        <v>L</v>
      </c>
      <c r="P16" s="23" t="str">
        <f>[12]Maio!$I$19</f>
        <v>L</v>
      </c>
      <c r="Q16" s="23" t="str">
        <f>[12]Maio!$I$20</f>
        <v>NE</v>
      </c>
      <c r="R16" s="23" t="str">
        <f>[12]Maio!$I$21</f>
        <v>NE</v>
      </c>
      <c r="S16" s="23" t="str">
        <f>[12]Maio!$I$22</f>
        <v>SE</v>
      </c>
      <c r="T16" s="20" t="str">
        <f>[12]Maio!$I$23</f>
        <v>SE</v>
      </c>
      <c r="U16" s="20" t="str">
        <f>[12]Maio!$I$24</f>
        <v>SE</v>
      </c>
      <c r="V16" s="20" t="str">
        <f>[12]Maio!$I$25</f>
        <v>NE</v>
      </c>
      <c r="W16" s="20" t="str">
        <f>[12]Maio!$I$26</f>
        <v>NE</v>
      </c>
      <c r="X16" s="20" t="str">
        <f>[12]Maio!$I$27</f>
        <v>NE</v>
      </c>
      <c r="Y16" s="20" t="str">
        <f>[12]Maio!$I$28</f>
        <v>N</v>
      </c>
      <c r="Z16" s="20" t="str">
        <f>[12]Maio!$I$29</f>
        <v>N</v>
      </c>
      <c r="AA16" s="20" t="str">
        <f>[12]Maio!$I$30</f>
        <v>NE</v>
      </c>
      <c r="AB16" s="20" t="str">
        <f>[12]Maio!$I$31</f>
        <v>SO</v>
      </c>
      <c r="AC16" s="20" t="str">
        <f>[12]Maio!$I$32</f>
        <v>SO</v>
      </c>
      <c r="AD16" s="20" t="str">
        <f>[12]Maio!$I$33</f>
        <v>S</v>
      </c>
      <c r="AE16" s="20" t="str">
        <f>[12]Maio!$I$34</f>
        <v>L</v>
      </c>
      <c r="AF16" s="20" t="str">
        <f>[12]Maio!$I$35</f>
        <v>SE</v>
      </c>
      <c r="AG16" s="80" t="str">
        <f>[12]Maio!$I$36</f>
        <v>NE</v>
      </c>
      <c r="AH16" s="2"/>
      <c r="AJ16" t="s">
        <v>54</v>
      </c>
    </row>
    <row r="17" spans="1:35" ht="12.75" customHeight="1" x14ac:dyDescent="0.2">
      <c r="A17" s="15" t="s">
        <v>8</v>
      </c>
      <c r="B17" s="23" t="str">
        <f>[13]Maio!$I$5</f>
        <v>NE</v>
      </c>
      <c r="C17" s="23" t="str">
        <f>[13]Maio!$I$6</f>
        <v>NE</v>
      </c>
      <c r="D17" s="23" t="str">
        <f>[13]Maio!$I$7</f>
        <v>N</v>
      </c>
      <c r="E17" s="23" t="str">
        <f>[13]Maio!$I$8</f>
        <v>S</v>
      </c>
      <c r="F17" s="23" t="str">
        <f>[13]Maio!$I$9</f>
        <v>S</v>
      </c>
      <c r="G17" s="23" t="str">
        <f>[13]Maio!$I$10</f>
        <v>S</v>
      </c>
      <c r="H17" s="23" t="str">
        <f>[13]Maio!$I$11</f>
        <v>S</v>
      </c>
      <c r="I17" s="23" t="str">
        <f>[13]Maio!$I$12</f>
        <v>NE</v>
      </c>
      <c r="J17" s="23" t="str">
        <f>[13]Maio!$I$13</f>
        <v>NE</v>
      </c>
      <c r="K17" s="23" t="str">
        <f>[13]Maio!$I$14</f>
        <v>L</v>
      </c>
      <c r="L17" s="23" t="str">
        <f>[13]Maio!$I$15</f>
        <v>S</v>
      </c>
      <c r="M17" s="23" t="str">
        <f>[13]Maio!$I$16</f>
        <v>S</v>
      </c>
      <c r="N17" s="23" t="str">
        <f>[13]Maio!$I$17</f>
        <v>NE</v>
      </c>
      <c r="O17" s="23" t="str">
        <f>[13]Maio!$I$18</f>
        <v>NE</v>
      </c>
      <c r="P17" s="23" t="str">
        <f>[13]Maio!$I$19</f>
        <v>NE</v>
      </c>
      <c r="Q17" s="20" t="str">
        <f>[13]Maio!$I$20</f>
        <v>NE</v>
      </c>
      <c r="R17" s="20" t="str">
        <f>[13]Maio!$I$21</f>
        <v>NE</v>
      </c>
      <c r="S17" s="20" t="str">
        <f>[13]Maio!$I$22</f>
        <v>SE</v>
      </c>
      <c r="T17" s="20" t="str">
        <f>[13]Maio!$I$23</f>
        <v>SE</v>
      </c>
      <c r="U17" s="20" t="str">
        <f>[13]Maio!$I$24</f>
        <v>SE</v>
      </c>
      <c r="V17" s="20" t="str">
        <f>[13]Maio!$I$25</f>
        <v>NE</v>
      </c>
      <c r="W17" s="20" t="str">
        <f>[13]Maio!$I$26</f>
        <v>NE</v>
      </c>
      <c r="X17" s="20" t="str">
        <f>[13]Maio!$I$27</f>
        <v>N</v>
      </c>
      <c r="Y17" s="20" t="str">
        <f>[13]Maio!$I$28</f>
        <v>N</v>
      </c>
      <c r="Z17" s="20" t="str">
        <f>[13]Maio!$I$29</f>
        <v>N</v>
      </c>
      <c r="AA17" s="20" t="str">
        <f>[13]Maio!$I$30</f>
        <v>N</v>
      </c>
      <c r="AB17" s="20" t="str">
        <f>[13]Maio!$I$31</f>
        <v>SO</v>
      </c>
      <c r="AC17" s="20" t="str">
        <f>[13]Maio!$I$32</f>
        <v>S</v>
      </c>
      <c r="AD17" s="20" t="str">
        <f>[13]Maio!$I$33</f>
        <v>S</v>
      </c>
      <c r="AE17" s="20" t="str">
        <f>[13]Maio!$I$34</f>
        <v>L</v>
      </c>
      <c r="AF17" s="20" t="str">
        <f>[13]Maio!$I$35</f>
        <v>L</v>
      </c>
      <c r="AG17" s="80" t="str">
        <f>[13]Maio!$I$36</f>
        <v>NE</v>
      </c>
      <c r="AH17" s="2"/>
    </row>
    <row r="18" spans="1:35" ht="13.5" customHeight="1" x14ac:dyDescent="0.2">
      <c r="A18" s="15" t="s">
        <v>9</v>
      </c>
      <c r="B18" s="23" t="str">
        <f>[14]Maio!$I$5</f>
        <v>L</v>
      </c>
      <c r="C18" s="23" t="str">
        <f>[14]Maio!$I$6</f>
        <v>NE</v>
      </c>
      <c r="D18" s="23" t="str">
        <f>[14]Maio!$I$7</f>
        <v>N</v>
      </c>
      <c r="E18" s="23" t="str">
        <f>[14]Maio!$I$8</f>
        <v>S</v>
      </c>
      <c r="F18" s="23" t="str">
        <f>[14]Maio!$I$9</f>
        <v>S</v>
      </c>
      <c r="G18" s="23" t="str">
        <f>[14]Maio!$I$10</f>
        <v>S</v>
      </c>
      <c r="H18" s="23" t="str">
        <f>[14]Maio!$I$11</f>
        <v>S</v>
      </c>
      <c r="I18" s="23" t="str">
        <f>[14]Maio!$I$12</f>
        <v>L</v>
      </c>
      <c r="J18" s="23" t="str">
        <f>[14]Maio!$I$13</f>
        <v>L</v>
      </c>
      <c r="K18" s="23" t="str">
        <f>[14]Maio!$I$14</f>
        <v>NE</v>
      </c>
      <c r="L18" s="23" t="str">
        <f>[14]Maio!$I$15</f>
        <v>S</v>
      </c>
      <c r="M18" s="23" t="str">
        <f>[14]Maio!$I$16</f>
        <v>S</v>
      </c>
      <c r="N18" s="23" t="str">
        <f>[14]Maio!$I$17</f>
        <v>L</v>
      </c>
      <c r="O18" s="23" t="str">
        <f>[14]Maio!$I$18</f>
        <v>L</v>
      </c>
      <c r="P18" s="23" t="str">
        <f>[14]Maio!$I$19</f>
        <v>L</v>
      </c>
      <c r="Q18" s="23" t="str">
        <f>[14]Maio!$I$20</f>
        <v>L</v>
      </c>
      <c r="R18" s="23" t="str">
        <f>[14]Maio!$I$21</f>
        <v>L</v>
      </c>
      <c r="S18" s="23" t="str">
        <f>[14]Maio!$I$22</f>
        <v>SE</v>
      </c>
      <c r="T18" s="20" t="str">
        <f>[14]Maio!$I$23</f>
        <v>SE</v>
      </c>
      <c r="U18" s="20" t="str">
        <f>[14]Maio!$I$24</f>
        <v>SE</v>
      </c>
      <c r="V18" s="20" t="str">
        <f>[14]Maio!$I$25</f>
        <v>L</v>
      </c>
      <c r="W18" s="20" t="str">
        <f>[14]Maio!$I$26</f>
        <v>L</v>
      </c>
      <c r="X18" s="20" t="str">
        <f>[14]Maio!$I$27</f>
        <v>NE</v>
      </c>
      <c r="Y18" s="20" t="str">
        <f>[14]Maio!$I$28</f>
        <v>N</v>
      </c>
      <c r="Z18" s="20" t="str">
        <f>[14]Maio!$I$29</f>
        <v>NO</v>
      </c>
      <c r="AA18" s="20" t="str">
        <f>[14]Maio!$I$30</f>
        <v>N</v>
      </c>
      <c r="AB18" s="20" t="str">
        <f>[14]Maio!$I$31</f>
        <v>SO</v>
      </c>
      <c r="AC18" s="20" t="str">
        <f>[14]Maio!$I$32</f>
        <v>SO</v>
      </c>
      <c r="AD18" s="20" t="str">
        <f>[14]Maio!$I$33</f>
        <v>S</v>
      </c>
      <c r="AE18" s="20" t="str">
        <f>[14]Maio!$I$34</f>
        <v>SE</v>
      </c>
      <c r="AF18" s="20" t="str">
        <f>[14]Maio!$I$35</f>
        <v>L</v>
      </c>
      <c r="AG18" s="80" t="str">
        <f>[14]Maio!$I$36</f>
        <v>L</v>
      </c>
      <c r="AH18" s="2"/>
    </row>
    <row r="19" spans="1:35" ht="12.75" customHeight="1" x14ac:dyDescent="0.2">
      <c r="A19" s="15" t="s">
        <v>49</v>
      </c>
      <c r="B19" s="23" t="str">
        <f>[15]Maio!$I$5</f>
        <v>SE</v>
      </c>
      <c r="C19" s="23" t="str">
        <f>[15]Maio!$I$6</f>
        <v>L</v>
      </c>
      <c r="D19" s="23" t="str">
        <f>[15]Maio!$I$7</f>
        <v>N</v>
      </c>
      <c r="E19" s="23" t="str">
        <f>[15]Maio!$I$8</f>
        <v>S</v>
      </c>
      <c r="F19" s="23" t="str">
        <f>[15]Maio!$I$9</f>
        <v>S</v>
      </c>
      <c r="G19" s="23" t="str">
        <f>[15]Maio!$I$10</f>
        <v>S</v>
      </c>
      <c r="H19" s="23" t="str">
        <f>[15]Maio!$I$11</f>
        <v>S</v>
      </c>
      <c r="I19" s="23" t="str">
        <f>[15]Maio!$I$12</f>
        <v>L</v>
      </c>
      <c r="J19" s="23" t="str">
        <f>[15]Maio!$I$13</f>
        <v>L</v>
      </c>
      <c r="K19" s="23" t="str">
        <f>[15]Maio!$I$14</f>
        <v>L</v>
      </c>
      <c r="L19" s="23" t="str">
        <f>[15]Maio!$I$15</f>
        <v>S</v>
      </c>
      <c r="M19" s="23" t="str">
        <f>[15]Maio!$I$16</f>
        <v>SE</v>
      </c>
      <c r="N19" s="23" t="str">
        <f>[15]Maio!$I$17</f>
        <v>SE</v>
      </c>
      <c r="O19" s="23" t="str">
        <f>[15]Maio!$I$18</f>
        <v>L</v>
      </c>
      <c r="P19" s="23" t="str">
        <f>[15]Maio!$I$19</f>
        <v>NE</v>
      </c>
      <c r="Q19" s="23" t="str">
        <f>[15]Maio!$I$20</f>
        <v>L</v>
      </c>
      <c r="R19" s="23" t="str">
        <f>[15]Maio!$I$21</f>
        <v>SE</v>
      </c>
      <c r="S19" s="23" t="str">
        <f>[15]Maio!$I$22</f>
        <v>SE</v>
      </c>
      <c r="T19" s="20" t="str">
        <f>[15]Maio!$I$23</f>
        <v>S</v>
      </c>
      <c r="U19" s="20" t="str">
        <f>[15]Maio!$I$24</f>
        <v>S</v>
      </c>
      <c r="V19" s="20" t="str">
        <f>[15]Maio!$I$25</f>
        <v>NE</v>
      </c>
      <c r="W19" s="20" t="str">
        <f>[15]Maio!$I$26</f>
        <v>L</v>
      </c>
      <c r="X19" s="20" t="str">
        <f>[15]Maio!$I$27</f>
        <v>N</v>
      </c>
      <c r="Y19" s="20" t="str">
        <f>[15]Maio!$I$28</f>
        <v>N</v>
      </c>
      <c r="Z19" s="20" t="str">
        <f>[15]Maio!$I$29</f>
        <v>SE</v>
      </c>
      <c r="AA19" s="20" t="str">
        <f>[15]Maio!$I$30</f>
        <v>S</v>
      </c>
      <c r="AB19" s="20" t="str">
        <f>[15]Maio!$I$31</f>
        <v>S</v>
      </c>
      <c r="AC19" s="20" t="str">
        <f>[15]Maio!$I$32</f>
        <v>SO</v>
      </c>
      <c r="AD19" s="20" t="str">
        <f>[15]Maio!$I$33</f>
        <v>S</v>
      </c>
      <c r="AE19" s="20" t="str">
        <f>[15]Maio!$I$34</f>
        <v>L</v>
      </c>
      <c r="AF19" s="20" t="str">
        <f>[15]Maio!$I$35</f>
        <v>S</v>
      </c>
      <c r="AG19" s="80" t="str">
        <f>[15]Maio!$I$36</f>
        <v>S</v>
      </c>
      <c r="AH19" s="2"/>
    </row>
    <row r="20" spans="1:35" ht="12.75" customHeight="1" x14ac:dyDescent="0.2">
      <c r="A20" s="15" t="s">
        <v>10</v>
      </c>
      <c r="B20" s="17" t="str">
        <f>[16]Maio!$I$5</f>
        <v>NE</v>
      </c>
      <c r="C20" s="17" t="str">
        <f>[16]Maio!$I$6</f>
        <v>NE</v>
      </c>
      <c r="D20" s="17" t="str">
        <f>[16]Maio!$I$7</f>
        <v>N</v>
      </c>
      <c r="E20" s="17" t="str">
        <f>[16]Maio!$I$8</f>
        <v>NO</v>
      </c>
      <c r="F20" s="17" t="str">
        <f>[16]Maio!$I$9</f>
        <v>S</v>
      </c>
      <c r="G20" s="17" t="str">
        <f>[16]Maio!$I$10</f>
        <v>SE</v>
      </c>
      <c r="H20" s="17" t="str">
        <f>[16]Maio!$I$11</f>
        <v>SO</v>
      </c>
      <c r="I20" s="17" t="str">
        <f>[16]Maio!$I$12</f>
        <v>L</v>
      </c>
      <c r="J20" s="17" t="str">
        <f>[16]Maio!$I$13</f>
        <v>L</v>
      </c>
      <c r="K20" s="17" t="str">
        <f>[16]Maio!$I$14</f>
        <v>L</v>
      </c>
      <c r="L20" s="17" t="str">
        <f>[16]Maio!$I$15</f>
        <v>SO</v>
      </c>
      <c r="M20" s="17" t="str">
        <f>[16]Maio!$I$16</f>
        <v>O</v>
      </c>
      <c r="N20" s="17" t="str">
        <f>[16]Maio!$I$17</f>
        <v>NE</v>
      </c>
      <c r="O20" s="17" t="str">
        <f>[16]Maio!$I$18</f>
        <v>L</v>
      </c>
      <c r="P20" s="17" t="str">
        <f>[16]Maio!$I$19</f>
        <v>L</v>
      </c>
      <c r="Q20" s="17" t="str">
        <f>[16]Maio!$I$20</f>
        <v>L</v>
      </c>
      <c r="R20" s="17" t="str">
        <f>[16]Maio!$I$21</f>
        <v>L</v>
      </c>
      <c r="S20" s="17" t="str">
        <f>[16]Maio!$I$22</f>
        <v>SE</v>
      </c>
      <c r="T20" s="20" t="str">
        <f>[16]Maio!$I$23</f>
        <v>SE</v>
      </c>
      <c r="U20" s="20" t="str">
        <f>[16]Maio!$I$24</f>
        <v>SE</v>
      </c>
      <c r="V20" s="20" t="str">
        <f>[16]Maio!$I$25</f>
        <v>NE</v>
      </c>
      <c r="W20" s="20" t="str">
        <f>[16]Maio!$I$26</f>
        <v>NE</v>
      </c>
      <c r="X20" s="20" t="str">
        <f>[16]Maio!$I$27</f>
        <v>NE</v>
      </c>
      <c r="Y20" s="20" t="str">
        <f>[16]Maio!$I$28</f>
        <v>N</v>
      </c>
      <c r="Z20" s="20" t="str">
        <f>[16]Maio!$I$29</f>
        <v>N</v>
      </c>
      <c r="AA20" s="20" t="str">
        <f>[16]Maio!$I$30</f>
        <v>N</v>
      </c>
      <c r="AB20" s="20" t="str">
        <f>[16]Maio!$I$31</f>
        <v>SO</v>
      </c>
      <c r="AC20" s="20" t="str">
        <f>[16]Maio!$I$32</f>
        <v>S</v>
      </c>
      <c r="AD20" s="20" t="str">
        <f>[16]Maio!$I$33</f>
        <v>SE</v>
      </c>
      <c r="AE20" s="20" t="str">
        <f>[16]Maio!$I$34</f>
        <v>L</v>
      </c>
      <c r="AF20" s="20" t="str">
        <f>[16]Maio!$I$35</f>
        <v>SE</v>
      </c>
      <c r="AG20" s="80" t="str">
        <f>[16]Maio!$I$36</f>
        <v>L</v>
      </c>
      <c r="AH20" s="2"/>
      <c r="AI20" t="s">
        <v>54</v>
      </c>
    </row>
    <row r="21" spans="1:35" ht="13.5" customHeight="1" x14ac:dyDescent="0.2">
      <c r="A21" s="15" t="s">
        <v>11</v>
      </c>
      <c r="B21" s="23" t="str">
        <f>[17]Maio!$I$5</f>
        <v>SO</v>
      </c>
      <c r="C21" s="23" t="str">
        <f>[17]Maio!$I$6</f>
        <v>L</v>
      </c>
      <c r="D21" s="23" t="str">
        <f>[17]Maio!$I$7</f>
        <v>L</v>
      </c>
      <c r="E21" s="23" t="str">
        <f>[17]Maio!$I$8</f>
        <v>O</v>
      </c>
      <c r="F21" s="23" t="str">
        <f>[17]Maio!$I$9</f>
        <v>O</v>
      </c>
      <c r="G21" s="23" t="str">
        <f>[17]Maio!$I$10</f>
        <v>NE</v>
      </c>
      <c r="H21" s="23" t="str">
        <f>[17]Maio!$I$11</f>
        <v>SO</v>
      </c>
      <c r="I21" s="23" t="str">
        <f>[17]Maio!$I$12</f>
        <v>SO</v>
      </c>
      <c r="J21" s="23" t="str">
        <f>[17]Maio!$I$13</f>
        <v>SO</v>
      </c>
      <c r="K21" s="23" t="str">
        <f>[17]Maio!$I$14</f>
        <v>NE</v>
      </c>
      <c r="L21" s="23" t="str">
        <f>[17]Maio!$I$15</f>
        <v>NO</v>
      </c>
      <c r="M21" s="23" t="str">
        <f>[17]Maio!$I$16</f>
        <v>NE</v>
      </c>
      <c r="N21" s="23" t="str">
        <f>[17]Maio!$I$17</f>
        <v>SO</v>
      </c>
      <c r="O21" s="23" t="str">
        <f>[17]Maio!$I$18</f>
        <v>SO</v>
      </c>
      <c r="P21" s="23" t="str">
        <f>[17]Maio!$I$19</f>
        <v>SO</v>
      </c>
      <c r="Q21" s="23" t="str">
        <f>[17]Maio!$I$20</f>
        <v>SO</v>
      </c>
      <c r="R21" s="23" t="str">
        <f>[17]Maio!$I$21</f>
        <v>SO</v>
      </c>
      <c r="S21" s="23" t="str">
        <f>[17]Maio!$I$22</f>
        <v>SO</v>
      </c>
      <c r="T21" s="20" t="str">
        <f>[17]Maio!$I$23</f>
        <v>SO</v>
      </c>
      <c r="U21" s="20" t="str">
        <f>[17]Maio!$I$24</f>
        <v>NE</v>
      </c>
      <c r="V21" s="20" t="str">
        <f>[17]Maio!$I$25</f>
        <v>SO</v>
      </c>
      <c r="W21" s="20" t="str">
        <f>[17]Maio!$I$26</f>
        <v>SO</v>
      </c>
      <c r="X21" s="20" t="str">
        <f>[17]Maio!$I$27</f>
        <v>L</v>
      </c>
      <c r="Y21" s="20" t="str">
        <f>[17]Maio!$I$28</f>
        <v>L</v>
      </c>
      <c r="Z21" s="20" t="str">
        <f>[17]Maio!$I$29</f>
        <v>NE</v>
      </c>
      <c r="AA21" s="20" t="str">
        <f>[17]Maio!$I$30</f>
        <v>NE</v>
      </c>
      <c r="AB21" s="20" t="str">
        <f>[17]Maio!$I$31</f>
        <v>NE</v>
      </c>
      <c r="AC21" s="20" t="str">
        <f>[17]Maio!$I$32</f>
        <v>NO</v>
      </c>
      <c r="AD21" s="20" t="str">
        <f>[17]Maio!$I$33</f>
        <v>SO</v>
      </c>
      <c r="AE21" s="20" t="str">
        <f>[17]Maio!$I$34</f>
        <v>SO</v>
      </c>
      <c r="AF21" s="20" t="str">
        <f>[17]Maio!$I$35</f>
        <v>SO</v>
      </c>
      <c r="AG21" s="80" t="str">
        <f>[17]Maio!$I$36</f>
        <v>SO</v>
      </c>
      <c r="AH21" s="2"/>
    </row>
    <row r="22" spans="1:35" ht="13.5" customHeight="1" x14ac:dyDescent="0.2">
      <c r="A22" s="15" t="s">
        <v>12</v>
      </c>
      <c r="B22" s="23" t="str">
        <f>[18]Maio!$I$5</f>
        <v>*</v>
      </c>
      <c r="C22" s="23" t="str">
        <f>[18]Maio!$I$6</f>
        <v>*</v>
      </c>
      <c r="D22" s="23" t="str">
        <f>[18]Maio!$I$7</f>
        <v>*</v>
      </c>
      <c r="E22" s="23" t="str">
        <f>[18]Maio!$I$8</f>
        <v>*</v>
      </c>
      <c r="F22" s="23" t="str">
        <f>[18]Maio!$I$9</f>
        <v>*</v>
      </c>
      <c r="G22" s="23" t="str">
        <f>[18]Maio!$I$10</f>
        <v>*</v>
      </c>
      <c r="H22" s="23" t="str">
        <f>[18]Maio!$I$11</f>
        <v>*</v>
      </c>
      <c r="I22" s="23" t="str">
        <f>[18]Maio!$I$12</f>
        <v>*</v>
      </c>
      <c r="J22" s="23" t="str">
        <f>[18]Maio!$I$13</f>
        <v>*</v>
      </c>
      <c r="K22" s="23" t="str">
        <f>[18]Maio!$I$14</f>
        <v>*</v>
      </c>
      <c r="L22" s="23" t="str">
        <f>[18]Maio!$I$15</f>
        <v>*</v>
      </c>
      <c r="M22" s="23" t="str">
        <f>[18]Maio!$I$16</f>
        <v>*</v>
      </c>
      <c r="N22" s="23" t="str">
        <f>[18]Maio!$I$17</f>
        <v>*</v>
      </c>
      <c r="O22" s="23" t="str">
        <f>[18]Maio!$I$18</f>
        <v>*</v>
      </c>
      <c r="P22" s="23" t="str">
        <f>[18]Maio!$I$19</f>
        <v>*</v>
      </c>
      <c r="Q22" s="23" t="str">
        <f>[18]Maio!$I$20</f>
        <v>*</v>
      </c>
      <c r="R22" s="23" t="str">
        <f>[18]Maio!$I$21</f>
        <v>*</v>
      </c>
      <c r="S22" s="23" t="str">
        <f>[18]Maio!$I$22</f>
        <v>*</v>
      </c>
      <c r="T22" s="23" t="str">
        <f>[18]Maio!$I$23</f>
        <v>*</v>
      </c>
      <c r="U22" s="23" t="str">
        <f>[18]Maio!$I$24</f>
        <v>*</v>
      </c>
      <c r="V22" s="23" t="str">
        <f>[18]Maio!$I$25</f>
        <v>*</v>
      </c>
      <c r="W22" s="23" t="str">
        <f>[18]Maio!$I$26</f>
        <v>*</v>
      </c>
      <c r="X22" s="23" t="str">
        <f>[18]Maio!$I$27</f>
        <v>*</v>
      </c>
      <c r="Y22" s="23" t="str">
        <f>[18]Maio!$I$28</f>
        <v>*</v>
      </c>
      <c r="Z22" s="23" t="str">
        <f>[18]Maio!$I$29</f>
        <v>*</v>
      </c>
      <c r="AA22" s="23" t="str">
        <f>[18]Maio!$I$30</f>
        <v>*</v>
      </c>
      <c r="AB22" s="23" t="str">
        <f>[18]Maio!$I$31</f>
        <v>*</v>
      </c>
      <c r="AC22" s="23" t="str">
        <f>[18]Maio!$I$32</f>
        <v>*</v>
      </c>
      <c r="AD22" s="23" t="str">
        <f>[18]Maio!$I$33</f>
        <v>*</v>
      </c>
      <c r="AE22" s="23" t="str">
        <f>[18]Maio!$I$34</f>
        <v>*</v>
      </c>
      <c r="AF22" s="23" t="str">
        <f>[18]Maio!$I$35</f>
        <v>*</v>
      </c>
      <c r="AG22" s="46" t="s">
        <v>140</v>
      </c>
      <c r="AH22" s="2"/>
    </row>
    <row r="23" spans="1:35" ht="13.5" customHeight="1" x14ac:dyDescent="0.2">
      <c r="A23" s="15" t="s">
        <v>13</v>
      </c>
      <c r="B23" s="86" t="str">
        <f>[19]Maio!$I$5</f>
        <v>L</v>
      </c>
      <c r="C23" s="86" t="str">
        <f>[19]Maio!$I$6</f>
        <v>NE</v>
      </c>
      <c r="D23" s="86" t="str">
        <f>[19]Maio!$I$7</f>
        <v>N</v>
      </c>
      <c r="E23" s="86" t="str">
        <f>[19]Maio!$I$8</f>
        <v>S</v>
      </c>
      <c r="F23" s="86" t="str">
        <f>[19]Maio!$I$9</f>
        <v>S</v>
      </c>
      <c r="G23" s="86" t="str">
        <f>[19]Maio!$I$10</f>
        <v>S</v>
      </c>
      <c r="H23" s="86" t="str">
        <f>[19]Maio!$I$11</f>
        <v>S</v>
      </c>
      <c r="I23" s="86" t="str">
        <f>[19]Maio!$I$12</f>
        <v>S</v>
      </c>
      <c r="J23" s="86" t="str">
        <f>[19]Maio!$I$13</f>
        <v>NE</v>
      </c>
      <c r="K23" s="86" t="str">
        <f>[19]Maio!$I$14</f>
        <v>N</v>
      </c>
      <c r="L23" s="86" t="str">
        <f>[19]Maio!$I$15</f>
        <v>SE</v>
      </c>
      <c r="M23" s="86" t="str">
        <f>[19]Maio!$I$16</f>
        <v>SE</v>
      </c>
      <c r="N23" s="86" t="str">
        <f>[19]Maio!$I$17</f>
        <v>SE</v>
      </c>
      <c r="O23" s="86" t="str">
        <f>[19]Maio!$I$18</f>
        <v>NE</v>
      </c>
      <c r="P23" s="86" t="str">
        <f>[19]Maio!$I$19</f>
        <v>N</v>
      </c>
      <c r="Q23" s="86" t="str">
        <f>[19]Maio!$I$20</f>
        <v>N</v>
      </c>
      <c r="R23" s="86" t="str">
        <f>[19]Maio!$I$21</f>
        <v>L</v>
      </c>
      <c r="S23" s="86" t="str">
        <f>[19]Maio!$I$22</f>
        <v>L</v>
      </c>
      <c r="T23" s="86" t="str">
        <f>[19]Maio!$I$23</f>
        <v>SE</v>
      </c>
      <c r="U23" s="86" t="str">
        <f>[19]Maio!$I$24</f>
        <v>SE</v>
      </c>
      <c r="V23" s="86" t="str">
        <f>[19]Maio!$I$25</f>
        <v>N</v>
      </c>
      <c r="W23" s="86" t="str">
        <f>[19]Maio!$I$26</f>
        <v>N</v>
      </c>
      <c r="X23" s="86" t="str">
        <f>[19]Maio!$I$27</f>
        <v>NE</v>
      </c>
      <c r="Y23" s="86" t="str">
        <f>[19]Maio!$I$28</f>
        <v>N</v>
      </c>
      <c r="Z23" s="86" t="str">
        <f>[19]Maio!$I$29</f>
        <v>N</v>
      </c>
      <c r="AA23" s="86" t="str">
        <f>[19]Maio!$I$30</f>
        <v>N</v>
      </c>
      <c r="AB23" s="86" t="str">
        <f>[19]Maio!$I$31</f>
        <v>S</v>
      </c>
      <c r="AC23" s="20" t="str">
        <f>[19]Maio!$I$32</f>
        <v>S</v>
      </c>
      <c r="AD23" s="20" t="str">
        <f>[19]Maio!$I$33</f>
        <v>S</v>
      </c>
      <c r="AE23" s="20" t="str">
        <f>[19]Maio!$I$34</f>
        <v>NO</v>
      </c>
      <c r="AF23" s="20" t="str">
        <f>[19]Maio!$I$35</f>
        <v>S</v>
      </c>
      <c r="AG23" s="80" t="str">
        <f>[19]Maio!$I$36</f>
        <v>N</v>
      </c>
      <c r="AH23" s="2"/>
    </row>
    <row r="24" spans="1:35" ht="13.5" customHeight="1" x14ac:dyDescent="0.2">
      <c r="A24" s="15" t="s">
        <v>14</v>
      </c>
      <c r="B24" s="23" t="str">
        <f>[20]Maio!$I$5</f>
        <v>S</v>
      </c>
      <c r="C24" s="23" t="str">
        <f>[20]Maio!$I$6</f>
        <v>S</v>
      </c>
      <c r="D24" s="23" t="str">
        <f>[20]Maio!$I$7</f>
        <v>N</v>
      </c>
      <c r="E24" s="23" t="str">
        <f>[20]Maio!$I$8</f>
        <v>NO</v>
      </c>
      <c r="F24" s="23" t="str">
        <f>[20]Maio!$I$9</f>
        <v>S</v>
      </c>
      <c r="G24" s="23" t="str">
        <f>[20]Maio!$I$10</f>
        <v>O</v>
      </c>
      <c r="H24" s="23" t="str">
        <f>[20]Maio!$I$11</f>
        <v>S</v>
      </c>
      <c r="I24" s="23" t="str">
        <f>[20]Maio!$I$12</f>
        <v>SE</v>
      </c>
      <c r="J24" s="23" t="str">
        <f>[20]Maio!$I$13</f>
        <v>SE</v>
      </c>
      <c r="K24" s="23" t="str">
        <f>[20]Maio!$I$14</f>
        <v>N</v>
      </c>
      <c r="L24" s="23" t="str">
        <f>[20]Maio!$I$15</f>
        <v>N</v>
      </c>
      <c r="M24" s="23" t="str">
        <f>[20]Maio!$I$16</f>
        <v>SO</v>
      </c>
      <c r="N24" s="23" t="str">
        <f>[20]Maio!$I$17</f>
        <v>S</v>
      </c>
      <c r="O24" s="23" t="str">
        <f>[20]Maio!$I$18</f>
        <v>S</v>
      </c>
      <c r="P24" s="23" t="str">
        <f>[20]Maio!$I$19</f>
        <v>SE</v>
      </c>
      <c r="Q24" s="23" t="str">
        <f>[20]Maio!$I$20</f>
        <v>SE</v>
      </c>
      <c r="R24" s="23" t="str">
        <f>[20]Maio!$I$21</f>
        <v>L</v>
      </c>
      <c r="S24" s="23" t="str">
        <f>[20]Maio!$I$22</f>
        <v>S</v>
      </c>
      <c r="T24" s="23" t="str">
        <f>[20]Maio!$I$23</f>
        <v>S</v>
      </c>
      <c r="U24" s="23" t="str">
        <f>[20]Maio!$I$24</f>
        <v>SE</v>
      </c>
      <c r="V24" s="23" t="str">
        <f>[20]Maio!$I$25</f>
        <v>L</v>
      </c>
      <c r="W24" s="23" t="str">
        <f>[20]Maio!$I$26</f>
        <v>NE</v>
      </c>
      <c r="X24" s="23" t="str">
        <f>[20]Maio!$I$27</f>
        <v>NE</v>
      </c>
      <c r="Y24" s="23" t="str">
        <f>[20]Maio!$I$28</f>
        <v>N</v>
      </c>
      <c r="Z24" s="23" t="str">
        <f>[20]Maio!$I$29</f>
        <v>NE</v>
      </c>
      <c r="AA24" s="23" t="str">
        <f>[20]Maio!$I$30</f>
        <v>L</v>
      </c>
      <c r="AB24" s="23" t="str">
        <f>[20]Maio!$I$31</f>
        <v>NO</v>
      </c>
      <c r="AC24" s="23" t="str">
        <f>[20]Maio!$I$32</f>
        <v>N</v>
      </c>
      <c r="AD24" s="23" t="str">
        <f>[20]Maio!$I$33</f>
        <v>SO</v>
      </c>
      <c r="AE24" s="23" t="str">
        <f>[20]Maio!$I$34</f>
        <v>NE</v>
      </c>
      <c r="AF24" s="23" t="str">
        <f>[20]Maio!$I$35</f>
        <v>SO</v>
      </c>
      <c r="AG24" s="46" t="str">
        <f>[20]Maio!$I$36</f>
        <v>S</v>
      </c>
      <c r="AH24" s="2"/>
    </row>
    <row r="25" spans="1:35" ht="12.75" customHeight="1" x14ac:dyDescent="0.2">
      <c r="A25" s="15" t="s">
        <v>15</v>
      </c>
      <c r="B25" s="23" t="str">
        <f>[21]Maio!$I$5</f>
        <v>NO</v>
      </c>
      <c r="C25" s="23" t="str">
        <f>[21]Maio!$I$6</f>
        <v>NO</v>
      </c>
      <c r="D25" s="23" t="str">
        <f>[21]Maio!$I$7</f>
        <v>NO</v>
      </c>
      <c r="E25" s="23" t="str">
        <f>[21]Maio!$I$8</f>
        <v>SO</v>
      </c>
      <c r="F25" s="23" t="str">
        <f>[21]Maio!$I$9</f>
        <v>SO</v>
      </c>
      <c r="G25" s="23" t="str">
        <f>[21]Maio!$I$10</f>
        <v>O</v>
      </c>
      <c r="H25" s="23" t="str">
        <f>[21]Maio!$I$11</f>
        <v>SO</v>
      </c>
      <c r="I25" s="23" t="str">
        <f>[21]Maio!$I$12</f>
        <v>SO</v>
      </c>
      <c r="J25" s="23" t="str">
        <f>[21]Maio!$I$13</f>
        <v>SO</v>
      </c>
      <c r="K25" s="23" t="str">
        <f>[21]Maio!$I$14</f>
        <v>SO</v>
      </c>
      <c r="L25" s="23" t="str">
        <f>[21]Maio!$I$15</f>
        <v>SO</v>
      </c>
      <c r="M25" s="23" t="str">
        <f>[21]Maio!$I$16</f>
        <v>SO</v>
      </c>
      <c r="N25" s="23" t="str">
        <f>[21]Maio!$I$17</f>
        <v>SO</v>
      </c>
      <c r="O25" s="23" t="str">
        <f>[21]Maio!$I$18</f>
        <v>SO</v>
      </c>
      <c r="P25" s="23" t="str">
        <f>[21]Maio!$I$19</f>
        <v>SO</v>
      </c>
      <c r="Q25" s="23" t="str">
        <f>[21]Maio!$I$20</f>
        <v>SO</v>
      </c>
      <c r="R25" s="23" t="str">
        <f>[21]Maio!$I$21</f>
        <v>NO</v>
      </c>
      <c r="S25" s="23" t="str">
        <f>[21]Maio!$I$22</f>
        <v>O</v>
      </c>
      <c r="T25" s="23" t="str">
        <f>[21]Maio!$I$23</f>
        <v>NO</v>
      </c>
      <c r="U25" s="23" t="str">
        <f>[21]Maio!$I$24</f>
        <v>O</v>
      </c>
      <c r="V25" s="23" t="str">
        <f>[21]Maio!$I$25</f>
        <v>NO</v>
      </c>
      <c r="W25" s="23" t="str">
        <f>[21]Maio!$I$26</f>
        <v>NO</v>
      </c>
      <c r="X25" s="23" t="str">
        <f>[21]Maio!$I$27</f>
        <v>NO</v>
      </c>
      <c r="Y25" s="23" t="str">
        <f>[21]Maio!$I$28</f>
        <v>N</v>
      </c>
      <c r="Z25" s="23" t="str">
        <f>[21]Maio!$I$29</f>
        <v>N</v>
      </c>
      <c r="AA25" s="23" t="str">
        <f>[21]Maio!$I$30</f>
        <v>NE</v>
      </c>
      <c r="AB25" s="23" t="str">
        <f>[21]Maio!$I$31</f>
        <v>SO</v>
      </c>
      <c r="AC25" s="23" t="str">
        <f>[21]Maio!$I$32</f>
        <v>S</v>
      </c>
      <c r="AD25" s="23" t="str">
        <f>[21]Maio!$I$33</f>
        <v>NE</v>
      </c>
      <c r="AE25" s="23" t="str">
        <f>[21]Maio!$I$34</f>
        <v>NE</v>
      </c>
      <c r="AF25" s="23" t="str">
        <f>[21]Maio!$I$35</f>
        <v>SE</v>
      </c>
      <c r="AG25" s="46" t="str">
        <f>[21]Maio!$I$36</f>
        <v>SO</v>
      </c>
      <c r="AH25" s="2"/>
    </row>
    <row r="26" spans="1:35" ht="12.75" customHeight="1" x14ac:dyDescent="0.2">
      <c r="A26" s="15" t="s">
        <v>16</v>
      </c>
      <c r="B26" s="24" t="str">
        <f>[22]Maio!$I$5</f>
        <v>SO</v>
      </c>
      <c r="C26" s="24" t="str">
        <f>[22]Maio!$I$6</f>
        <v>SO</v>
      </c>
      <c r="D26" s="24" t="str">
        <f>[22]Maio!$I$7</f>
        <v>SO</v>
      </c>
      <c r="E26" s="24" t="str">
        <f>[22]Maio!$I$8</f>
        <v>SO</v>
      </c>
      <c r="F26" s="24" t="str">
        <f>[22]Maio!$I$9</f>
        <v>SO</v>
      </c>
      <c r="G26" s="24" t="str">
        <f>[22]Maio!$I$10</f>
        <v>SO</v>
      </c>
      <c r="H26" s="24" t="str">
        <f>[22]Maio!$I$11</f>
        <v>SO</v>
      </c>
      <c r="I26" s="24" t="str">
        <f>[22]Maio!$I$12</f>
        <v>SO</v>
      </c>
      <c r="J26" s="24" t="str">
        <f>[22]Maio!$I$13</f>
        <v>SO</v>
      </c>
      <c r="K26" s="24" t="str">
        <f>[22]Maio!$I$14</f>
        <v>SO</v>
      </c>
      <c r="L26" s="24" t="str">
        <f>[22]Maio!$I$15</f>
        <v>SO</v>
      </c>
      <c r="M26" s="24" t="str">
        <f>[22]Maio!$I$16</f>
        <v>SO</v>
      </c>
      <c r="N26" s="24" t="str">
        <f>[22]Maio!$I$17</f>
        <v>SO</v>
      </c>
      <c r="O26" s="24" t="str">
        <f>[22]Maio!$I$18</f>
        <v>SO</v>
      </c>
      <c r="P26" s="24" t="str">
        <f>[22]Maio!$I$19</f>
        <v>SO</v>
      </c>
      <c r="Q26" s="24" t="str">
        <f>[22]Maio!$I$20</f>
        <v>SO</v>
      </c>
      <c r="R26" s="24" t="str">
        <f>[22]Maio!$I$21</f>
        <v>SO</v>
      </c>
      <c r="S26" s="24" t="str">
        <f>[22]Maio!$I$22</f>
        <v>SO</v>
      </c>
      <c r="T26" s="24" t="str">
        <f>[22]Maio!$I$23</f>
        <v>SO</v>
      </c>
      <c r="U26" s="24" t="str">
        <f>[22]Maio!$I$24</f>
        <v>SO</v>
      </c>
      <c r="V26" s="24" t="str">
        <f>[22]Maio!$I$25</f>
        <v>SO</v>
      </c>
      <c r="W26" s="24" t="str">
        <f>[22]Maio!$I$26</f>
        <v>SO</v>
      </c>
      <c r="X26" s="24" t="str">
        <f>[22]Maio!$I$27</f>
        <v>SO</v>
      </c>
      <c r="Y26" s="24" t="str">
        <f>[22]Maio!$I$28</f>
        <v>SO</v>
      </c>
      <c r="Z26" s="24" t="str">
        <f>[22]Maio!$I$29</f>
        <v>SO</v>
      </c>
      <c r="AA26" s="24" t="str">
        <f>[22]Maio!$I$30</f>
        <v>SO</v>
      </c>
      <c r="AB26" s="24" t="str">
        <f>[22]Maio!$I$31</f>
        <v>SO</v>
      </c>
      <c r="AC26" s="24" t="str">
        <f>[22]Maio!$I$32</f>
        <v>SO</v>
      </c>
      <c r="AD26" s="24" t="str">
        <f>[22]Maio!$I$33</f>
        <v>SO</v>
      </c>
      <c r="AE26" s="24" t="str">
        <f>[22]Maio!$I$34</f>
        <v>SO</v>
      </c>
      <c r="AF26" s="24" t="str">
        <f>[22]Maio!$I$35</f>
        <v>SO</v>
      </c>
      <c r="AG26" s="81" t="str">
        <f>[22]Maio!$I$36</f>
        <v>SO</v>
      </c>
      <c r="AH26" s="2"/>
    </row>
    <row r="27" spans="1:35" ht="12" customHeight="1" x14ac:dyDescent="0.2">
      <c r="A27" s="15" t="s">
        <v>17</v>
      </c>
      <c r="B27" s="23" t="str">
        <f>[23]Maio!$I$5</f>
        <v>SO</v>
      </c>
      <c r="C27" s="23" t="str">
        <f>[23]Maio!$I$6</f>
        <v>SO</v>
      </c>
      <c r="D27" s="23" t="str">
        <f>[23]Maio!$I$7</f>
        <v>N</v>
      </c>
      <c r="E27" s="23" t="str">
        <f>[23]Maio!$I$8</f>
        <v>SO</v>
      </c>
      <c r="F27" s="23" t="str">
        <f>[23]Maio!$I$9</f>
        <v>SO</v>
      </c>
      <c r="G27" s="23" t="str">
        <f>[23]Maio!$I$10</f>
        <v>SO</v>
      </c>
      <c r="H27" s="23" t="str">
        <f>[23]Maio!$I$11</f>
        <v>SO</v>
      </c>
      <c r="I27" s="23" t="str">
        <f>[23]Maio!$I$12</f>
        <v>SO</v>
      </c>
      <c r="J27" s="23" t="str">
        <f>[23]Maio!$I$13</f>
        <v>SO</v>
      </c>
      <c r="K27" s="23" t="str">
        <f>[23]Maio!$I$14</f>
        <v>SO</v>
      </c>
      <c r="L27" s="23" t="str">
        <f>[23]Maio!$I$15</f>
        <v>SO</v>
      </c>
      <c r="M27" s="23" t="str">
        <f>[23]Maio!$I$16</f>
        <v>SO</v>
      </c>
      <c r="N27" s="23" t="str">
        <f>[23]Maio!$I$17</f>
        <v>L</v>
      </c>
      <c r="O27" s="23" t="str">
        <f>[23]Maio!$I$18</f>
        <v>N</v>
      </c>
      <c r="P27" s="23" t="str">
        <f>[23]Maio!$I$19</f>
        <v>NE</v>
      </c>
      <c r="Q27" s="23" t="str">
        <f>[23]Maio!$I$20</f>
        <v>NE</v>
      </c>
      <c r="R27" s="23" t="str">
        <f>[23]Maio!$I$21</f>
        <v>L</v>
      </c>
      <c r="S27" s="23" t="str">
        <f>[23]Maio!$I$22</f>
        <v>L</v>
      </c>
      <c r="T27" s="23" t="str">
        <f>[23]Maio!$I$23</f>
        <v>SE</v>
      </c>
      <c r="U27" s="23" t="str">
        <f>[23]Maio!$I$24</f>
        <v>SO</v>
      </c>
      <c r="V27" s="23" t="str">
        <f>[23]Maio!$I$25</f>
        <v>N</v>
      </c>
      <c r="W27" s="23" t="str">
        <f>[23]Maio!$I$26</f>
        <v>N</v>
      </c>
      <c r="X27" s="23" t="str">
        <f>[23]Maio!$I$27</f>
        <v>N</v>
      </c>
      <c r="Y27" s="23" t="str">
        <f>[23]Maio!$I$28</f>
        <v>NO</v>
      </c>
      <c r="Z27" s="23" t="str">
        <f>[23]Maio!$I$29</f>
        <v>SO</v>
      </c>
      <c r="AA27" s="23" t="str">
        <f>[23]Maio!$I$30</f>
        <v>SO</v>
      </c>
      <c r="AB27" s="23" t="str">
        <f>[23]Maio!$I$31</f>
        <v>SO</v>
      </c>
      <c r="AC27" s="23" t="str">
        <f>[23]Maio!$I$32</f>
        <v>SO</v>
      </c>
      <c r="AD27" s="23" t="str">
        <f>[23]Maio!$I$33</f>
        <v>SO</v>
      </c>
      <c r="AE27" s="23" t="str">
        <f>[23]Maio!$I$34</f>
        <v>SO</v>
      </c>
      <c r="AF27" s="23" t="str">
        <f>[23]Maio!$I$35</f>
        <v>SO</v>
      </c>
      <c r="AG27" s="46" t="str">
        <f>[23]Maio!$I$36</f>
        <v>SO</v>
      </c>
      <c r="AH27" s="2"/>
    </row>
    <row r="28" spans="1:35" ht="12.75" customHeight="1" x14ac:dyDescent="0.2">
      <c r="A28" s="15" t="s">
        <v>18</v>
      </c>
      <c r="B28" s="23" t="str">
        <f>[24]Maio!$I$5</f>
        <v>L</v>
      </c>
      <c r="C28" s="23" t="str">
        <f>[24]Maio!$I$6</f>
        <v>L</v>
      </c>
      <c r="D28" s="23" t="str">
        <f>[24]Maio!$I$7</f>
        <v>N</v>
      </c>
      <c r="E28" s="23" t="str">
        <f>[24]Maio!$I$8</f>
        <v>NO</v>
      </c>
      <c r="F28" s="23" t="str">
        <f>[24]Maio!$I$9</f>
        <v>L</v>
      </c>
      <c r="G28" s="23" t="str">
        <f>[24]Maio!$I$10</f>
        <v>S</v>
      </c>
      <c r="H28" s="23" t="str">
        <f>[24]Maio!$I$11</f>
        <v>L</v>
      </c>
      <c r="I28" s="23" t="str">
        <f>[24]Maio!$I$12</f>
        <v>L</v>
      </c>
      <c r="J28" s="23" t="str">
        <f>[24]Maio!$I$13</f>
        <v>L</v>
      </c>
      <c r="K28" s="23" t="str">
        <f>[24]Maio!$I$14</f>
        <v>NO</v>
      </c>
      <c r="L28" s="23" t="str">
        <f>[24]Maio!$I$15</f>
        <v>S</v>
      </c>
      <c r="M28" s="23" t="str">
        <f>[24]Maio!$I$16</f>
        <v>L</v>
      </c>
      <c r="N28" s="23" t="str">
        <f>[24]Maio!$I$17</f>
        <v>SE</v>
      </c>
      <c r="O28" s="23" t="str">
        <f>[24]Maio!$I$18</f>
        <v>L</v>
      </c>
      <c r="P28" s="23" t="str">
        <f>[24]Maio!$I$19</f>
        <v>L</v>
      </c>
      <c r="Q28" s="23" t="str">
        <f>[24]Maio!$I$20</f>
        <v>L</v>
      </c>
      <c r="R28" s="23" t="str">
        <f>[24]Maio!$I$21</f>
        <v>L</v>
      </c>
      <c r="S28" s="23" t="str">
        <f>[24]Maio!$I$22</f>
        <v>L</v>
      </c>
      <c r="T28" s="23" t="str">
        <f>[24]Maio!$I$23</f>
        <v>L</v>
      </c>
      <c r="U28" s="23" t="str">
        <f>[24]Maio!$I$24</f>
        <v>L</v>
      </c>
      <c r="V28" s="23" t="str">
        <f>[24]Maio!$I$25</f>
        <v>L</v>
      </c>
      <c r="W28" s="23" t="str">
        <f>[24]Maio!$I$26</f>
        <v>L</v>
      </c>
      <c r="X28" s="23" t="str">
        <f>[24]Maio!$I$27</f>
        <v>N</v>
      </c>
      <c r="Y28" s="23" t="str">
        <f>[24]Maio!$I$28</f>
        <v>N</v>
      </c>
      <c r="Z28" s="23" t="str">
        <f>[24]Maio!$I$29</f>
        <v>NO</v>
      </c>
      <c r="AA28" s="23" t="str">
        <f>[24]Maio!$I$30</f>
        <v>SE</v>
      </c>
      <c r="AB28" s="23" t="str">
        <f>[24]Maio!$I$31</f>
        <v>O</v>
      </c>
      <c r="AC28" s="23" t="str">
        <f>[24]Maio!$I$32</f>
        <v>SO</v>
      </c>
      <c r="AD28" s="23" t="str">
        <f>[24]Maio!$I$33</f>
        <v>L</v>
      </c>
      <c r="AE28" s="23" t="str">
        <f>[24]Maio!$I$34</f>
        <v>L</v>
      </c>
      <c r="AF28" s="23" t="str">
        <f>[24]Maio!$I$35</f>
        <v>O</v>
      </c>
      <c r="AG28" s="46" t="str">
        <f>[24]Maio!$I$36</f>
        <v>L</v>
      </c>
      <c r="AH28" s="2"/>
    </row>
    <row r="29" spans="1:35" ht="13.5" customHeight="1" x14ac:dyDescent="0.2">
      <c r="A29" s="15" t="s">
        <v>19</v>
      </c>
      <c r="B29" s="23" t="str">
        <f>[25]Maio!$I$5</f>
        <v>NE</v>
      </c>
      <c r="C29" s="23" t="str">
        <f>[25]Maio!$I$6</f>
        <v>N</v>
      </c>
      <c r="D29" s="23" t="str">
        <f>[25]Maio!$I$7</f>
        <v>N</v>
      </c>
      <c r="E29" s="23" t="str">
        <f>[25]Maio!$I$8</f>
        <v>S</v>
      </c>
      <c r="F29" s="23" t="str">
        <f>[25]Maio!$I$9</f>
        <v>S</v>
      </c>
      <c r="G29" s="23" t="str">
        <f>[25]Maio!$I$10</f>
        <v>S</v>
      </c>
      <c r="H29" s="23" t="str">
        <f>[25]Maio!$I$11</f>
        <v>S</v>
      </c>
      <c r="I29" s="23" t="str">
        <f>[25]Maio!$I$12</f>
        <v>L</v>
      </c>
      <c r="J29" s="23" t="str">
        <f>[25]Maio!$I$13</f>
        <v>NE</v>
      </c>
      <c r="K29" s="23" t="str">
        <f>[25]Maio!$I$14</f>
        <v>SE</v>
      </c>
      <c r="L29" s="23" t="str">
        <f>[25]Maio!$I$15</f>
        <v>S</v>
      </c>
      <c r="M29" s="23" t="str">
        <f>[25]Maio!$I$16</f>
        <v>S</v>
      </c>
      <c r="N29" s="23" t="str">
        <f>[25]Maio!$I$17</f>
        <v>NE</v>
      </c>
      <c r="O29" s="23" t="str">
        <f>[25]Maio!$I$18</f>
        <v>L</v>
      </c>
      <c r="P29" s="23" t="str">
        <f>[25]Maio!$I$19</f>
        <v>L</v>
      </c>
      <c r="Q29" s="23" t="str">
        <f>[25]Maio!$I$20</f>
        <v>L</v>
      </c>
      <c r="R29" s="23" t="str">
        <f>[25]Maio!$I$21</f>
        <v>NE</v>
      </c>
      <c r="S29" s="23" t="str">
        <f>[25]Maio!$I$22</f>
        <v>L</v>
      </c>
      <c r="T29" s="23" t="str">
        <f>[25]Maio!$I$23</f>
        <v>SE</v>
      </c>
      <c r="U29" s="23" t="str">
        <f>[25]Maio!$I$24</f>
        <v>SE</v>
      </c>
      <c r="V29" s="23" t="str">
        <f>[25]Maio!$I$25</f>
        <v>NE</v>
      </c>
      <c r="W29" s="23" t="str">
        <f>[25]Maio!$I$26</f>
        <v>NE</v>
      </c>
      <c r="X29" s="23" t="str">
        <f>[25]Maio!$I$27</f>
        <v>NE</v>
      </c>
      <c r="Y29" s="23" t="str">
        <f>[25]Maio!$I$28</f>
        <v>N</v>
      </c>
      <c r="Z29" s="23" t="str">
        <f>[25]Maio!$I$29</f>
        <v>NO</v>
      </c>
      <c r="AA29" s="23" t="str">
        <f>[25]Maio!$I$30</f>
        <v>NE</v>
      </c>
      <c r="AB29" s="23" t="str">
        <f>[25]Maio!$I$31</f>
        <v>O</v>
      </c>
      <c r="AC29" s="23" t="str">
        <f>[25]Maio!$I$32</f>
        <v>S</v>
      </c>
      <c r="AD29" s="23" t="str">
        <f>[25]Maio!$I$33</f>
        <v>SE</v>
      </c>
      <c r="AE29" s="23" t="str">
        <f>[25]Maio!$I$34</f>
        <v>L</v>
      </c>
      <c r="AF29" s="23" t="str">
        <f>[25]Maio!$I$35</f>
        <v>SE</v>
      </c>
      <c r="AG29" s="46" t="str">
        <f>[25]Maio!$I$36</f>
        <v>NE</v>
      </c>
      <c r="AH29" s="2"/>
    </row>
    <row r="30" spans="1:35" ht="12.75" customHeight="1" x14ac:dyDescent="0.2">
      <c r="A30" s="15" t="s">
        <v>31</v>
      </c>
      <c r="B30" s="23" t="str">
        <f>[26]Maio!$I$5</f>
        <v>*</v>
      </c>
      <c r="C30" s="23" t="str">
        <f>[26]Maio!$I$6</f>
        <v>*</v>
      </c>
      <c r="D30" s="23" t="str">
        <f>[26]Maio!$I$7</f>
        <v>*</v>
      </c>
      <c r="E30" s="23" t="str">
        <f>[26]Maio!$I$8</f>
        <v>*</v>
      </c>
      <c r="F30" s="23" t="str">
        <f>[26]Maio!$I$9</f>
        <v>*</v>
      </c>
      <c r="G30" s="23" t="str">
        <f>[26]Maio!$I$10</f>
        <v>*</v>
      </c>
      <c r="H30" s="23" t="str">
        <f>[26]Maio!$I$11</f>
        <v>*</v>
      </c>
      <c r="I30" s="23" t="str">
        <f>[26]Maio!$I$12</f>
        <v>*</v>
      </c>
      <c r="J30" s="23" t="str">
        <f>[26]Maio!$I$13</f>
        <v>*</v>
      </c>
      <c r="K30" s="23" t="str">
        <f>[26]Maio!$I$14</f>
        <v>*</v>
      </c>
      <c r="L30" s="23" t="str">
        <f>[26]Maio!$I$15</f>
        <v>*</v>
      </c>
      <c r="M30" s="23" t="str">
        <f>[26]Maio!$I$16</f>
        <v>*</v>
      </c>
      <c r="N30" s="23" t="str">
        <f>[26]Maio!$I$17</f>
        <v>*</v>
      </c>
      <c r="O30" s="23" t="str">
        <f>[26]Maio!$I$18</f>
        <v>*</v>
      </c>
      <c r="P30" s="23" t="str">
        <f>[26]Maio!$I$19</f>
        <v>*</v>
      </c>
      <c r="Q30" s="23" t="str">
        <f>[26]Maio!$I$20</f>
        <v>*</v>
      </c>
      <c r="R30" s="23" t="str">
        <f>[26]Maio!$I$21</f>
        <v>*</v>
      </c>
      <c r="S30" s="23" t="str">
        <f>[26]Maio!$I$22</f>
        <v>*</v>
      </c>
      <c r="T30" s="23" t="str">
        <f>[26]Maio!$I$23</f>
        <v>*</v>
      </c>
      <c r="U30" s="23" t="str">
        <f>[26]Maio!$I$24</f>
        <v>*</v>
      </c>
      <c r="V30" s="23" t="str">
        <f>[26]Maio!$I$25</f>
        <v>*</v>
      </c>
      <c r="W30" s="23" t="str">
        <f>[26]Maio!$I$26</f>
        <v>*</v>
      </c>
      <c r="X30" s="23" t="str">
        <f>[26]Maio!$I$27</f>
        <v>*</v>
      </c>
      <c r="Y30" s="23" t="str">
        <f>[26]Maio!$I$28</f>
        <v>*</v>
      </c>
      <c r="Z30" s="23" t="str">
        <f>[26]Maio!$I$29</f>
        <v>*</v>
      </c>
      <c r="AA30" s="23" t="str">
        <f>[26]Maio!$I$30</f>
        <v>*</v>
      </c>
      <c r="AB30" s="23" t="str">
        <f>[26]Maio!$I$31</f>
        <v>*</v>
      </c>
      <c r="AC30" s="23" t="str">
        <f>[26]Maio!$I$32</f>
        <v>*</v>
      </c>
      <c r="AD30" s="23" t="str">
        <f>[26]Maio!$I$33</f>
        <v>*</v>
      </c>
      <c r="AE30" s="23" t="str">
        <f>[26]Maio!$I$34</f>
        <v>*</v>
      </c>
      <c r="AF30" s="23" t="str">
        <f>[26]Maio!$I$35</f>
        <v>*</v>
      </c>
      <c r="AG30" s="46" t="str">
        <f>[26]Maio!$I$36</f>
        <v>*</v>
      </c>
      <c r="AH30" s="2"/>
    </row>
    <row r="31" spans="1:35" ht="12.75" customHeight="1" x14ac:dyDescent="0.2">
      <c r="A31" s="15" t="s">
        <v>51</v>
      </c>
      <c r="B31" s="23" t="str">
        <f>[27]Maio!$I$5</f>
        <v>SE</v>
      </c>
      <c r="C31" s="23" t="str">
        <f>[27]Maio!$I$6</f>
        <v>L</v>
      </c>
      <c r="D31" s="23" t="str">
        <f>[27]Maio!$I$7</f>
        <v>N</v>
      </c>
      <c r="E31" s="23" t="str">
        <f>[27]Maio!$I$8</f>
        <v>N</v>
      </c>
      <c r="F31" s="23" t="str">
        <f>[27]Maio!$I$9</f>
        <v>L</v>
      </c>
      <c r="G31" s="23" t="str">
        <f>[27]Maio!$I$10</f>
        <v>SE</v>
      </c>
      <c r="H31" s="23" t="str">
        <f>[27]Maio!$I$11</f>
        <v>SE</v>
      </c>
      <c r="I31" s="23" t="str">
        <f>[27]Maio!$I$12</f>
        <v>SE</v>
      </c>
      <c r="J31" s="23" t="str">
        <f>[27]Maio!$I$13</f>
        <v>L</v>
      </c>
      <c r="K31" s="23" t="str">
        <f>[27]Maio!$I$14</f>
        <v>NO</v>
      </c>
      <c r="L31" s="23" t="str">
        <f>[27]Maio!$I$15</f>
        <v>SO</v>
      </c>
      <c r="M31" s="23" t="str">
        <f>[27]Maio!$I$16</f>
        <v>SE</v>
      </c>
      <c r="N31" s="23" t="str">
        <f>[27]Maio!$I$17</f>
        <v>SE</v>
      </c>
      <c r="O31" s="23" t="str">
        <f>[27]Maio!$I$18</f>
        <v>L</v>
      </c>
      <c r="P31" s="23" t="str">
        <f>[27]Maio!$I$19</f>
        <v>SE</v>
      </c>
      <c r="Q31" s="23" t="str">
        <f>[27]Maio!$I$20</f>
        <v>L</v>
      </c>
      <c r="R31" s="23" t="str">
        <f>[27]Maio!$I$21</f>
        <v>L</v>
      </c>
      <c r="S31" s="23" t="str">
        <f>[27]Maio!$I$22</f>
        <v>SE</v>
      </c>
      <c r="T31" s="23" t="str">
        <f>[27]Maio!$I$23</f>
        <v>SE</v>
      </c>
      <c r="U31" s="23" t="str">
        <f>[27]Maio!$I$24</f>
        <v>L</v>
      </c>
      <c r="V31" s="23" t="str">
        <f>[27]Maio!$I$25</f>
        <v>L</v>
      </c>
      <c r="W31" s="23" t="str">
        <f>[27]Maio!$I$26</f>
        <v>L</v>
      </c>
      <c r="X31" s="23" t="str">
        <f>[27]Maio!$I$27</f>
        <v>NE</v>
      </c>
      <c r="Y31" s="23" t="str">
        <f>[27]Maio!$I$28</f>
        <v>NE</v>
      </c>
      <c r="Z31" s="23" t="str">
        <f>[27]Maio!$I$29</f>
        <v>L</v>
      </c>
      <c r="AA31" s="23" t="str">
        <f>[27]Maio!$I$30</f>
        <v>L</v>
      </c>
      <c r="AB31" s="23" t="str">
        <f>[27]Maio!$I$31</f>
        <v>L</v>
      </c>
      <c r="AC31" s="23" t="str">
        <f>[27]Maio!$I$32</f>
        <v>S</v>
      </c>
      <c r="AD31" s="23" t="str">
        <f>[27]Maio!$I$33</f>
        <v>L</v>
      </c>
      <c r="AE31" s="83" t="str">
        <f>[27]Maio!$I$34</f>
        <v>L</v>
      </c>
      <c r="AF31" s="142" t="str">
        <f>[27]Maio!$I$35</f>
        <v>SE</v>
      </c>
      <c r="AG31" s="46" t="str">
        <f>[27]Maio!$I$36</f>
        <v>L</v>
      </c>
      <c r="AH31" s="2"/>
    </row>
    <row r="32" spans="1:35" ht="12.75" customHeight="1" x14ac:dyDescent="0.2">
      <c r="A32" s="15" t="s">
        <v>20</v>
      </c>
      <c r="B32" s="20" t="str">
        <f>[28]Maio!$I$5</f>
        <v>S</v>
      </c>
      <c r="C32" s="20" t="str">
        <f>[28]Maio!$I$6</f>
        <v>NE</v>
      </c>
      <c r="D32" s="20" t="str">
        <f>[28]Maio!$I$7</f>
        <v>N</v>
      </c>
      <c r="E32" s="20" t="str">
        <f>[28]Maio!$I$8</f>
        <v>S</v>
      </c>
      <c r="F32" s="20" t="str">
        <f>[28]Maio!$I$9</f>
        <v>S</v>
      </c>
      <c r="G32" s="20" t="str">
        <f>[28]Maio!$I$10</f>
        <v>S</v>
      </c>
      <c r="H32" s="20" t="str">
        <f>[28]Maio!$I$11</f>
        <v>S</v>
      </c>
      <c r="I32" s="20" t="str">
        <f>[28]Maio!$I$12</f>
        <v>L</v>
      </c>
      <c r="J32" s="20" t="str">
        <f>[28]Maio!$I$13</f>
        <v>S</v>
      </c>
      <c r="K32" s="20" t="str">
        <f>[28]Maio!$I$14</f>
        <v>NE</v>
      </c>
      <c r="L32" s="20" t="str">
        <f>[28]Maio!$I$15</f>
        <v>SO</v>
      </c>
      <c r="M32" s="20" t="str">
        <f>[28]Maio!$I$16</f>
        <v>S</v>
      </c>
      <c r="N32" s="20" t="str">
        <f>[28]Maio!$I$17</f>
        <v>L</v>
      </c>
      <c r="O32" s="20" t="str">
        <f>[28]Maio!$I$18</f>
        <v>L</v>
      </c>
      <c r="P32" s="20" t="str">
        <f>[28]Maio!$I$19</f>
        <v>SO</v>
      </c>
      <c r="Q32" s="20" t="str">
        <f>[28]Maio!$I$20</f>
        <v>SE</v>
      </c>
      <c r="R32" s="20" t="str">
        <f>[28]Maio!$I$21</f>
        <v>NE</v>
      </c>
      <c r="S32" s="20" t="str">
        <f>[28]Maio!$I$22</f>
        <v>S</v>
      </c>
      <c r="T32" s="20" t="str">
        <f>[28]Maio!$I$23</f>
        <v>S</v>
      </c>
      <c r="U32" s="20" t="str">
        <f>[28]Maio!$I$24</f>
        <v>S</v>
      </c>
      <c r="V32" s="20" t="str">
        <f>[28]Maio!$I$25</f>
        <v>NE</v>
      </c>
      <c r="W32" s="20" t="str">
        <f>[28]Maio!$I$26</f>
        <v>NE</v>
      </c>
      <c r="X32" s="20" t="str">
        <f>[28]Maio!$I$27</f>
        <v>NE</v>
      </c>
      <c r="Y32" s="20" t="str">
        <f>[28]Maio!$I$28</f>
        <v>N</v>
      </c>
      <c r="Z32" s="20" t="str">
        <f>[28]Maio!$I$29</f>
        <v>N</v>
      </c>
      <c r="AA32" s="20" t="str">
        <f>[28]Maio!$I$30</f>
        <v>NE</v>
      </c>
      <c r="AB32" s="20" t="str">
        <f>[28]Maio!$I$31</f>
        <v>S</v>
      </c>
      <c r="AC32" s="20" t="str">
        <f>[28]Maio!$I$32</f>
        <v>SO</v>
      </c>
      <c r="AD32" s="20" t="str">
        <f>[28]Maio!$I$33</f>
        <v>SO</v>
      </c>
      <c r="AE32" s="20" t="str">
        <f>[28]Maio!$I$34</f>
        <v>S</v>
      </c>
      <c r="AF32" s="20" t="str">
        <f>[28]Maio!$I$35</f>
        <v>SE</v>
      </c>
      <c r="AG32" s="80" t="str">
        <f>[28]Maio!$I$36</f>
        <v>S</v>
      </c>
      <c r="AH32" s="2"/>
    </row>
    <row r="33" spans="1:35" s="5" customFormat="1" ht="17.100000000000001" customHeight="1" x14ac:dyDescent="0.2">
      <c r="A33" s="29" t="s">
        <v>38</v>
      </c>
      <c r="B33" s="30" t="s">
        <v>55</v>
      </c>
      <c r="C33" s="30" t="s">
        <v>57</v>
      </c>
      <c r="D33" s="30" t="s">
        <v>56</v>
      </c>
      <c r="E33" s="30" t="s">
        <v>59</v>
      </c>
      <c r="F33" s="30" t="s">
        <v>59</v>
      </c>
      <c r="G33" s="30" t="s">
        <v>59</v>
      </c>
      <c r="H33" s="30" t="s">
        <v>59</v>
      </c>
      <c r="I33" s="30" t="s">
        <v>55</v>
      </c>
      <c r="J33" s="30" t="s">
        <v>55</v>
      </c>
      <c r="K33" s="30" t="s">
        <v>57</v>
      </c>
      <c r="L33" s="30" t="s">
        <v>59</v>
      </c>
      <c r="M33" s="30" t="s">
        <v>139</v>
      </c>
      <c r="N33" s="30" t="s">
        <v>55</v>
      </c>
      <c r="O33" s="30" t="s">
        <v>55</v>
      </c>
      <c r="P33" s="41" t="s">
        <v>55</v>
      </c>
      <c r="Q33" s="41" t="s">
        <v>55</v>
      </c>
      <c r="R33" s="41" t="s">
        <v>55</v>
      </c>
      <c r="S33" s="41" t="s">
        <v>58</v>
      </c>
      <c r="T33" s="41" t="s">
        <v>58</v>
      </c>
      <c r="U33" s="41" t="s">
        <v>58</v>
      </c>
      <c r="V33" s="41" t="s">
        <v>55</v>
      </c>
      <c r="W33" s="41" t="s">
        <v>57</v>
      </c>
      <c r="X33" s="41" t="s">
        <v>57</v>
      </c>
      <c r="Y33" s="41" t="s">
        <v>56</v>
      </c>
      <c r="Z33" s="41" t="s">
        <v>56</v>
      </c>
      <c r="AA33" s="41" t="s">
        <v>57</v>
      </c>
      <c r="AB33" s="41" t="s">
        <v>139</v>
      </c>
      <c r="AC33" s="41" t="s">
        <v>139</v>
      </c>
      <c r="AD33" s="41" t="s">
        <v>59</v>
      </c>
      <c r="AE33" s="41" t="s">
        <v>55</v>
      </c>
      <c r="AF33" s="41" t="s">
        <v>58</v>
      </c>
      <c r="AG33" s="47"/>
      <c r="AH33" s="10"/>
    </row>
    <row r="34" spans="1:35" ht="13.5" thickBot="1" x14ac:dyDescent="0.25">
      <c r="A34" s="151" t="s">
        <v>37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23"/>
      <c r="AG34" s="124" t="s">
        <v>55</v>
      </c>
      <c r="AH34" s="2"/>
    </row>
    <row r="35" spans="1:35" x14ac:dyDescent="0.2">
      <c r="A35" s="96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8"/>
      <c r="AE35" s="99"/>
      <c r="AF35" s="100"/>
      <c r="AG35" s="101"/>
      <c r="AH35"/>
    </row>
    <row r="36" spans="1:35" x14ac:dyDescent="0.2">
      <c r="A36" s="91"/>
      <c r="B36" s="92"/>
      <c r="C36" s="92" t="s">
        <v>143</v>
      </c>
      <c r="D36" s="92"/>
      <c r="E36" s="92"/>
      <c r="F36" s="92"/>
      <c r="G36" s="9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 t="s">
        <v>52</v>
      </c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 t="s">
        <v>60</v>
      </c>
      <c r="AD36" s="102"/>
      <c r="AE36" s="102"/>
      <c r="AF36" s="102"/>
      <c r="AG36" s="104"/>
      <c r="AH36" s="2"/>
    </row>
    <row r="37" spans="1:35" x14ac:dyDescent="0.2">
      <c r="A37" s="105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6"/>
      <c r="P37" s="106"/>
      <c r="Q37" s="106"/>
      <c r="R37" s="106" t="s">
        <v>53</v>
      </c>
      <c r="S37" s="106"/>
      <c r="T37" s="106"/>
      <c r="U37" s="106"/>
      <c r="V37" s="102"/>
      <c r="W37" s="102"/>
      <c r="X37" s="102"/>
      <c r="Y37" s="102"/>
      <c r="Z37" s="102"/>
      <c r="AA37" s="102"/>
      <c r="AB37" s="102"/>
      <c r="AC37" s="106" t="s">
        <v>61</v>
      </c>
      <c r="AD37" s="106"/>
      <c r="AE37" s="102"/>
      <c r="AF37" s="102"/>
      <c r="AG37" s="109"/>
      <c r="AH37" s="2"/>
      <c r="AI37" s="2"/>
    </row>
    <row r="38" spans="1:35" ht="13.5" thickBot="1" x14ac:dyDescent="0.25">
      <c r="A38" s="127"/>
      <c r="B38" s="112"/>
      <c r="C38" s="111"/>
      <c r="D38" s="111"/>
      <c r="E38" s="111"/>
      <c r="F38" s="111" t="s">
        <v>144</v>
      </c>
      <c r="G38" s="111"/>
      <c r="H38" s="111"/>
      <c r="I38" s="111"/>
      <c r="J38" s="111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3"/>
      <c r="AE38" s="114"/>
      <c r="AF38" s="115"/>
      <c r="AG38" s="128"/>
      <c r="AH38"/>
    </row>
    <row r="39" spans="1:35" x14ac:dyDescent="0.2">
      <c r="C39" s="2" t="s">
        <v>54</v>
      </c>
    </row>
  </sheetData>
  <mergeCells count="35">
    <mergeCell ref="L3:L4"/>
    <mergeCell ref="AF3:AF4"/>
    <mergeCell ref="B2:AG2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zoomScale="90" zoomScaleNormal="90" workbookViewId="0">
      <selection activeCell="AK9" sqref="AK9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27" width="5.42578125" style="2" bestFit="1" customWidth="1"/>
    <col min="28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45" t="s">
        <v>32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</row>
    <row r="2" spans="1:34" s="4" customFormat="1" ht="20.100000000000001" customHeight="1" x14ac:dyDescent="0.2">
      <c r="A2" s="146" t="s">
        <v>21</v>
      </c>
      <c r="B2" s="144" t="s">
        <v>142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7"/>
    </row>
    <row r="3" spans="1:34" s="5" customFormat="1" ht="20.100000000000001" customHeight="1" x14ac:dyDescent="0.2">
      <c r="A3" s="146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43">
        <v>30</v>
      </c>
      <c r="AF3" s="143">
        <v>31</v>
      </c>
      <c r="AG3" s="31" t="s">
        <v>41</v>
      </c>
      <c r="AH3" s="10"/>
    </row>
    <row r="4" spans="1:34" s="5" customFormat="1" ht="20.100000000000001" customHeight="1" x14ac:dyDescent="0.2">
      <c r="A4" s="146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31" t="s">
        <v>39</v>
      </c>
      <c r="AH4" s="10"/>
    </row>
    <row r="5" spans="1:34" s="5" customFormat="1" ht="20.100000000000001" customHeight="1" x14ac:dyDescent="0.2">
      <c r="A5" s="15" t="s">
        <v>47</v>
      </c>
      <c r="B5" s="16">
        <f>[1]Maio!$J$5</f>
        <v>26.28</v>
      </c>
      <c r="C5" s="16">
        <f>[1]Maio!$J$6</f>
        <v>27.36</v>
      </c>
      <c r="D5" s="16">
        <f>[1]Maio!$J$7</f>
        <v>48.6</v>
      </c>
      <c r="E5" s="16">
        <f>[1]Maio!$J$8</f>
        <v>32.04</v>
      </c>
      <c r="F5" s="16">
        <f>[1]Maio!$J$9</f>
        <v>16.920000000000002</v>
      </c>
      <c r="G5" s="16">
        <f>[1]Maio!$J$10</f>
        <v>19.079999999999998</v>
      </c>
      <c r="H5" s="16">
        <f>[1]Maio!$J$11</f>
        <v>19.440000000000001</v>
      </c>
      <c r="I5" s="16">
        <f>[1]Maio!$J$12</f>
        <v>28.8</v>
      </c>
      <c r="J5" s="16">
        <f>[1]Maio!$J$13</f>
        <v>22.32</v>
      </c>
      <c r="K5" s="16">
        <f>[1]Maio!$J$14</f>
        <v>50.76</v>
      </c>
      <c r="L5" s="16">
        <f>[1]Maio!$J$15</f>
        <v>23.759999999999998</v>
      </c>
      <c r="M5" s="16">
        <f>[1]Maio!$J$16</f>
        <v>15.48</v>
      </c>
      <c r="N5" s="16">
        <f>[1]Maio!$J$17</f>
        <v>30.96</v>
      </c>
      <c r="O5" s="16">
        <f>[1]Maio!$J$18</f>
        <v>25.2</v>
      </c>
      <c r="P5" s="16">
        <f>[1]Maio!$J$19</f>
        <v>23.400000000000002</v>
      </c>
      <c r="Q5" s="16">
        <f>[1]Maio!$J$20</f>
        <v>15.120000000000001</v>
      </c>
      <c r="R5" s="16">
        <f>[1]Maio!$J$21</f>
        <v>21.240000000000002</v>
      </c>
      <c r="S5" s="16">
        <f>[1]Maio!$J$22</f>
        <v>12.96</v>
      </c>
      <c r="T5" s="16">
        <f>[1]Maio!$J$23</f>
        <v>18.720000000000002</v>
      </c>
      <c r="U5" s="16">
        <f>[1]Maio!$J$24</f>
        <v>16.2</v>
      </c>
      <c r="V5" s="16">
        <f>[1]Maio!$J$25</f>
        <v>23.400000000000002</v>
      </c>
      <c r="W5" s="16">
        <f>[1]Maio!$J$26</f>
        <v>27.720000000000002</v>
      </c>
      <c r="X5" s="16">
        <f>[1]Maio!$J$27</f>
        <v>29.52</v>
      </c>
      <c r="Y5" s="16">
        <f>[1]Maio!$J$28</f>
        <v>30.96</v>
      </c>
      <c r="Z5" s="16">
        <f>[1]Maio!$J$29</f>
        <v>21.96</v>
      </c>
      <c r="AA5" s="16">
        <f>[1]Maio!$J$30</f>
        <v>26.28</v>
      </c>
      <c r="AB5" s="16">
        <f>[1]Maio!$J$31</f>
        <v>34.92</v>
      </c>
      <c r="AC5" s="16">
        <f>[1]Maio!$J$32</f>
        <v>22.68</v>
      </c>
      <c r="AD5" s="16">
        <f>[1]Maio!$J$33</f>
        <v>14.04</v>
      </c>
      <c r="AE5" s="16">
        <f>[1]Maio!$J$34</f>
        <v>19.079999999999998</v>
      </c>
      <c r="AF5" s="16">
        <f>[1]Maio!$J$35</f>
        <v>50.76</v>
      </c>
      <c r="AG5" s="32">
        <f>MAX(B5:AF5)</f>
        <v>50.76</v>
      </c>
      <c r="AH5" s="10"/>
    </row>
    <row r="6" spans="1:34" s="1" customFormat="1" ht="17.100000000000001" customHeight="1" x14ac:dyDescent="0.2">
      <c r="A6" s="15" t="s">
        <v>0</v>
      </c>
      <c r="B6" s="17">
        <f>[2]Maio!$J$5</f>
        <v>27.36</v>
      </c>
      <c r="C6" s="17">
        <f>[2]Maio!$J$6</f>
        <v>32.04</v>
      </c>
      <c r="D6" s="17">
        <f>[2]Maio!$J$7</f>
        <v>77.400000000000006</v>
      </c>
      <c r="E6" s="17">
        <f>[2]Maio!$J$8</f>
        <v>35.28</v>
      </c>
      <c r="F6" s="17">
        <f>[2]Maio!$J$9</f>
        <v>19.440000000000001</v>
      </c>
      <c r="G6" s="17">
        <f>[2]Maio!$J$10</f>
        <v>11.520000000000001</v>
      </c>
      <c r="H6" s="17">
        <f>[2]Maio!$J$11</f>
        <v>21.240000000000002</v>
      </c>
      <c r="I6" s="17">
        <f>[2]Maio!$J$12</f>
        <v>25.56</v>
      </c>
      <c r="J6" s="17">
        <f>[2]Maio!$J$13</f>
        <v>28.08</v>
      </c>
      <c r="K6" s="17">
        <f>[2]Maio!$J$14</f>
        <v>22.68</v>
      </c>
      <c r="L6" s="17">
        <f>[2]Maio!$J$15</f>
        <v>29.52</v>
      </c>
      <c r="M6" s="17">
        <f>[2]Maio!$J$16</f>
        <v>18.720000000000002</v>
      </c>
      <c r="N6" s="17">
        <f>[2]Maio!$J$17</f>
        <v>34.92</v>
      </c>
      <c r="O6" s="17">
        <f>[2]Maio!$J$18</f>
        <v>22.68</v>
      </c>
      <c r="P6" s="17">
        <f>[2]Maio!$J$19</f>
        <v>30.240000000000002</v>
      </c>
      <c r="Q6" s="17">
        <f>[2]Maio!$J$20</f>
        <v>26.64</v>
      </c>
      <c r="R6" s="17">
        <f>[2]Maio!$J$21</f>
        <v>20.88</v>
      </c>
      <c r="S6" s="17">
        <f>[2]Maio!$J$22</f>
        <v>23.040000000000003</v>
      </c>
      <c r="T6" s="17">
        <f>[2]Maio!$J$23</f>
        <v>28.08</v>
      </c>
      <c r="U6" s="17">
        <f>[2]Maio!$J$24</f>
        <v>25.56</v>
      </c>
      <c r="V6" s="17">
        <f>[2]Maio!$J$25</f>
        <v>34.56</v>
      </c>
      <c r="W6" s="17">
        <f>[2]Maio!$J$26</f>
        <v>39.24</v>
      </c>
      <c r="X6" s="17">
        <f>[2]Maio!$J$27</f>
        <v>37.800000000000004</v>
      </c>
      <c r="Y6" s="17">
        <f>[2]Maio!$J$28</f>
        <v>48.24</v>
      </c>
      <c r="Z6" s="17">
        <f>[2]Maio!$J$29</f>
        <v>33.480000000000004</v>
      </c>
      <c r="AA6" s="17">
        <f>[2]Maio!$J$30</f>
        <v>50.04</v>
      </c>
      <c r="AB6" s="17">
        <f>[2]Maio!$J$31</f>
        <v>44.64</v>
      </c>
      <c r="AC6" s="17">
        <f>[2]Maio!$J$32</f>
        <v>29.52</v>
      </c>
      <c r="AD6" s="17">
        <f>[2]Maio!$J$33</f>
        <v>14.76</v>
      </c>
      <c r="AE6" s="17">
        <f>[2]Maio!$J$34</f>
        <v>25.56</v>
      </c>
      <c r="AF6" s="17">
        <f>[2]Maio!$J$35</f>
        <v>28.08</v>
      </c>
      <c r="AG6" s="33">
        <f>MAX(B6:AF6)</f>
        <v>77.400000000000006</v>
      </c>
      <c r="AH6" s="2"/>
    </row>
    <row r="7" spans="1:34" ht="17.100000000000001" customHeight="1" x14ac:dyDescent="0.2">
      <c r="A7" s="15" t="s">
        <v>1</v>
      </c>
      <c r="B7" s="17">
        <f>[3]Maio!$J$5</f>
        <v>20.16</v>
      </c>
      <c r="C7" s="17">
        <f>[3]Maio!$J$6</f>
        <v>34.56</v>
      </c>
      <c r="D7" s="17">
        <f>[3]Maio!$J$7</f>
        <v>38.519999999999996</v>
      </c>
      <c r="E7" s="17">
        <f>[3]Maio!$J$8</f>
        <v>35.28</v>
      </c>
      <c r="F7" s="17">
        <f>[3]Maio!$J$9</f>
        <v>23.400000000000002</v>
      </c>
      <c r="G7" s="17">
        <f>[3]Maio!$J$10</f>
        <v>10.08</v>
      </c>
      <c r="H7" s="17">
        <f>[3]Maio!$J$11</f>
        <v>17.64</v>
      </c>
      <c r="I7" s="17">
        <f>[3]Maio!$J$12</f>
        <v>24.840000000000003</v>
      </c>
      <c r="J7" s="17">
        <f>[3]Maio!$J$13</f>
        <v>21.240000000000002</v>
      </c>
      <c r="K7" s="17">
        <f>[3]Maio!$J$14</f>
        <v>43.92</v>
      </c>
      <c r="L7" s="17">
        <f>[3]Maio!$J$15</f>
        <v>25.92</v>
      </c>
      <c r="M7" s="17">
        <f>[3]Maio!$J$16</f>
        <v>23.400000000000002</v>
      </c>
      <c r="N7" s="17">
        <f>[3]Maio!$J$17</f>
        <v>20.16</v>
      </c>
      <c r="O7" s="17">
        <f>[3]Maio!$J$18</f>
        <v>21.96</v>
      </c>
      <c r="P7" s="17">
        <f>[3]Maio!$J$19</f>
        <v>23.040000000000003</v>
      </c>
      <c r="Q7" s="17">
        <f>[3]Maio!$J$20</f>
        <v>19.079999999999998</v>
      </c>
      <c r="R7" s="17">
        <f>[3]Maio!$J$21</f>
        <v>15.48</v>
      </c>
      <c r="S7" s="17">
        <f>[3]Maio!$J$22</f>
        <v>29.880000000000003</v>
      </c>
      <c r="T7" s="17">
        <f>[3]Maio!$J$23</f>
        <v>22.32</v>
      </c>
      <c r="U7" s="17">
        <f>[3]Maio!$J$24</f>
        <v>18.36</v>
      </c>
      <c r="V7" s="17">
        <f>[3]Maio!$J$25</f>
        <v>19.079999999999998</v>
      </c>
      <c r="W7" s="17">
        <f>[3]Maio!$J$26</f>
        <v>31.680000000000003</v>
      </c>
      <c r="X7" s="17">
        <f>[3]Maio!$J$27</f>
        <v>37.800000000000004</v>
      </c>
      <c r="Y7" s="18">
        <f>[3]Maio!$J$28</f>
        <v>50.4</v>
      </c>
      <c r="Z7" s="18">
        <f>[3]Maio!$J$29</f>
        <v>27</v>
      </c>
      <c r="AA7" s="18">
        <f>[3]Maio!$J$30</f>
        <v>3.9600000000000004</v>
      </c>
      <c r="AB7" s="18">
        <f>[3]Maio!$J$31</f>
        <v>23.400000000000002</v>
      </c>
      <c r="AC7" s="18">
        <f>[3]Maio!$J$32</f>
        <v>22.68</v>
      </c>
      <c r="AD7" s="18">
        <f>[3]Maio!$J$33</f>
        <v>22.32</v>
      </c>
      <c r="AE7" s="18">
        <f>[3]Maio!$J$34</f>
        <v>27</v>
      </c>
      <c r="AF7" s="18">
        <f>[3]Maio!$J$35</f>
        <v>16.2</v>
      </c>
      <c r="AG7" s="33">
        <f t="shared" ref="AG7:AG17" si="1">MAX(B7:AF7)</f>
        <v>50.4</v>
      </c>
      <c r="AH7" s="2"/>
    </row>
    <row r="8" spans="1:34" ht="17.100000000000001" customHeight="1" x14ac:dyDescent="0.2">
      <c r="A8" s="15" t="s">
        <v>81</v>
      </c>
      <c r="B8" s="17">
        <f>[4]Maio!$J$5</f>
        <v>27.36</v>
      </c>
      <c r="C8" s="17">
        <f>[4]Maio!$J$6</f>
        <v>32.04</v>
      </c>
      <c r="D8" s="17">
        <f>[4]Maio!$J$7</f>
        <v>72.360000000000014</v>
      </c>
      <c r="E8" s="17">
        <f>[4]Maio!$J$8</f>
        <v>39.6</v>
      </c>
      <c r="F8" s="17">
        <f>[4]Maio!$J$9</f>
        <v>19.8</v>
      </c>
      <c r="G8" s="17">
        <f>[4]Maio!$J$10</f>
        <v>26.64</v>
      </c>
      <c r="H8" s="17">
        <f>[4]Maio!$J$11</f>
        <v>21.6</v>
      </c>
      <c r="I8" s="17">
        <f>[4]Maio!$J$12</f>
        <v>42.12</v>
      </c>
      <c r="J8" s="17">
        <f>[4]Maio!$J$13</f>
        <v>29.52</v>
      </c>
      <c r="K8" s="17">
        <f>[4]Maio!$J$14</f>
        <v>52.56</v>
      </c>
      <c r="L8" s="17">
        <f>[4]Maio!$J$15</f>
        <v>31.680000000000003</v>
      </c>
      <c r="M8" s="17">
        <f>[4]Maio!$J$16</f>
        <v>21.240000000000002</v>
      </c>
      <c r="N8" s="17">
        <f>[4]Maio!$J$17</f>
        <v>32.76</v>
      </c>
      <c r="O8" s="17">
        <f>[4]Maio!$J$18</f>
        <v>27.36</v>
      </c>
      <c r="P8" s="17">
        <f>[4]Maio!$J$19</f>
        <v>31.680000000000003</v>
      </c>
      <c r="Q8" s="17">
        <f>[4]Maio!$J$20</f>
        <v>35.64</v>
      </c>
      <c r="R8" s="17">
        <f>[4]Maio!$J$21</f>
        <v>29.16</v>
      </c>
      <c r="S8" s="17">
        <f>[4]Maio!$J$22</f>
        <v>27</v>
      </c>
      <c r="T8" s="17">
        <f>[4]Maio!$J$23</f>
        <v>25.2</v>
      </c>
      <c r="U8" s="17">
        <f>[4]Maio!$J$24</f>
        <v>35.28</v>
      </c>
      <c r="V8" s="17">
        <f>[4]Maio!$J$25</f>
        <v>35.64</v>
      </c>
      <c r="W8" s="17">
        <f>[4]Maio!$J$26</f>
        <v>33.840000000000003</v>
      </c>
      <c r="X8" s="17">
        <f>[4]Maio!$J$27</f>
        <v>33.119999999999997</v>
      </c>
      <c r="Y8" s="17">
        <f>[4]Maio!$J$28</f>
        <v>28.08</v>
      </c>
      <c r="Z8" s="17">
        <f>[4]Maio!$J$29</f>
        <v>25.56</v>
      </c>
      <c r="AA8" s="17">
        <f>[4]Maio!$J$30</f>
        <v>32.04</v>
      </c>
      <c r="AB8" s="17">
        <f>[4]Maio!$J$31</f>
        <v>51.12</v>
      </c>
      <c r="AC8" s="17">
        <f>[4]Maio!$J$32</f>
        <v>30.6</v>
      </c>
      <c r="AD8" s="17">
        <f>[4]Maio!$J$33</f>
        <v>23.040000000000003</v>
      </c>
      <c r="AE8" s="17">
        <f>[4]Maio!$J$34</f>
        <v>42.84</v>
      </c>
      <c r="AF8" s="17">
        <f>[4]Maio!$J$35</f>
        <v>40.680000000000007</v>
      </c>
      <c r="AG8" s="33">
        <f t="shared" si="1"/>
        <v>72.360000000000014</v>
      </c>
      <c r="AH8" s="2"/>
    </row>
    <row r="9" spans="1:34" ht="17.100000000000001" customHeight="1" x14ac:dyDescent="0.2">
      <c r="A9" s="15" t="s">
        <v>48</v>
      </c>
      <c r="B9" s="18">
        <f>[5]Maio!$J$5</f>
        <v>19.8</v>
      </c>
      <c r="C9" s="18">
        <f>[5]Maio!$J$6</f>
        <v>40.32</v>
      </c>
      <c r="D9" s="18">
        <f>[5]Maio!$J$7</f>
        <v>43.56</v>
      </c>
      <c r="E9" s="18">
        <f>[5]Maio!$J$8</f>
        <v>36.36</v>
      </c>
      <c r="F9" s="18">
        <f>[5]Maio!$J$9</f>
        <v>14.4</v>
      </c>
      <c r="G9" s="18">
        <f>[5]Maio!$J$10</f>
        <v>14.76</v>
      </c>
      <c r="H9" s="18">
        <f>[5]Maio!$J$11</f>
        <v>21.240000000000002</v>
      </c>
      <c r="I9" s="18">
        <f>[5]Maio!$J$12</f>
        <v>27.720000000000002</v>
      </c>
      <c r="J9" s="18">
        <f>[5]Maio!$J$13</f>
        <v>25.2</v>
      </c>
      <c r="K9" s="18">
        <f>[5]Maio!$J$14</f>
        <v>34.200000000000003</v>
      </c>
      <c r="L9" s="18">
        <f>[5]Maio!$J$15</f>
        <v>25.2</v>
      </c>
      <c r="M9" s="18">
        <f>[5]Maio!$J$16</f>
        <v>13.68</v>
      </c>
      <c r="N9" s="18">
        <f>[5]Maio!$J$17</f>
        <v>24.48</v>
      </c>
      <c r="O9" s="18">
        <f>[5]Maio!$J$18</f>
        <v>20.52</v>
      </c>
      <c r="P9" s="18">
        <f>[5]Maio!$J$19</f>
        <v>28.08</v>
      </c>
      <c r="Q9" s="18">
        <f>[5]Maio!$J$20</f>
        <v>25.56</v>
      </c>
      <c r="R9" s="18">
        <f>[5]Maio!$J$21</f>
        <v>21.96</v>
      </c>
      <c r="S9" s="18">
        <f>[5]Maio!$J$22</f>
        <v>19.079999999999998</v>
      </c>
      <c r="T9" s="18">
        <f>[5]Maio!$J$23</f>
        <v>16.920000000000002</v>
      </c>
      <c r="U9" s="18">
        <f>[5]Maio!$J$24</f>
        <v>18.720000000000002</v>
      </c>
      <c r="V9" s="18">
        <f>[5]Maio!$J$25</f>
        <v>24.840000000000003</v>
      </c>
      <c r="W9" s="18">
        <f>[5]Maio!$J$26</f>
        <v>38.880000000000003</v>
      </c>
      <c r="X9" s="18">
        <f>[5]Maio!$J$27</f>
        <v>44.28</v>
      </c>
      <c r="Y9" s="18">
        <f>[5]Maio!$J$28</f>
        <v>40.32</v>
      </c>
      <c r="Z9" s="18">
        <f>[5]Maio!$J$29</f>
        <v>25.56</v>
      </c>
      <c r="AA9" s="18">
        <f>[5]Maio!$J$30</f>
        <v>43.2</v>
      </c>
      <c r="AB9" s="18">
        <f>[5]Maio!$J$31</f>
        <v>42.480000000000004</v>
      </c>
      <c r="AC9" s="18">
        <f>[5]Maio!$J$32</f>
        <v>34.92</v>
      </c>
      <c r="AD9" s="18">
        <f>[5]Maio!$J$33</f>
        <v>16.559999999999999</v>
      </c>
      <c r="AE9" s="18">
        <f>[5]Maio!$J$34</f>
        <v>18</v>
      </c>
      <c r="AF9" s="18">
        <f>[5]Maio!$J$35</f>
        <v>21.240000000000002</v>
      </c>
      <c r="AG9" s="33">
        <f t="shared" si="1"/>
        <v>44.28</v>
      </c>
      <c r="AH9" s="2"/>
    </row>
    <row r="10" spans="1:34" ht="17.100000000000001" customHeight="1" x14ac:dyDescent="0.2">
      <c r="A10" s="15" t="s">
        <v>2</v>
      </c>
      <c r="B10" s="17">
        <f>[6]Maio!$J$5</f>
        <v>37.800000000000004</v>
      </c>
      <c r="C10" s="17">
        <f>[6]Maio!$J$6</f>
        <v>43.92</v>
      </c>
      <c r="D10" s="17">
        <f>[6]Maio!$J$7</f>
        <v>48.6</v>
      </c>
      <c r="E10" s="17">
        <f>[6]Maio!$J$8</f>
        <v>41.4</v>
      </c>
      <c r="F10" s="17">
        <f>[6]Maio!$J$9</f>
        <v>23.040000000000003</v>
      </c>
      <c r="G10" s="17">
        <f>[6]Maio!$J$10</f>
        <v>19.8</v>
      </c>
      <c r="H10" s="17">
        <f>[6]Maio!$J$11</f>
        <v>26.28</v>
      </c>
      <c r="I10" s="17">
        <f>[6]Maio!$J$12</f>
        <v>55.080000000000005</v>
      </c>
      <c r="J10" s="17">
        <f>[6]Maio!$J$13</f>
        <v>38.519999999999996</v>
      </c>
      <c r="K10" s="17">
        <f>[6]Maio!$J$14</f>
        <v>51.480000000000004</v>
      </c>
      <c r="L10" s="17">
        <f>[6]Maio!$J$15</f>
        <v>30.240000000000002</v>
      </c>
      <c r="M10" s="17">
        <f>[6]Maio!$J$16</f>
        <v>20.16</v>
      </c>
      <c r="N10" s="17">
        <f>[6]Maio!$J$17</f>
        <v>40.32</v>
      </c>
      <c r="O10" s="17">
        <f>[6]Maio!$J$18</f>
        <v>38.159999999999997</v>
      </c>
      <c r="P10" s="17">
        <f>[6]Maio!$J$19</f>
        <v>36.72</v>
      </c>
      <c r="Q10" s="17">
        <f>[6]Maio!$J$20</f>
        <v>39.96</v>
      </c>
      <c r="R10" s="17">
        <f>[6]Maio!$J$21</f>
        <v>32.04</v>
      </c>
      <c r="S10" s="17">
        <f>[6]Maio!$J$22</f>
        <v>32.76</v>
      </c>
      <c r="T10" s="17">
        <f>[6]Maio!$J$23</f>
        <v>26.28</v>
      </c>
      <c r="U10" s="17">
        <f>[6]Maio!$J$24</f>
        <v>24.48</v>
      </c>
      <c r="V10" s="17">
        <f>[6]Maio!$J$25</f>
        <v>39.6</v>
      </c>
      <c r="W10" s="17">
        <f>[6]Maio!$J$26</f>
        <v>35.28</v>
      </c>
      <c r="X10" s="17">
        <f>[6]Maio!$J$27</f>
        <v>38.880000000000003</v>
      </c>
      <c r="Y10" s="17">
        <f>[6]Maio!$J$28</f>
        <v>42.12</v>
      </c>
      <c r="Z10" s="17">
        <f>[6]Maio!$J$29</f>
        <v>34.92</v>
      </c>
      <c r="AA10" s="17">
        <f>[6]Maio!$J$30</f>
        <v>26.28</v>
      </c>
      <c r="AB10" s="17">
        <f>[6]Maio!$J$31</f>
        <v>22.32</v>
      </c>
      <c r="AC10" s="17">
        <f>[6]Maio!$J$32</f>
        <v>30.240000000000002</v>
      </c>
      <c r="AD10" s="17">
        <f>[6]Maio!$J$33</f>
        <v>21.240000000000002</v>
      </c>
      <c r="AE10" s="17">
        <f>[6]Maio!$J$34</f>
        <v>37.440000000000005</v>
      </c>
      <c r="AF10" s="17">
        <f>[6]Maio!$J$35</f>
        <v>53.64</v>
      </c>
      <c r="AG10" s="33">
        <f t="shared" si="1"/>
        <v>55.080000000000005</v>
      </c>
      <c r="AH10" s="2"/>
    </row>
    <row r="11" spans="1:34" ht="17.100000000000001" customHeight="1" x14ac:dyDescent="0.2">
      <c r="A11" s="15" t="s">
        <v>3</v>
      </c>
      <c r="B11" s="17">
        <f>[7]Maio!$J$5</f>
        <v>21.6</v>
      </c>
      <c r="C11" s="17">
        <f>[7]Maio!$J$6</f>
        <v>23.759999999999998</v>
      </c>
      <c r="D11" s="17">
        <f>[7]Maio!$J$7</f>
        <v>34.200000000000003</v>
      </c>
      <c r="E11" s="17">
        <f>[7]Maio!$J$8</f>
        <v>25.56</v>
      </c>
      <c r="F11" s="17">
        <f>[7]Maio!$J$9</f>
        <v>14.4</v>
      </c>
      <c r="G11" s="17">
        <f>[7]Maio!$J$10</f>
        <v>22.32</v>
      </c>
      <c r="H11" s="17">
        <f>[7]Maio!$J$11</f>
        <v>19.079999999999998</v>
      </c>
      <c r="I11" s="17">
        <f>[7]Maio!$J$12</f>
        <v>26.28</v>
      </c>
      <c r="J11" s="17">
        <f>[7]Maio!$J$13</f>
        <v>37.440000000000005</v>
      </c>
      <c r="K11" s="17">
        <f>[7]Maio!$J$14</f>
        <v>59.4</v>
      </c>
      <c r="L11" s="17">
        <f>[7]Maio!$J$15</f>
        <v>31.319999999999997</v>
      </c>
      <c r="M11" s="17">
        <f>[7]Maio!$J$16</f>
        <v>20.52</v>
      </c>
      <c r="N11" s="17">
        <f>[7]Maio!$J$17</f>
        <v>19.079999999999998</v>
      </c>
      <c r="O11" s="17">
        <f>[7]Maio!$J$18</f>
        <v>23.400000000000002</v>
      </c>
      <c r="P11" s="17">
        <f>[7]Maio!$J$19</f>
        <v>22.32</v>
      </c>
      <c r="Q11" s="17">
        <f>[7]Maio!$J$20</f>
        <v>24.12</v>
      </c>
      <c r="R11" s="17">
        <f>[7]Maio!$J$21</f>
        <v>21.6</v>
      </c>
      <c r="S11" s="17">
        <f>[7]Maio!$J$22</f>
        <v>20.88</v>
      </c>
      <c r="T11" s="17">
        <f>[7]Maio!$J$23</f>
        <v>21.240000000000002</v>
      </c>
      <c r="U11" s="17">
        <f>[7]Maio!$J$24</f>
        <v>30.240000000000002</v>
      </c>
      <c r="V11" s="17">
        <f>[7]Maio!$J$25</f>
        <v>28.44</v>
      </c>
      <c r="W11" s="17">
        <f>[7]Maio!$J$26</f>
        <v>25.2</v>
      </c>
      <c r="X11" s="17">
        <f>[7]Maio!$J$27</f>
        <v>16.559999999999999</v>
      </c>
      <c r="Y11" s="17">
        <f>[7]Maio!$J$28</f>
        <v>20.88</v>
      </c>
      <c r="Z11" s="17">
        <f>[7]Maio!$J$29</f>
        <v>20.16</v>
      </c>
      <c r="AA11" s="17">
        <f>[7]Maio!$J$30</f>
        <v>20.52</v>
      </c>
      <c r="AB11" s="17">
        <f>[7]Maio!$J$31</f>
        <v>22.32</v>
      </c>
      <c r="AC11" s="17">
        <f>[7]Maio!$J$32</f>
        <v>19.8</v>
      </c>
      <c r="AD11" s="17">
        <f>[7]Maio!$J$33</f>
        <v>12.24</v>
      </c>
      <c r="AE11" s="17">
        <f>[7]Maio!$J$34</f>
        <v>46.800000000000004</v>
      </c>
      <c r="AF11" s="17">
        <f>[7]Maio!$J$35</f>
        <v>18.36</v>
      </c>
      <c r="AG11" s="33">
        <f>MAX(B11:AF11)</f>
        <v>59.4</v>
      </c>
      <c r="AH11" s="2"/>
    </row>
    <row r="12" spans="1:34" ht="17.100000000000001" customHeight="1" x14ac:dyDescent="0.2">
      <c r="A12" s="15" t="s">
        <v>4</v>
      </c>
      <c r="B12" s="17">
        <f>[8]Maio!$J$5</f>
        <v>25.56</v>
      </c>
      <c r="C12" s="17">
        <f>[8]Maio!$J$6</f>
        <v>27.36</v>
      </c>
      <c r="D12" s="17">
        <f>[8]Maio!$J$7</f>
        <v>36.72</v>
      </c>
      <c r="E12" s="17">
        <f>[8]Maio!$J$8</f>
        <v>52.2</v>
      </c>
      <c r="F12" s="17">
        <f>[8]Maio!$J$9</f>
        <v>18</v>
      </c>
      <c r="G12" s="17">
        <f>[8]Maio!$J$10</f>
        <v>26.28</v>
      </c>
      <c r="H12" s="17">
        <f>[8]Maio!$J$11</f>
        <v>23.040000000000003</v>
      </c>
      <c r="I12" s="17">
        <f>[8]Maio!$J$12</f>
        <v>32.04</v>
      </c>
      <c r="J12" s="17">
        <f>[8]Maio!$J$13</f>
        <v>28.8</v>
      </c>
      <c r="K12" s="17">
        <f>[8]Maio!$J$14</f>
        <v>66.600000000000009</v>
      </c>
      <c r="L12" s="17">
        <f>[8]Maio!$J$15</f>
        <v>32.4</v>
      </c>
      <c r="M12" s="17">
        <f>[8]Maio!$J$16</f>
        <v>23.400000000000002</v>
      </c>
      <c r="N12" s="17">
        <f>[8]Maio!$J$17</f>
        <v>28.8</v>
      </c>
      <c r="O12" s="17">
        <f>[8]Maio!$J$18</f>
        <v>28.08</v>
      </c>
      <c r="P12" s="17">
        <f>[8]Maio!$J$19</f>
        <v>22.68</v>
      </c>
      <c r="Q12" s="17">
        <f>[8]Maio!$J$20</f>
        <v>29.880000000000003</v>
      </c>
      <c r="R12" s="17">
        <f>[8]Maio!$J$21</f>
        <v>29.52</v>
      </c>
      <c r="S12" s="17">
        <f>[8]Maio!$J$22</f>
        <v>25.2</v>
      </c>
      <c r="T12" s="17">
        <f>[8]Maio!$J$23</f>
        <v>23.400000000000002</v>
      </c>
      <c r="U12" s="17">
        <f>[8]Maio!$J$24</f>
        <v>38.159999999999997</v>
      </c>
      <c r="V12" s="17">
        <f>[8]Maio!$J$25</f>
        <v>31.680000000000003</v>
      </c>
      <c r="W12" s="17">
        <f>[8]Maio!$J$26</f>
        <v>30.6</v>
      </c>
      <c r="X12" s="17">
        <f>[8]Maio!$J$27</f>
        <v>24.840000000000003</v>
      </c>
      <c r="Y12" s="17">
        <f>[8]Maio!$J$28</f>
        <v>23.040000000000003</v>
      </c>
      <c r="Z12" s="17">
        <f>[8]Maio!$J$29</f>
        <v>14.04</v>
      </c>
      <c r="AA12" s="17">
        <f>[8]Maio!$J$30</f>
        <v>26.28</v>
      </c>
      <c r="AB12" s="17">
        <f>[8]Maio!$J$31</f>
        <v>31.319999999999997</v>
      </c>
      <c r="AC12" s="17">
        <f>[8]Maio!$J$32</f>
        <v>23.040000000000003</v>
      </c>
      <c r="AD12" s="17">
        <f>[8]Maio!$J$33</f>
        <v>18.720000000000002</v>
      </c>
      <c r="AE12" s="17">
        <f>[8]Maio!$J$34</f>
        <v>26.28</v>
      </c>
      <c r="AF12" s="17">
        <f>[8]Maio!$J$35</f>
        <v>28.8</v>
      </c>
      <c r="AG12" s="33">
        <f t="shared" si="1"/>
        <v>66.600000000000009</v>
      </c>
      <c r="AH12" s="2"/>
    </row>
    <row r="13" spans="1:34" ht="17.100000000000001" customHeight="1" x14ac:dyDescent="0.2">
      <c r="A13" s="15" t="s">
        <v>5</v>
      </c>
      <c r="B13" s="17">
        <f>[9]Maio!$J$5</f>
        <v>29.52</v>
      </c>
      <c r="C13" s="17">
        <f>[9]Maio!$J$6</f>
        <v>32.4</v>
      </c>
      <c r="D13" s="17">
        <f>[9]Maio!$J$7</f>
        <v>36.36</v>
      </c>
      <c r="E13" s="17">
        <f>[9]Maio!$J$8</f>
        <v>43.2</v>
      </c>
      <c r="F13" s="17">
        <f>[9]Maio!$J$9</f>
        <v>33.840000000000003</v>
      </c>
      <c r="G13" s="17">
        <f>[9]Maio!$J$10</f>
        <v>24.48</v>
      </c>
      <c r="H13" s="17">
        <f>[9]Maio!$J$11</f>
        <v>22.68</v>
      </c>
      <c r="I13" s="17">
        <f>[9]Maio!$J$12</f>
        <v>20.52</v>
      </c>
      <c r="J13" s="17">
        <f>[9]Maio!$J$13</f>
        <v>28.44</v>
      </c>
      <c r="K13" s="17">
        <f>[9]Maio!$J$14</f>
        <v>37.080000000000005</v>
      </c>
      <c r="L13" s="17">
        <f>[9]Maio!$J$15</f>
        <v>33.840000000000003</v>
      </c>
      <c r="M13" s="17">
        <f>[9]Maio!$J$16</f>
        <v>28.8</v>
      </c>
      <c r="N13" s="17">
        <f>[9]Maio!$J$17</f>
        <v>23.400000000000002</v>
      </c>
      <c r="O13" s="17">
        <f>[9]Maio!$J$18</f>
        <v>37.080000000000005</v>
      </c>
      <c r="P13" s="17">
        <f>[9]Maio!$J$19</f>
        <v>25.92</v>
      </c>
      <c r="Q13" s="17">
        <f>[9]Maio!$J$20</f>
        <v>18.720000000000002</v>
      </c>
      <c r="R13" s="17">
        <f>[9]Maio!$J$21</f>
        <v>22.32</v>
      </c>
      <c r="S13" s="17">
        <f>[9]Maio!$J$22</f>
        <v>38.159999999999997</v>
      </c>
      <c r="T13" s="17">
        <f>[9]Maio!$J$23</f>
        <v>33.480000000000004</v>
      </c>
      <c r="U13" s="17">
        <f>[9]Maio!$J$24</f>
        <v>14.04</v>
      </c>
      <c r="V13" s="17">
        <f>[9]Maio!$J$25</f>
        <v>35.64</v>
      </c>
      <c r="W13" s="17">
        <f>[9]Maio!$J$26</f>
        <v>29.16</v>
      </c>
      <c r="X13" s="17">
        <f>[9]Maio!$J$27</f>
        <v>41.4</v>
      </c>
      <c r="Y13" s="17">
        <f>[9]Maio!$J$28</f>
        <v>36.36</v>
      </c>
      <c r="Z13" s="17">
        <f>[9]Maio!$J$29</f>
        <v>17.28</v>
      </c>
      <c r="AA13" s="17">
        <f>[9]Maio!$J$30</f>
        <v>18.36</v>
      </c>
      <c r="AB13" s="17">
        <f>[9]Maio!$J$31</f>
        <v>41.04</v>
      </c>
      <c r="AC13" s="17">
        <f>[9]Maio!$J$32</f>
        <v>30.240000000000002</v>
      </c>
      <c r="AD13" s="17">
        <f>[9]Maio!$J$33</f>
        <v>27.720000000000002</v>
      </c>
      <c r="AE13" s="17">
        <f>[9]Maio!$J$34</f>
        <v>20.52</v>
      </c>
      <c r="AF13" s="17">
        <f>[9]Maio!$J$35</f>
        <v>26.28</v>
      </c>
      <c r="AG13" s="33">
        <f t="shared" si="1"/>
        <v>43.2</v>
      </c>
      <c r="AH13" s="2"/>
    </row>
    <row r="14" spans="1:34" ht="17.100000000000001" customHeight="1" x14ac:dyDescent="0.2">
      <c r="A14" s="15" t="s">
        <v>50</v>
      </c>
      <c r="B14" s="17">
        <f>[10]Maio!$J$5</f>
        <v>25.56</v>
      </c>
      <c r="C14" s="17">
        <f>[10]Maio!$J$6</f>
        <v>37.440000000000005</v>
      </c>
      <c r="D14" s="17">
        <f>[10]Maio!$J$7</f>
        <v>54.36</v>
      </c>
      <c r="E14" s="17">
        <f>[10]Maio!$J$8</f>
        <v>43.2</v>
      </c>
      <c r="F14" s="17">
        <f>[10]Maio!$J$9</f>
        <v>21.6</v>
      </c>
      <c r="G14" s="17">
        <f>[10]Maio!$J$10</f>
        <v>37.080000000000005</v>
      </c>
      <c r="H14" s="17">
        <f>[10]Maio!$J$11</f>
        <v>23.400000000000002</v>
      </c>
      <c r="I14" s="17">
        <f>[10]Maio!$J$12</f>
        <v>36.36</v>
      </c>
      <c r="J14" s="17">
        <f>[10]Maio!$J$13</f>
        <v>31.680000000000003</v>
      </c>
      <c r="K14" s="17">
        <f>[10]Maio!$J$14</f>
        <v>53.28</v>
      </c>
      <c r="L14" s="17">
        <f>[10]Maio!$J$15</f>
        <v>48.96</v>
      </c>
      <c r="M14" s="17">
        <f>[10]Maio!$J$16</f>
        <v>21.240000000000002</v>
      </c>
      <c r="N14" s="17">
        <f>[10]Maio!$J$17</f>
        <v>25.56</v>
      </c>
      <c r="O14" s="17">
        <f>[10]Maio!$J$18</f>
        <v>25.92</v>
      </c>
      <c r="P14" s="17">
        <f>[10]Maio!$J$19</f>
        <v>25.56</v>
      </c>
      <c r="Q14" s="17">
        <f>[10]Maio!$J$20</f>
        <v>29.16</v>
      </c>
      <c r="R14" s="17">
        <f>[10]Maio!$J$21</f>
        <v>30.6</v>
      </c>
      <c r="S14" s="17">
        <f>[10]Maio!$J$22</f>
        <v>27.36</v>
      </c>
      <c r="T14" s="17">
        <f>[10]Maio!$J$23</f>
        <v>20.16</v>
      </c>
      <c r="U14" s="17">
        <f>[10]Maio!$J$24</f>
        <v>36.72</v>
      </c>
      <c r="V14" s="17">
        <f>[10]Maio!$J$25</f>
        <v>34.92</v>
      </c>
      <c r="W14" s="17">
        <f>[10]Maio!$J$26</f>
        <v>33.840000000000003</v>
      </c>
      <c r="X14" s="17">
        <f>[10]Maio!$J$27</f>
        <v>32.04</v>
      </c>
      <c r="Y14" s="17">
        <f>[10]Maio!$J$28</f>
        <v>26.64</v>
      </c>
      <c r="Z14" s="17">
        <f>[10]Maio!$J$29</f>
        <v>28.44</v>
      </c>
      <c r="AA14" s="17">
        <f>[10]Maio!$J$30</f>
        <v>25.56</v>
      </c>
      <c r="AB14" s="17">
        <f>[10]Maio!$J$31</f>
        <v>28.8</v>
      </c>
      <c r="AC14" s="17">
        <f>[10]Maio!$J$32</f>
        <v>19.8</v>
      </c>
      <c r="AD14" s="17">
        <f>[10]Maio!$J$33</f>
        <v>22.32</v>
      </c>
      <c r="AE14" s="17">
        <f>[10]Maio!$J$34</f>
        <v>41.76</v>
      </c>
      <c r="AF14" s="17">
        <f>[10]Maio!$J$35</f>
        <v>28.44</v>
      </c>
      <c r="AG14" s="33">
        <f>MAX(B14:AF14)</f>
        <v>54.36</v>
      </c>
      <c r="AH14" s="2"/>
    </row>
    <row r="15" spans="1:34" ht="17.100000000000001" customHeight="1" x14ac:dyDescent="0.2">
      <c r="A15" s="15" t="s">
        <v>6</v>
      </c>
      <c r="B15" s="17">
        <f>[11]Maio!$J$5</f>
        <v>17.64</v>
      </c>
      <c r="C15" s="17">
        <f>[11]Maio!$J$6</f>
        <v>23.759999999999998</v>
      </c>
      <c r="D15" s="17">
        <f>[11]Maio!$J$7</f>
        <v>32.76</v>
      </c>
      <c r="E15" s="17">
        <f>[11]Maio!$J$8</f>
        <v>48.6</v>
      </c>
      <c r="F15" s="17">
        <f>[11]Maio!$J$9</f>
        <v>14.76</v>
      </c>
      <c r="G15" s="17">
        <f>[11]Maio!$J$10</f>
        <v>23.040000000000003</v>
      </c>
      <c r="H15" s="17">
        <f>[11]Maio!$J$11</f>
        <v>23.400000000000002</v>
      </c>
      <c r="I15" s="17">
        <f>[11]Maio!$J$12</f>
        <v>22.32</v>
      </c>
      <c r="J15" s="17">
        <f>[11]Maio!$J$13</f>
        <v>17.28</v>
      </c>
      <c r="K15" s="17">
        <f>[11]Maio!$J$14</f>
        <v>51.480000000000004</v>
      </c>
      <c r="L15" s="17">
        <f>[11]Maio!$J$15</f>
        <v>36.72</v>
      </c>
      <c r="M15" s="17">
        <f>[11]Maio!$J$16</f>
        <v>27.36</v>
      </c>
      <c r="N15" s="17">
        <f>[11]Maio!$J$17</f>
        <v>20.16</v>
      </c>
      <c r="O15" s="17">
        <f>[11]Maio!$J$18</f>
        <v>19.079999999999998</v>
      </c>
      <c r="P15" s="17">
        <f>[11]Maio!$J$19</f>
        <v>12.96</v>
      </c>
      <c r="Q15" s="17">
        <f>[11]Maio!$J$20</f>
        <v>15.48</v>
      </c>
      <c r="R15" s="17">
        <f>[11]Maio!$J$21</f>
        <v>14.04</v>
      </c>
      <c r="S15" s="17">
        <f>[11]Maio!$J$22</f>
        <v>20.16</v>
      </c>
      <c r="T15" s="17">
        <f>[11]Maio!$J$23</f>
        <v>16.559999999999999</v>
      </c>
      <c r="U15" s="17">
        <f>[11]Maio!$J$24</f>
        <v>15.48</v>
      </c>
      <c r="V15" s="17">
        <f>[11]Maio!$J$25</f>
        <v>29.880000000000003</v>
      </c>
      <c r="W15" s="17">
        <f>[11]Maio!$J$26</f>
        <v>27.720000000000002</v>
      </c>
      <c r="X15" s="17">
        <f>[11]Maio!$J$27</f>
        <v>16.920000000000002</v>
      </c>
      <c r="Y15" s="17" t="str">
        <f>[11]Maio!$J$28</f>
        <v>*</v>
      </c>
      <c r="Z15" s="17">
        <f>[11]Maio!$J$29</f>
        <v>20.88</v>
      </c>
      <c r="AA15" s="17">
        <f>[11]Maio!$J$30</f>
        <v>13.68</v>
      </c>
      <c r="AB15" s="17" t="str">
        <f>[11]Maio!$J$31</f>
        <v>*</v>
      </c>
      <c r="AC15" s="17" t="str">
        <f>[11]Maio!$J$32</f>
        <v>*</v>
      </c>
      <c r="AD15" s="17">
        <f>[11]Maio!$J$33</f>
        <v>11.16</v>
      </c>
      <c r="AE15" s="17">
        <f>[11]Maio!$J$34</f>
        <v>11.16</v>
      </c>
      <c r="AF15" s="17">
        <f>[11]Maio!$J$35</f>
        <v>39.6</v>
      </c>
      <c r="AG15" s="33">
        <f t="shared" si="1"/>
        <v>51.480000000000004</v>
      </c>
      <c r="AH15" s="2"/>
    </row>
    <row r="16" spans="1:34" ht="17.100000000000001" customHeight="1" x14ac:dyDescent="0.2">
      <c r="A16" s="15" t="s">
        <v>7</v>
      </c>
      <c r="B16" s="17">
        <f>[12]Maio!$J$5</f>
        <v>30.240000000000002</v>
      </c>
      <c r="C16" s="17">
        <f>[12]Maio!$J$6</f>
        <v>35.64</v>
      </c>
      <c r="D16" s="17">
        <f>[12]Maio!$J$7</f>
        <v>54.72</v>
      </c>
      <c r="E16" s="17">
        <f>[12]Maio!$J$8</f>
        <v>48.6</v>
      </c>
      <c r="F16" s="17">
        <f>[12]Maio!$J$9</f>
        <v>16.559999999999999</v>
      </c>
      <c r="G16" s="17">
        <f>[12]Maio!$J$10</f>
        <v>18</v>
      </c>
      <c r="H16" s="17">
        <f>[12]Maio!$J$11</f>
        <v>18.36</v>
      </c>
      <c r="I16" s="17">
        <f>[12]Maio!$J$12</f>
        <v>38.880000000000003</v>
      </c>
      <c r="J16" s="17">
        <f>[12]Maio!$J$13</f>
        <v>30.6</v>
      </c>
      <c r="K16" s="17">
        <f>[12]Maio!$J$14</f>
        <v>35.28</v>
      </c>
      <c r="L16" s="17">
        <f>[12]Maio!$J$15</f>
        <v>28.08</v>
      </c>
      <c r="M16" s="17">
        <f>[12]Maio!$J$16</f>
        <v>15.120000000000001</v>
      </c>
      <c r="N16" s="17">
        <f>[12]Maio!$J$17</f>
        <v>31.680000000000003</v>
      </c>
      <c r="O16" s="17">
        <f>[12]Maio!$J$18</f>
        <v>32.76</v>
      </c>
      <c r="P16" s="17">
        <f>[12]Maio!$J$19</f>
        <v>27.720000000000002</v>
      </c>
      <c r="Q16" s="17">
        <f>[12]Maio!$J$20</f>
        <v>36</v>
      </c>
      <c r="R16" s="17">
        <f>[12]Maio!$J$21</f>
        <v>23.040000000000003</v>
      </c>
      <c r="S16" s="17">
        <f>[12]Maio!$J$22</f>
        <v>26.64</v>
      </c>
      <c r="T16" s="17">
        <f>[12]Maio!$J$23</f>
        <v>18</v>
      </c>
      <c r="U16" s="17">
        <f>[12]Maio!$J$24</f>
        <v>23.400000000000002</v>
      </c>
      <c r="V16" s="17">
        <f>[12]Maio!$J$25</f>
        <v>26.28</v>
      </c>
      <c r="W16" s="17">
        <f>[12]Maio!$J$26</f>
        <v>37.440000000000005</v>
      </c>
      <c r="X16" s="17">
        <f>[12]Maio!$J$27</f>
        <v>37.080000000000005</v>
      </c>
      <c r="Y16" s="17">
        <f>[12]Maio!$J$28</f>
        <v>44.64</v>
      </c>
      <c r="Z16" s="17">
        <f>[12]Maio!$J$29</f>
        <v>30.96</v>
      </c>
      <c r="AA16" s="17">
        <f>[12]Maio!$J$30</f>
        <v>24.840000000000003</v>
      </c>
      <c r="AB16" s="17">
        <f>[12]Maio!$J$31</f>
        <v>45</v>
      </c>
      <c r="AC16" s="17">
        <f>[12]Maio!$J$32</f>
        <v>30.240000000000002</v>
      </c>
      <c r="AD16" s="17">
        <f>[12]Maio!$J$33</f>
        <v>18</v>
      </c>
      <c r="AE16" s="17">
        <f>[12]Maio!$J$34</f>
        <v>21.6</v>
      </c>
      <c r="AF16" s="17">
        <f>[12]Maio!$J$35</f>
        <v>20.52</v>
      </c>
      <c r="AG16" s="33">
        <f t="shared" si="1"/>
        <v>54.72</v>
      </c>
      <c r="AH16" s="2"/>
    </row>
    <row r="17" spans="1:34" ht="17.100000000000001" customHeight="1" x14ac:dyDescent="0.2">
      <c r="A17" s="15" t="s">
        <v>8</v>
      </c>
      <c r="B17" s="17">
        <f>[13]Maio!$J$5</f>
        <v>33.480000000000004</v>
      </c>
      <c r="C17" s="17">
        <f>[13]Maio!$J$6</f>
        <v>40.680000000000007</v>
      </c>
      <c r="D17" s="17">
        <f>[13]Maio!$J$7</f>
        <v>63</v>
      </c>
      <c r="E17" s="17">
        <f>[13]Maio!$J$8</f>
        <v>33.840000000000003</v>
      </c>
      <c r="F17" s="17">
        <f>[13]Maio!$J$9</f>
        <v>18.720000000000002</v>
      </c>
      <c r="G17" s="17">
        <f>[13]Maio!$J$10</f>
        <v>16.559999999999999</v>
      </c>
      <c r="H17" s="17">
        <f>[13]Maio!$J$11</f>
        <v>17.64</v>
      </c>
      <c r="I17" s="17">
        <f>[13]Maio!$J$12</f>
        <v>34.92</v>
      </c>
      <c r="J17" s="17">
        <f>[13]Maio!$J$13</f>
        <v>33.840000000000003</v>
      </c>
      <c r="K17" s="17">
        <f>[13]Maio!$J$14</f>
        <v>42.480000000000004</v>
      </c>
      <c r="L17" s="17">
        <f>[13]Maio!$J$15</f>
        <v>33.480000000000004</v>
      </c>
      <c r="M17" s="17">
        <f>[13]Maio!$J$16</f>
        <v>20.16</v>
      </c>
      <c r="N17" s="17">
        <f>[13]Maio!$J$17</f>
        <v>39.24</v>
      </c>
      <c r="O17" s="17">
        <f>[13]Maio!$J$18</f>
        <v>31.680000000000003</v>
      </c>
      <c r="P17" s="17">
        <f>[13]Maio!$J$19</f>
        <v>31.319999999999997</v>
      </c>
      <c r="Q17" s="17">
        <f>[13]Maio!$J$20</f>
        <v>25.56</v>
      </c>
      <c r="R17" s="17">
        <f>[13]Maio!$J$21</f>
        <v>21.240000000000002</v>
      </c>
      <c r="S17" s="17">
        <f>[13]Maio!$J$22</f>
        <v>21.6</v>
      </c>
      <c r="T17" s="17">
        <f>[13]Maio!$J$23</f>
        <v>19.8</v>
      </c>
      <c r="U17" s="17">
        <f>[13]Maio!$J$24</f>
        <v>34.200000000000003</v>
      </c>
      <c r="V17" s="17">
        <f>[13]Maio!$J$25</f>
        <v>31.319999999999997</v>
      </c>
      <c r="W17" s="17">
        <f>[13]Maio!$J$26</f>
        <v>35.28</v>
      </c>
      <c r="X17" s="17">
        <f>[13]Maio!$J$27</f>
        <v>32.04</v>
      </c>
      <c r="Y17" s="17">
        <f>[13]Maio!$J$28</f>
        <v>38.880000000000003</v>
      </c>
      <c r="Z17" s="17">
        <f>[13]Maio!$J$29</f>
        <v>51.12</v>
      </c>
      <c r="AA17" s="17">
        <f>[13]Maio!$J$30</f>
        <v>39.6</v>
      </c>
      <c r="AB17" s="17">
        <f>[13]Maio!$J$31</f>
        <v>39.96</v>
      </c>
      <c r="AC17" s="17">
        <f>[13]Maio!$J$32</f>
        <v>33.840000000000003</v>
      </c>
      <c r="AD17" s="17">
        <f>[13]Maio!$J$33</f>
        <v>15.48</v>
      </c>
      <c r="AE17" s="17">
        <f>[13]Maio!$J$34</f>
        <v>28.8</v>
      </c>
      <c r="AF17" s="17">
        <f>[13]Maio!$J$35</f>
        <v>22.32</v>
      </c>
      <c r="AG17" s="33">
        <f t="shared" si="1"/>
        <v>63</v>
      </c>
      <c r="AH17" s="2"/>
    </row>
    <row r="18" spans="1:34" ht="17.100000000000001" customHeight="1" x14ac:dyDescent="0.2">
      <c r="A18" s="15" t="s">
        <v>9</v>
      </c>
      <c r="B18" s="17">
        <f>[14]Maio!$J$5</f>
        <v>32.04</v>
      </c>
      <c r="C18" s="17">
        <f>[14]Maio!$J$6</f>
        <v>34.56</v>
      </c>
      <c r="D18" s="17">
        <f>[14]Maio!$J$7</f>
        <v>63</v>
      </c>
      <c r="E18" s="17">
        <f>[14]Maio!$J$8</f>
        <v>59.760000000000005</v>
      </c>
      <c r="F18" s="17">
        <f>[14]Maio!$J$9</f>
        <v>23.759999999999998</v>
      </c>
      <c r="G18" s="17">
        <f>[14]Maio!$J$10</f>
        <v>19.8</v>
      </c>
      <c r="H18" s="17">
        <f>[14]Maio!$J$11</f>
        <v>21.96</v>
      </c>
      <c r="I18" s="17">
        <f>[14]Maio!$J$12</f>
        <v>42.480000000000004</v>
      </c>
      <c r="J18" s="17">
        <f>[14]Maio!$J$13</f>
        <v>30.240000000000002</v>
      </c>
      <c r="K18" s="17">
        <f>[14]Maio!$J$14</f>
        <v>41.04</v>
      </c>
      <c r="L18" s="17">
        <f>[14]Maio!$J$15</f>
        <v>32.4</v>
      </c>
      <c r="M18" s="17">
        <f>[14]Maio!$J$16</f>
        <v>21.6</v>
      </c>
      <c r="N18" s="17">
        <f>[14]Maio!$J$17</f>
        <v>36.36</v>
      </c>
      <c r="O18" s="17">
        <f>[14]Maio!$J$18</f>
        <v>32.76</v>
      </c>
      <c r="P18" s="17">
        <f>[14]Maio!$J$19</f>
        <v>25.92</v>
      </c>
      <c r="Q18" s="17">
        <f>[14]Maio!$J$20</f>
        <v>39.96</v>
      </c>
      <c r="R18" s="17">
        <f>[14]Maio!$J$21</f>
        <v>21.6</v>
      </c>
      <c r="S18" s="17">
        <f>[14]Maio!$J$22</f>
        <v>21.96</v>
      </c>
      <c r="T18" s="17">
        <f>[14]Maio!$J$23</f>
        <v>23.040000000000003</v>
      </c>
      <c r="U18" s="17">
        <f>[14]Maio!$J$24</f>
        <v>24.840000000000003</v>
      </c>
      <c r="V18" s="17">
        <f>[14]Maio!$J$25</f>
        <v>28.08</v>
      </c>
      <c r="W18" s="17">
        <f>[14]Maio!$J$26</f>
        <v>38.159999999999997</v>
      </c>
      <c r="X18" s="17">
        <f>[14]Maio!$J$27</f>
        <v>58.32</v>
      </c>
      <c r="Y18" s="17">
        <f>[14]Maio!$J$28</f>
        <v>34.56</v>
      </c>
      <c r="Z18" s="17">
        <f>[14]Maio!$J$29</f>
        <v>29.52</v>
      </c>
      <c r="AA18" s="17">
        <f>[14]Maio!$J$30</f>
        <v>25.2</v>
      </c>
      <c r="AB18" s="17">
        <f>[14]Maio!$J$31</f>
        <v>52.56</v>
      </c>
      <c r="AC18" s="17">
        <f>[14]Maio!$J$32</f>
        <v>27</v>
      </c>
      <c r="AD18" s="17">
        <f>[14]Maio!$J$33</f>
        <v>25.56</v>
      </c>
      <c r="AE18" s="17">
        <f>[14]Maio!$J$34</f>
        <v>28.08</v>
      </c>
      <c r="AF18" s="17">
        <f>[14]Maio!$J$35</f>
        <v>21.6</v>
      </c>
      <c r="AG18" s="33">
        <f t="shared" ref="AG18:AG25" si="2">MAX(B18:AF18)</f>
        <v>63</v>
      </c>
      <c r="AH18" s="2"/>
    </row>
    <row r="19" spans="1:34" ht="17.100000000000001" customHeight="1" x14ac:dyDescent="0.2">
      <c r="A19" s="15" t="s">
        <v>49</v>
      </c>
      <c r="B19" s="17">
        <f>[15]Maio!$J$5</f>
        <v>19.079999999999998</v>
      </c>
      <c r="C19" s="17">
        <f>[15]Maio!$J$6</f>
        <v>36</v>
      </c>
      <c r="D19" s="17">
        <f>[15]Maio!$J$7</f>
        <v>45.36</v>
      </c>
      <c r="E19" s="17">
        <f>[15]Maio!$J$8</f>
        <v>27.36</v>
      </c>
      <c r="F19" s="17">
        <f>[15]Maio!$J$9</f>
        <v>17.64</v>
      </c>
      <c r="G19" s="17">
        <f>[15]Maio!$J$10</f>
        <v>14.76</v>
      </c>
      <c r="H19" s="17">
        <f>[15]Maio!$J$11</f>
        <v>15.48</v>
      </c>
      <c r="I19" s="17">
        <f>[15]Maio!$J$12</f>
        <v>26.28</v>
      </c>
      <c r="J19" s="17">
        <f>[15]Maio!$J$13</f>
        <v>23.400000000000002</v>
      </c>
      <c r="K19" s="17">
        <f>[15]Maio!$J$14</f>
        <v>22.32</v>
      </c>
      <c r="L19" s="17">
        <f>[15]Maio!$J$15</f>
        <v>24.48</v>
      </c>
      <c r="M19" s="17">
        <f>[15]Maio!$J$16</f>
        <v>15.120000000000001</v>
      </c>
      <c r="N19" s="17">
        <f>[15]Maio!$J$17</f>
        <v>23.400000000000002</v>
      </c>
      <c r="O19" s="17">
        <f>[15]Maio!$J$18</f>
        <v>20.52</v>
      </c>
      <c r="P19" s="17">
        <f>[15]Maio!$J$19</f>
        <v>27.36</v>
      </c>
      <c r="Q19" s="17">
        <f>[15]Maio!$J$20</f>
        <v>16.920000000000002</v>
      </c>
      <c r="R19" s="17">
        <f>[15]Maio!$J$21</f>
        <v>24.48</v>
      </c>
      <c r="S19" s="17">
        <f>[15]Maio!$J$22</f>
        <v>27.36</v>
      </c>
      <c r="T19" s="17">
        <f>[15]Maio!$J$23</f>
        <v>18.720000000000002</v>
      </c>
      <c r="U19" s="17">
        <f>[15]Maio!$J$24</f>
        <v>16.559999999999999</v>
      </c>
      <c r="V19" s="17">
        <f>[15]Maio!$J$25</f>
        <v>24.48</v>
      </c>
      <c r="W19" s="17">
        <f>[15]Maio!$J$26</f>
        <v>31.319999999999997</v>
      </c>
      <c r="X19" s="17">
        <f>[15]Maio!$J$27</f>
        <v>43.92</v>
      </c>
      <c r="Y19" s="17">
        <f>[15]Maio!$J$28</f>
        <v>39.96</v>
      </c>
      <c r="Z19" s="17">
        <f>[15]Maio!$J$29</f>
        <v>29.52</v>
      </c>
      <c r="AA19" s="17">
        <f>[15]Maio!$J$30</f>
        <v>22.68</v>
      </c>
      <c r="AB19" s="17">
        <f>[15]Maio!$J$31</f>
        <v>43.92</v>
      </c>
      <c r="AC19" s="17">
        <f>[15]Maio!$J$32</f>
        <v>25.92</v>
      </c>
      <c r="AD19" s="17">
        <f>[15]Maio!$J$33</f>
        <v>16.559999999999999</v>
      </c>
      <c r="AE19" s="17">
        <f>[15]Maio!$J$34</f>
        <v>16.920000000000002</v>
      </c>
      <c r="AF19" s="17">
        <f>[15]Maio!$J$35</f>
        <v>16.2</v>
      </c>
      <c r="AG19" s="33">
        <f t="shared" si="2"/>
        <v>45.36</v>
      </c>
      <c r="AH19" s="2"/>
    </row>
    <row r="20" spans="1:34" ht="17.100000000000001" customHeight="1" x14ac:dyDescent="0.2">
      <c r="A20" s="15" t="s">
        <v>10</v>
      </c>
      <c r="B20" s="17">
        <f>[16]Maio!$J$5</f>
        <v>29.880000000000003</v>
      </c>
      <c r="C20" s="17">
        <f>[16]Maio!$J$6</f>
        <v>32.76</v>
      </c>
      <c r="D20" s="17">
        <f>[16]Maio!$J$7</f>
        <v>49.680000000000007</v>
      </c>
      <c r="E20" s="17">
        <f>[16]Maio!$J$8</f>
        <v>29.880000000000003</v>
      </c>
      <c r="F20" s="17">
        <f>[16]Maio!$J$9</f>
        <v>24.12</v>
      </c>
      <c r="G20" s="17">
        <f>[16]Maio!$J$10</f>
        <v>20.16</v>
      </c>
      <c r="H20" s="17">
        <f>[16]Maio!$J$11</f>
        <v>16.2</v>
      </c>
      <c r="I20" s="17">
        <f>[16]Maio!$J$12</f>
        <v>29.52</v>
      </c>
      <c r="J20" s="17">
        <f>[16]Maio!$J$13</f>
        <v>24.840000000000003</v>
      </c>
      <c r="K20" s="17">
        <f>[16]Maio!$J$14</f>
        <v>27.36</v>
      </c>
      <c r="L20" s="17">
        <f>[16]Maio!$J$15</f>
        <v>28.44</v>
      </c>
      <c r="M20" s="17">
        <f>[16]Maio!$J$16</f>
        <v>13.68</v>
      </c>
      <c r="N20" s="17">
        <f>[16]Maio!$J$17</f>
        <v>33.840000000000003</v>
      </c>
      <c r="O20" s="17">
        <f>[16]Maio!$J$18</f>
        <v>30.240000000000002</v>
      </c>
      <c r="P20" s="17">
        <f>[16]Maio!$J$19</f>
        <v>26.28</v>
      </c>
      <c r="Q20" s="17">
        <f>[16]Maio!$J$20</f>
        <v>27</v>
      </c>
      <c r="R20" s="17">
        <f>[16]Maio!$J$21</f>
        <v>15.48</v>
      </c>
      <c r="S20" s="17">
        <f>[16]Maio!$J$22</f>
        <v>16.920000000000002</v>
      </c>
      <c r="T20" s="17">
        <f>[16]Maio!$J$23</f>
        <v>16.920000000000002</v>
      </c>
      <c r="U20" s="17">
        <f>[16]Maio!$J$24</f>
        <v>19.440000000000001</v>
      </c>
      <c r="V20" s="17">
        <f>[16]Maio!$J$25</f>
        <v>28.44</v>
      </c>
      <c r="W20" s="17">
        <f>[16]Maio!$J$26</f>
        <v>32.76</v>
      </c>
      <c r="X20" s="17">
        <f>[16]Maio!$J$27</f>
        <v>31.319999999999997</v>
      </c>
      <c r="Y20" s="17">
        <f>[16]Maio!$J$28</f>
        <v>32.4</v>
      </c>
      <c r="Z20" s="17">
        <f>[16]Maio!$J$29</f>
        <v>33.840000000000003</v>
      </c>
      <c r="AA20" s="17">
        <f>[16]Maio!$J$30</f>
        <v>40.32</v>
      </c>
      <c r="AB20" s="17">
        <f>[16]Maio!$J$31</f>
        <v>30.96</v>
      </c>
      <c r="AC20" s="17">
        <f>[16]Maio!$J$32</f>
        <v>26.28</v>
      </c>
      <c r="AD20" s="17">
        <f>[16]Maio!$J$33</f>
        <v>0</v>
      </c>
      <c r="AE20" s="17">
        <f>[16]Maio!$J$34</f>
        <v>16.2</v>
      </c>
      <c r="AF20" s="17">
        <f>[16]Maio!$J$35</f>
        <v>16.920000000000002</v>
      </c>
      <c r="AG20" s="33">
        <f t="shared" si="2"/>
        <v>49.680000000000007</v>
      </c>
      <c r="AH20" s="2"/>
    </row>
    <row r="21" spans="1:34" ht="17.100000000000001" customHeight="1" x14ac:dyDescent="0.2">
      <c r="A21" s="15" t="s">
        <v>11</v>
      </c>
      <c r="B21" s="17">
        <f>[17]Maio!$J$5</f>
        <v>24.840000000000003</v>
      </c>
      <c r="C21" s="17">
        <f>[17]Maio!$J$6</f>
        <v>28.08</v>
      </c>
      <c r="D21" s="17">
        <f>[17]Maio!$J$7</f>
        <v>40.680000000000007</v>
      </c>
      <c r="E21" s="17">
        <f>[17]Maio!$J$8</f>
        <v>31.319999999999997</v>
      </c>
      <c r="F21" s="17">
        <f>[17]Maio!$J$9</f>
        <v>18.720000000000002</v>
      </c>
      <c r="G21" s="17">
        <f>[17]Maio!$J$10</f>
        <v>13.68</v>
      </c>
      <c r="H21" s="17">
        <f>[17]Maio!$J$11</f>
        <v>21.240000000000002</v>
      </c>
      <c r="I21" s="17">
        <f>[17]Maio!$J$12</f>
        <v>26.64</v>
      </c>
      <c r="J21" s="17">
        <f>[17]Maio!$J$13</f>
        <v>20.16</v>
      </c>
      <c r="K21" s="17">
        <f>[17]Maio!$J$14</f>
        <v>31.680000000000003</v>
      </c>
      <c r="L21" s="17">
        <f>[17]Maio!$J$15</f>
        <v>25.92</v>
      </c>
      <c r="M21" s="17">
        <f>[17]Maio!$J$16</f>
        <v>16.920000000000002</v>
      </c>
      <c r="N21" s="17">
        <f>[17]Maio!$J$17</f>
        <v>20.52</v>
      </c>
      <c r="O21" s="17">
        <f>[17]Maio!$J$18</f>
        <v>26.64</v>
      </c>
      <c r="P21" s="17">
        <f>[17]Maio!$J$19</f>
        <v>19.079999999999998</v>
      </c>
      <c r="Q21" s="17">
        <f>[17]Maio!$J$20</f>
        <v>33.840000000000003</v>
      </c>
      <c r="R21" s="17">
        <f>[17]Maio!$J$21</f>
        <v>20.16</v>
      </c>
      <c r="S21" s="17">
        <f>[17]Maio!$J$22</f>
        <v>27</v>
      </c>
      <c r="T21" s="17">
        <f>[17]Maio!$J$23</f>
        <v>20.88</v>
      </c>
      <c r="U21" s="17">
        <f>[17]Maio!$J$24</f>
        <v>19.440000000000001</v>
      </c>
      <c r="V21" s="17">
        <f>[17]Maio!$J$25</f>
        <v>20.16</v>
      </c>
      <c r="W21" s="17">
        <f>[17]Maio!$J$26</f>
        <v>23.400000000000002</v>
      </c>
      <c r="X21" s="17">
        <f>[17]Maio!$J$27</f>
        <v>26.64</v>
      </c>
      <c r="Y21" s="17">
        <f>[17]Maio!$J$28</f>
        <v>32.04</v>
      </c>
      <c r="Z21" s="17">
        <f>[17]Maio!$J$29</f>
        <v>28.8</v>
      </c>
      <c r="AA21" s="17">
        <f>[17]Maio!$J$30</f>
        <v>15.120000000000001</v>
      </c>
      <c r="AB21" s="17">
        <f>[17]Maio!$J$31</f>
        <v>35.28</v>
      </c>
      <c r="AC21" s="17">
        <f>[17]Maio!$J$32</f>
        <v>22.68</v>
      </c>
      <c r="AD21" s="17">
        <f>[17]Maio!$J$33</f>
        <v>15.120000000000001</v>
      </c>
      <c r="AE21" s="17">
        <f>[17]Maio!$J$34</f>
        <v>17.28</v>
      </c>
      <c r="AF21" s="17">
        <f>[17]Maio!$J$35</f>
        <v>16.559999999999999</v>
      </c>
      <c r="AG21" s="33">
        <f t="shared" si="2"/>
        <v>40.680000000000007</v>
      </c>
      <c r="AH21" s="2"/>
    </row>
    <row r="22" spans="1:34" ht="17.100000000000001" customHeight="1" x14ac:dyDescent="0.2">
      <c r="A22" s="15" t="s">
        <v>12</v>
      </c>
      <c r="B22" s="17" t="str">
        <f>[18]Maio!$J$5</f>
        <v>*</v>
      </c>
      <c r="C22" s="17" t="str">
        <f>[18]Maio!$J$6</f>
        <v>*</v>
      </c>
      <c r="D22" s="17" t="str">
        <f>[18]Maio!$J$7</f>
        <v>*</v>
      </c>
      <c r="E22" s="17" t="str">
        <f>[18]Maio!$J$8</f>
        <v>*</v>
      </c>
      <c r="F22" s="17" t="str">
        <f>[18]Maio!$J$9</f>
        <v>*</v>
      </c>
      <c r="G22" s="17" t="str">
        <f>[18]Maio!$J$10</f>
        <v>*</v>
      </c>
      <c r="H22" s="17" t="str">
        <f>[18]Maio!$J$11</f>
        <v>*</v>
      </c>
      <c r="I22" s="17" t="str">
        <f>[18]Maio!$J$12</f>
        <v>*</v>
      </c>
      <c r="J22" s="17" t="str">
        <f>[18]Maio!$J$13</f>
        <v>*</v>
      </c>
      <c r="K22" s="17" t="str">
        <f>[18]Maio!$J$14</f>
        <v>*</v>
      </c>
      <c r="L22" s="17" t="str">
        <f>[18]Maio!$J$15</f>
        <v>*</v>
      </c>
      <c r="M22" s="17" t="str">
        <f>[18]Maio!$J$16</f>
        <v>*</v>
      </c>
      <c r="N22" s="17" t="str">
        <f>[18]Maio!$J$17</f>
        <v>*</v>
      </c>
      <c r="O22" s="17" t="str">
        <f>[18]Maio!$J$18</f>
        <v>*</v>
      </c>
      <c r="P22" s="17" t="str">
        <f>[18]Maio!$J$19</f>
        <v>*</v>
      </c>
      <c r="Q22" s="17" t="str">
        <f>[18]Maio!$J$20</f>
        <v>*</v>
      </c>
      <c r="R22" s="17" t="str">
        <f>[18]Maio!$J$21</f>
        <v>*</v>
      </c>
      <c r="S22" s="17" t="str">
        <f>[18]Maio!$J$22</f>
        <v>*</v>
      </c>
      <c r="T22" s="17" t="str">
        <f>[18]Maio!$J$23</f>
        <v>*</v>
      </c>
      <c r="U22" s="17" t="str">
        <f>[18]Maio!$J$24</f>
        <v>*</v>
      </c>
      <c r="V22" s="17" t="str">
        <f>[18]Maio!$J$25</f>
        <v>*</v>
      </c>
      <c r="W22" s="17" t="str">
        <f>[18]Maio!$J$26</f>
        <v>*</v>
      </c>
      <c r="X22" s="17" t="str">
        <f>[18]Maio!$J$27</f>
        <v>*</v>
      </c>
      <c r="Y22" s="17" t="str">
        <f>[18]Maio!$J$28</f>
        <v>*</v>
      </c>
      <c r="Z22" s="17" t="str">
        <f>[18]Maio!$J$29</f>
        <v>*</v>
      </c>
      <c r="AA22" s="17" t="str">
        <f>[18]Maio!$J$30</f>
        <v>*</v>
      </c>
      <c r="AB22" s="17" t="str">
        <f>[18]Maio!$J$31</f>
        <v>*</v>
      </c>
      <c r="AC22" s="17" t="str">
        <f>[18]Maio!$J$32</f>
        <v>*</v>
      </c>
      <c r="AD22" s="17" t="str">
        <f>[18]Maio!$J$33</f>
        <v>*</v>
      </c>
      <c r="AE22" s="17" t="str">
        <f>[18]Maio!$J$34</f>
        <v>*</v>
      </c>
      <c r="AF22" s="17" t="str">
        <f>[18]Maio!$J$35</f>
        <v>*</v>
      </c>
      <c r="AG22" s="33" t="s">
        <v>140</v>
      </c>
      <c r="AH22" s="2"/>
    </row>
    <row r="23" spans="1:34" ht="17.100000000000001" customHeight="1" x14ac:dyDescent="0.2">
      <c r="A23" s="15" t="s">
        <v>13</v>
      </c>
      <c r="B23" s="17">
        <f>[19]Maio!$J$5</f>
        <v>25.56</v>
      </c>
      <c r="C23" s="17">
        <f>[19]Maio!$J$6</f>
        <v>41.04</v>
      </c>
      <c r="D23" s="17">
        <f>[19]Maio!$J$7</f>
        <v>50.04</v>
      </c>
      <c r="E23" s="17">
        <f>[19]Maio!$J$8</f>
        <v>45.72</v>
      </c>
      <c r="F23" s="17">
        <f>[19]Maio!$J$9</f>
        <v>17.28</v>
      </c>
      <c r="G23" s="17">
        <f>[19]Maio!$J$10</f>
        <v>22.32</v>
      </c>
      <c r="H23" s="17">
        <f>[19]Maio!$J$11</f>
        <v>20.88</v>
      </c>
      <c r="I23" s="17">
        <f>[19]Maio!$J$12</f>
        <v>24.840000000000003</v>
      </c>
      <c r="J23" s="17">
        <f>[19]Maio!$J$13</f>
        <v>35.28</v>
      </c>
      <c r="K23" s="17">
        <f>[19]Maio!$J$14</f>
        <v>44.28</v>
      </c>
      <c r="L23" s="17">
        <f>[19]Maio!$J$15</f>
        <v>33.840000000000003</v>
      </c>
      <c r="M23" s="17">
        <f>[19]Maio!$J$16</f>
        <v>24.840000000000003</v>
      </c>
      <c r="N23" s="17">
        <f>[19]Maio!$J$17</f>
        <v>21.96</v>
      </c>
      <c r="O23" s="17">
        <f>[19]Maio!$J$18</f>
        <v>28.44</v>
      </c>
      <c r="P23" s="17">
        <f>[19]Maio!$J$19</f>
        <v>25.56</v>
      </c>
      <c r="Q23" s="17">
        <f>[19]Maio!$J$20</f>
        <v>35.28</v>
      </c>
      <c r="R23" s="17">
        <f>[19]Maio!$J$21</f>
        <v>19.440000000000001</v>
      </c>
      <c r="S23" s="17">
        <f>[19]Maio!$J$22</f>
        <v>32.04</v>
      </c>
      <c r="T23" s="17">
        <f>[19]Maio!$J$23</f>
        <v>20.16</v>
      </c>
      <c r="U23" s="17">
        <f>[19]Maio!$J$24</f>
        <v>17.28</v>
      </c>
      <c r="V23" s="17">
        <f>[19]Maio!$J$25</f>
        <v>32.76</v>
      </c>
      <c r="W23" s="17">
        <f>[19]Maio!$J$26</f>
        <v>39.24</v>
      </c>
      <c r="X23" s="17">
        <f>[19]Maio!$J$27</f>
        <v>51.12</v>
      </c>
      <c r="Y23" s="17">
        <f>[19]Maio!$J$28</f>
        <v>41.04</v>
      </c>
      <c r="Z23" s="17">
        <f>[19]Maio!$J$29</f>
        <v>32.76</v>
      </c>
      <c r="AA23" s="17">
        <f>[19]Maio!$J$30</f>
        <v>30.96</v>
      </c>
      <c r="AB23" s="17">
        <f>[19]Maio!$J$31</f>
        <v>36.72</v>
      </c>
      <c r="AC23" s="17">
        <f>[19]Maio!$J$32</f>
        <v>23.759999999999998</v>
      </c>
      <c r="AD23" s="17">
        <f>[19]Maio!$J$33</f>
        <v>23.400000000000002</v>
      </c>
      <c r="AE23" s="17">
        <f>[19]Maio!$J$34</f>
        <v>29.16</v>
      </c>
      <c r="AF23" s="17">
        <f>[19]Maio!$J$35</f>
        <v>27</v>
      </c>
      <c r="AG23" s="33">
        <f t="shared" si="2"/>
        <v>51.12</v>
      </c>
      <c r="AH23" s="2"/>
    </row>
    <row r="24" spans="1:34" ht="17.100000000000001" customHeight="1" x14ac:dyDescent="0.2">
      <c r="A24" s="15" t="s">
        <v>14</v>
      </c>
      <c r="B24" s="17">
        <f>[20]Maio!$J$5</f>
        <v>17.64</v>
      </c>
      <c r="C24" s="17">
        <f>[20]Maio!$J$6</f>
        <v>37.080000000000005</v>
      </c>
      <c r="D24" s="17">
        <f>[20]Maio!$J$7</f>
        <v>37.080000000000005</v>
      </c>
      <c r="E24" s="17">
        <f>[20]Maio!$J$8</f>
        <v>29.880000000000003</v>
      </c>
      <c r="F24" s="17">
        <f>[20]Maio!$J$9</f>
        <v>24.12</v>
      </c>
      <c r="G24" s="17">
        <f>[20]Maio!$J$10</f>
        <v>27.720000000000002</v>
      </c>
      <c r="H24" s="17">
        <f>[20]Maio!$J$11</f>
        <v>22.32</v>
      </c>
      <c r="I24" s="17">
        <f>[20]Maio!$J$12</f>
        <v>24.840000000000003</v>
      </c>
      <c r="J24" s="17">
        <f>[20]Maio!$J$13</f>
        <v>20.52</v>
      </c>
      <c r="K24" s="17">
        <f>[20]Maio!$J$14</f>
        <v>62.639999999999993</v>
      </c>
      <c r="L24" s="17">
        <f>[20]Maio!$J$15</f>
        <v>33.840000000000003</v>
      </c>
      <c r="M24" s="17">
        <f>[20]Maio!$J$16</f>
        <v>14.04</v>
      </c>
      <c r="N24" s="17">
        <f>[20]Maio!$J$17</f>
        <v>23.759999999999998</v>
      </c>
      <c r="O24" s="17">
        <f>[20]Maio!$J$18</f>
        <v>20.52</v>
      </c>
      <c r="P24" s="17">
        <f>[20]Maio!$J$19</f>
        <v>22.68</v>
      </c>
      <c r="Q24" s="17">
        <f>[20]Maio!$J$20</f>
        <v>24.48</v>
      </c>
      <c r="R24" s="17">
        <f>[20]Maio!$J$21</f>
        <v>23.759999999999998</v>
      </c>
      <c r="S24" s="17">
        <f>[20]Maio!$J$22</f>
        <v>16.559999999999999</v>
      </c>
      <c r="T24" s="17">
        <f>[20]Maio!$J$23</f>
        <v>16.559999999999999</v>
      </c>
      <c r="U24" s="17">
        <f>[20]Maio!$J$24</f>
        <v>50.76</v>
      </c>
      <c r="V24" s="17">
        <f>[20]Maio!$J$25</f>
        <v>50.76</v>
      </c>
      <c r="W24" s="17">
        <f>[20]Maio!$J$26</f>
        <v>35.28</v>
      </c>
      <c r="X24" s="17">
        <f>[20]Maio!$J$27</f>
        <v>27.36</v>
      </c>
      <c r="Y24" s="17">
        <f>[20]Maio!$J$28</f>
        <v>22.32</v>
      </c>
      <c r="Z24" s="17">
        <f>[20]Maio!$J$29</f>
        <v>23.040000000000003</v>
      </c>
      <c r="AA24" s="17">
        <f>[20]Maio!$J$30</f>
        <v>17.64</v>
      </c>
      <c r="AB24" s="17">
        <f>[20]Maio!$J$31</f>
        <v>27</v>
      </c>
      <c r="AC24" s="17">
        <f>[20]Maio!$J$32</f>
        <v>30.96</v>
      </c>
      <c r="AD24" s="17">
        <f>[20]Maio!$J$33</f>
        <v>21.240000000000002</v>
      </c>
      <c r="AE24" s="17">
        <f>[20]Maio!$J$34</f>
        <v>27</v>
      </c>
      <c r="AF24" s="17">
        <f>[20]Maio!$J$35</f>
        <v>52.92</v>
      </c>
      <c r="AG24" s="33">
        <f t="shared" si="2"/>
        <v>62.639999999999993</v>
      </c>
      <c r="AH24" s="2"/>
    </row>
    <row r="25" spans="1:34" ht="17.100000000000001" customHeight="1" x14ac:dyDescent="0.2">
      <c r="A25" s="15" t="s">
        <v>15</v>
      </c>
      <c r="B25" s="17">
        <f>[21]Maio!$J$5</f>
        <v>44.28</v>
      </c>
      <c r="C25" s="17">
        <f>[21]Maio!$J$6</f>
        <v>47.16</v>
      </c>
      <c r="D25" s="17">
        <f>[21]Maio!$J$7</f>
        <v>76.680000000000007</v>
      </c>
      <c r="E25" s="17">
        <f>[21]Maio!$J$8</f>
        <v>34.92</v>
      </c>
      <c r="F25" s="17">
        <f>[21]Maio!$J$9</f>
        <v>20.16</v>
      </c>
      <c r="G25" s="17">
        <f>[21]Maio!$J$10</f>
        <v>14.76</v>
      </c>
      <c r="H25" s="17">
        <f>[21]Maio!$J$11</f>
        <v>23.040000000000003</v>
      </c>
      <c r="I25" s="17">
        <f>[21]Maio!$J$12</f>
        <v>33.480000000000004</v>
      </c>
      <c r="J25" s="17">
        <f>[21]Maio!$J$13</f>
        <v>39.96</v>
      </c>
      <c r="K25" s="17">
        <f>[21]Maio!$J$14</f>
        <v>59.4</v>
      </c>
      <c r="L25" s="17">
        <f>[21]Maio!$J$15</f>
        <v>32.76</v>
      </c>
      <c r="M25" s="17">
        <f>[21]Maio!$J$16</f>
        <v>15.840000000000002</v>
      </c>
      <c r="N25" s="17">
        <f>[21]Maio!$J$17</f>
        <v>36.72</v>
      </c>
      <c r="O25" s="17">
        <f>[21]Maio!$J$18</f>
        <v>37.440000000000005</v>
      </c>
      <c r="P25" s="17">
        <f>[21]Maio!$J$19</f>
        <v>42.480000000000004</v>
      </c>
      <c r="Q25" s="17">
        <f>[21]Maio!$J$20</f>
        <v>42.84</v>
      </c>
      <c r="R25" s="17">
        <f>[21]Maio!$J$21</f>
        <v>30.6</v>
      </c>
      <c r="S25" s="17">
        <f>[21]Maio!$J$22</f>
        <v>30.240000000000002</v>
      </c>
      <c r="T25" s="17">
        <f>[21]Maio!$J$23</f>
        <v>34.200000000000003</v>
      </c>
      <c r="U25" s="17">
        <f>[21]Maio!$J$24</f>
        <v>31.319999999999997</v>
      </c>
      <c r="V25" s="17">
        <f>[21]Maio!$J$25</f>
        <v>37.080000000000005</v>
      </c>
      <c r="W25" s="17">
        <f>[21]Maio!$J$26</f>
        <v>43.56</v>
      </c>
      <c r="X25" s="17">
        <f>[21]Maio!$J$27</f>
        <v>41.4</v>
      </c>
      <c r="Y25" s="17">
        <f>[21]Maio!$J$28</f>
        <v>47.88</v>
      </c>
      <c r="Z25" s="17">
        <f>[21]Maio!$J$29</f>
        <v>37.080000000000005</v>
      </c>
      <c r="AA25" s="17">
        <f>[21]Maio!$J$30</f>
        <v>33.119999999999997</v>
      </c>
      <c r="AB25" s="17">
        <f>[21]Maio!$J$31</f>
        <v>41.04</v>
      </c>
      <c r="AC25" s="17">
        <f>[21]Maio!$J$32</f>
        <v>30.6</v>
      </c>
      <c r="AD25" s="17">
        <f>[21]Maio!$J$33</f>
        <v>19.079999999999998</v>
      </c>
      <c r="AE25" s="17">
        <f>[21]Maio!$J$34</f>
        <v>24.840000000000003</v>
      </c>
      <c r="AF25" s="17">
        <f>[21]Maio!$J$35</f>
        <v>27</v>
      </c>
      <c r="AG25" s="33">
        <f t="shared" si="2"/>
        <v>76.680000000000007</v>
      </c>
      <c r="AH25" s="2"/>
    </row>
    <row r="26" spans="1:34" ht="17.100000000000001" customHeight="1" x14ac:dyDescent="0.2">
      <c r="A26" s="15" t="s">
        <v>16</v>
      </c>
      <c r="B26" s="17">
        <f>[22]Maio!$J$5</f>
        <v>12.6</v>
      </c>
      <c r="C26" s="17">
        <f>[22]Maio!$J$6</f>
        <v>42.480000000000004</v>
      </c>
      <c r="D26" s="17">
        <f>[22]Maio!$J$7</f>
        <v>35.64</v>
      </c>
      <c r="E26" s="17">
        <f>[22]Maio!$J$8</f>
        <v>43.56</v>
      </c>
      <c r="F26" s="17">
        <f>[22]Maio!$J$9</f>
        <v>14.4</v>
      </c>
      <c r="G26" s="17">
        <f>[22]Maio!$J$10</f>
        <v>0</v>
      </c>
      <c r="H26" s="17">
        <f>[22]Maio!$J$11</f>
        <v>27.36</v>
      </c>
      <c r="I26" s="17">
        <f>[22]Maio!$J$12</f>
        <v>18.720000000000002</v>
      </c>
      <c r="J26" s="17">
        <f>[22]Maio!$J$13</f>
        <v>34.56</v>
      </c>
      <c r="K26" s="17">
        <f>[22]Maio!$J$14</f>
        <v>27.36</v>
      </c>
      <c r="L26" s="17">
        <f>[22]Maio!$J$15</f>
        <v>18</v>
      </c>
      <c r="M26" s="17">
        <f>[22]Maio!$J$16</f>
        <v>18</v>
      </c>
      <c r="N26" s="17">
        <f>[22]Maio!$J$17</f>
        <v>18.720000000000002</v>
      </c>
      <c r="O26" s="17">
        <f>[22]Maio!$J$18</f>
        <v>0</v>
      </c>
      <c r="P26" s="17">
        <f>[22]Maio!$J$19</f>
        <v>23.400000000000002</v>
      </c>
      <c r="Q26" s="17">
        <f>[22]Maio!$J$20</f>
        <v>19.079999999999998</v>
      </c>
      <c r="R26" s="17">
        <f>[22]Maio!$J$21</f>
        <v>10.44</v>
      </c>
      <c r="S26" s="17">
        <f>[22]Maio!$J$22</f>
        <v>34.200000000000003</v>
      </c>
      <c r="T26" s="17">
        <f>[22]Maio!$J$23</f>
        <v>16.559999999999999</v>
      </c>
      <c r="U26" s="17">
        <f>[22]Maio!$J$24</f>
        <v>0</v>
      </c>
      <c r="V26" s="17">
        <f>[22]Maio!$J$25</f>
        <v>29.16</v>
      </c>
      <c r="W26" s="17">
        <f>[22]Maio!$J$26</f>
        <v>42.480000000000004</v>
      </c>
      <c r="X26" s="17">
        <f>[22]Maio!$J$27</f>
        <v>43.92</v>
      </c>
      <c r="Y26" s="17">
        <f>[22]Maio!$J$28</f>
        <v>47.519999999999996</v>
      </c>
      <c r="Z26" s="17">
        <f>[22]Maio!$J$29</f>
        <v>0</v>
      </c>
      <c r="AA26" s="17">
        <f>[22]Maio!$J$30</f>
        <v>51.84</v>
      </c>
      <c r="AB26" s="17">
        <f>[22]Maio!$J$31</f>
        <v>41.4</v>
      </c>
      <c r="AC26" s="17">
        <f>[22]Maio!$J$32</f>
        <v>24.48</v>
      </c>
      <c r="AD26" s="17">
        <f>[22]Maio!$J$33</f>
        <v>0</v>
      </c>
      <c r="AE26" s="17">
        <f>[22]Maio!$J$34</f>
        <v>23.759999999999998</v>
      </c>
      <c r="AF26" s="17">
        <f>[22]Maio!$J$35</f>
        <v>9.3600000000000012</v>
      </c>
      <c r="AG26" s="33">
        <f t="shared" ref="AG26:AG32" si="3">MAX(B26:AF26)</f>
        <v>51.84</v>
      </c>
      <c r="AH26" s="2"/>
    </row>
    <row r="27" spans="1:34" ht="17.100000000000001" customHeight="1" x14ac:dyDescent="0.2">
      <c r="A27" s="15" t="s">
        <v>17</v>
      </c>
      <c r="B27" s="17">
        <f>[23]Maio!$J$5</f>
        <v>24.840000000000003</v>
      </c>
      <c r="C27" s="17">
        <f>[23]Maio!$J$6</f>
        <v>38.880000000000003</v>
      </c>
      <c r="D27" s="17">
        <f>[23]Maio!$J$7</f>
        <v>60.839999999999996</v>
      </c>
      <c r="E27" s="17">
        <f>[23]Maio!$J$8</f>
        <v>50.04</v>
      </c>
      <c r="F27" s="17">
        <f>[23]Maio!$J$9</f>
        <v>15.840000000000002</v>
      </c>
      <c r="G27" s="17">
        <f>[23]Maio!$J$10</f>
        <v>18</v>
      </c>
      <c r="H27" s="17">
        <f>[23]Maio!$J$11</f>
        <v>15.840000000000002</v>
      </c>
      <c r="I27" s="17">
        <f>[23]Maio!$J$12</f>
        <v>29.880000000000003</v>
      </c>
      <c r="J27" s="17">
        <f>[23]Maio!$J$13</f>
        <v>19.440000000000001</v>
      </c>
      <c r="K27" s="17">
        <f>[23]Maio!$J$14</f>
        <v>41.76</v>
      </c>
      <c r="L27" s="17">
        <f>[23]Maio!$J$15</f>
        <v>28.08</v>
      </c>
      <c r="M27" s="17">
        <f>[23]Maio!$J$16</f>
        <v>20.52</v>
      </c>
      <c r="N27" s="17">
        <f>[23]Maio!$J$17</f>
        <v>24.48</v>
      </c>
      <c r="O27" s="17">
        <f>[23]Maio!$J$18</f>
        <v>25.2</v>
      </c>
      <c r="P27" s="17">
        <f>[23]Maio!$J$19</f>
        <v>25.92</v>
      </c>
      <c r="Q27" s="17">
        <f>[23]Maio!$J$20</f>
        <v>45.72</v>
      </c>
      <c r="R27" s="17">
        <f>[23]Maio!$J$21</f>
        <v>20.88</v>
      </c>
      <c r="S27" s="17">
        <f>[23]Maio!$J$22</f>
        <v>25.56</v>
      </c>
      <c r="T27" s="17">
        <f>[23]Maio!$J$23</f>
        <v>15.840000000000002</v>
      </c>
      <c r="U27" s="17">
        <f>[23]Maio!$J$24</f>
        <v>18.720000000000002</v>
      </c>
      <c r="V27" s="17">
        <f>[23]Maio!$J$25</f>
        <v>27</v>
      </c>
      <c r="W27" s="17">
        <f>[23]Maio!$J$26</f>
        <v>34.200000000000003</v>
      </c>
      <c r="X27" s="17">
        <f>[23]Maio!$J$27</f>
        <v>30.6</v>
      </c>
      <c r="Y27" s="17">
        <f>[23]Maio!$J$28</f>
        <v>41.76</v>
      </c>
      <c r="Z27" s="17">
        <f>[23]Maio!$J$29</f>
        <v>31.319999999999997</v>
      </c>
      <c r="AA27" s="17">
        <f>[23]Maio!$J$30</f>
        <v>57.6</v>
      </c>
      <c r="AB27" s="17">
        <f>[23]Maio!$J$31</f>
        <v>42.84</v>
      </c>
      <c r="AC27" s="17">
        <f>[23]Maio!$J$32</f>
        <v>27.720000000000002</v>
      </c>
      <c r="AD27" s="17">
        <f>[23]Maio!$J$33</f>
        <v>13.32</v>
      </c>
      <c r="AE27" s="17">
        <f>[23]Maio!$J$34</f>
        <v>32.4</v>
      </c>
      <c r="AF27" s="17">
        <f>[23]Maio!$J$35</f>
        <v>15.120000000000001</v>
      </c>
      <c r="AG27" s="33">
        <f t="shared" si="3"/>
        <v>60.839999999999996</v>
      </c>
      <c r="AH27" s="2"/>
    </row>
    <row r="28" spans="1:34" ht="17.100000000000001" customHeight="1" x14ac:dyDescent="0.2">
      <c r="A28" s="15" t="s">
        <v>18</v>
      </c>
      <c r="B28" s="17">
        <f>[24]Maio!$J$5</f>
        <v>25.56</v>
      </c>
      <c r="C28" s="17">
        <f>[24]Maio!$J$6</f>
        <v>28.08</v>
      </c>
      <c r="D28" s="17">
        <f>[24]Maio!$J$7</f>
        <v>39.24</v>
      </c>
      <c r="E28" s="17">
        <f>[24]Maio!$J$8</f>
        <v>50.76</v>
      </c>
      <c r="F28" s="17">
        <f>[24]Maio!$J$9</f>
        <v>23.040000000000003</v>
      </c>
      <c r="G28" s="17">
        <f>[24]Maio!$J$10</f>
        <v>21.240000000000002</v>
      </c>
      <c r="H28" s="17">
        <f>[24]Maio!$J$11</f>
        <v>23.040000000000003</v>
      </c>
      <c r="I28" s="17">
        <f>[24]Maio!$J$12</f>
        <v>31.680000000000003</v>
      </c>
      <c r="J28" s="17">
        <f>[24]Maio!$J$13</f>
        <v>21.96</v>
      </c>
      <c r="K28" s="17">
        <f>[24]Maio!$J$14</f>
        <v>55.440000000000005</v>
      </c>
      <c r="L28" s="17">
        <f>[24]Maio!$J$15</f>
        <v>27.720000000000002</v>
      </c>
      <c r="M28" s="17">
        <f>[24]Maio!$J$16</f>
        <v>22.68</v>
      </c>
      <c r="N28" s="17">
        <f>[24]Maio!$J$17</f>
        <v>30.96</v>
      </c>
      <c r="O28" s="17">
        <f>[24]Maio!$J$18</f>
        <v>28.44</v>
      </c>
      <c r="P28" s="17">
        <f>[24]Maio!$J$19</f>
        <v>22.68</v>
      </c>
      <c r="Q28" s="17">
        <f>[24]Maio!$J$20</f>
        <v>44.64</v>
      </c>
      <c r="R28" s="17">
        <f>[24]Maio!$J$21</f>
        <v>23.759999999999998</v>
      </c>
      <c r="S28" s="17">
        <f>[24]Maio!$J$22</f>
        <v>30.6</v>
      </c>
      <c r="T28" s="17">
        <f>[24]Maio!$J$23</f>
        <v>18.720000000000002</v>
      </c>
      <c r="U28" s="17">
        <f>[24]Maio!$J$24</f>
        <v>20.88</v>
      </c>
      <c r="V28" s="17">
        <f>[24]Maio!$J$25</f>
        <v>23.759999999999998</v>
      </c>
      <c r="W28" s="17">
        <f>[24]Maio!$J$26</f>
        <v>28.8</v>
      </c>
      <c r="X28" s="17">
        <f>[24]Maio!$J$27</f>
        <v>27.720000000000002</v>
      </c>
      <c r="Y28" s="17">
        <f>[24]Maio!$J$28</f>
        <v>33.119999999999997</v>
      </c>
      <c r="Z28" s="17">
        <f>[24]Maio!$J$29</f>
        <v>26.64</v>
      </c>
      <c r="AA28" s="17">
        <f>[24]Maio!$J$30</f>
        <v>21.6</v>
      </c>
      <c r="AB28" s="17">
        <f>[24]Maio!$J$31</f>
        <v>24.12</v>
      </c>
      <c r="AC28" s="17">
        <f>[24]Maio!$J$32</f>
        <v>28.8</v>
      </c>
      <c r="AD28" s="17">
        <f>[24]Maio!$J$33</f>
        <v>24.48</v>
      </c>
      <c r="AE28" s="17">
        <f>[24]Maio!$J$34</f>
        <v>33.480000000000004</v>
      </c>
      <c r="AF28" s="17">
        <f>[24]Maio!$J$35</f>
        <v>33.119999999999997</v>
      </c>
      <c r="AG28" s="33">
        <f t="shared" si="3"/>
        <v>55.440000000000005</v>
      </c>
      <c r="AH28" s="2"/>
    </row>
    <row r="29" spans="1:34" ht="17.100000000000001" customHeight="1" x14ac:dyDescent="0.2">
      <c r="A29" s="15" t="s">
        <v>19</v>
      </c>
      <c r="B29" s="17">
        <f>[25]Maio!$J$5</f>
        <v>35.64</v>
      </c>
      <c r="C29" s="17">
        <f>[25]Maio!$J$6</f>
        <v>39.96</v>
      </c>
      <c r="D29" s="17">
        <f>[25]Maio!$J$7</f>
        <v>52.2</v>
      </c>
      <c r="E29" s="17">
        <f>[25]Maio!$J$8</f>
        <v>32.04</v>
      </c>
      <c r="F29" s="17">
        <f>[25]Maio!$J$9</f>
        <v>19.8</v>
      </c>
      <c r="G29" s="17">
        <f>[25]Maio!$J$10</f>
        <v>20.52</v>
      </c>
      <c r="H29" s="17">
        <f>[25]Maio!$J$11</f>
        <v>21.240000000000002</v>
      </c>
      <c r="I29" s="17">
        <f>[25]Maio!$J$12</f>
        <v>40.32</v>
      </c>
      <c r="J29" s="17">
        <f>[25]Maio!$J$13</f>
        <v>34.200000000000003</v>
      </c>
      <c r="K29" s="17">
        <f>[25]Maio!$J$14</f>
        <v>36.72</v>
      </c>
      <c r="L29" s="17">
        <f>[25]Maio!$J$15</f>
        <v>32.4</v>
      </c>
      <c r="M29" s="17">
        <f>[25]Maio!$J$16</f>
        <v>24.12</v>
      </c>
      <c r="N29" s="17">
        <f>[25]Maio!$J$17</f>
        <v>41.04</v>
      </c>
      <c r="O29" s="17">
        <f>[25]Maio!$J$18</f>
        <v>33.480000000000004</v>
      </c>
      <c r="P29" s="17">
        <f>[25]Maio!$J$19</f>
        <v>37.800000000000004</v>
      </c>
      <c r="Q29" s="17">
        <f>[25]Maio!$J$20</f>
        <v>39.96</v>
      </c>
      <c r="R29" s="17">
        <f>[25]Maio!$J$21</f>
        <v>28.08</v>
      </c>
      <c r="S29" s="17">
        <f>[25]Maio!$J$22</f>
        <v>24.12</v>
      </c>
      <c r="T29" s="17">
        <f>[25]Maio!$J$23</f>
        <v>23.759999999999998</v>
      </c>
      <c r="U29" s="17">
        <f>[25]Maio!$J$24</f>
        <v>30.6</v>
      </c>
      <c r="V29" s="17">
        <f>[25]Maio!$J$25</f>
        <v>37.800000000000004</v>
      </c>
      <c r="W29" s="17">
        <f>[25]Maio!$J$26</f>
        <v>43.2</v>
      </c>
      <c r="X29" s="17">
        <f>[25]Maio!$J$27</f>
        <v>40.32</v>
      </c>
      <c r="Y29" s="17">
        <f>[25]Maio!$J$28</f>
        <v>36</v>
      </c>
      <c r="Z29" s="17">
        <f>[25]Maio!$J$29</f>
        <v>33.119999999999997</v>
      </c>
      <c r="AA29" s="17">
        <f>[25]Maio!$J$30</f>
        <v>56.88</v>
      </c>
      <c r="AB29" s="17">
        <f>[25]Maio!$J$31</f>
        <v>44.64</v>
      </c>
      <c r="AC29" s="17">
        <f>[25]Maio!$J$32</f>
        <v>31.319999999999997</v>
      </c>
      <c r="AD29" s="17">
        <f>[25]Maio!$J$33</f>
        <v>18.36</v>
      </c>
      <c r="AE29" s="17">
        <f>[25]Maio!$J$34</f>
        <v>27.36</v>
      </c>
      <c r="AF29" s="17">
        <f>[25]Maio!$J$35</f>
        <v>24.12</v>
      </c>
      <c r="AG29" s="33">
        <f t="shared" si="3"/>
        <v>56.88</v>
      </c>
      <c r="AH29" s="2"/>
    </row>
    <row r="30" spans="1:34" ht="17.100000000000001" customHeight="1" x14ac:dyDescent="0.2">
      <c r="A30" s="15" t="s">
        <v>31</v>
      </c>
      <c r="B30" s="17" t="str">
        <f>[26]Maio!$J$5</f>
        <v>*</v>
      </c>
      <c r="C30" s="17" t="str">
        <f>[26]Maio!$J$6</f>
        <v>*</v>
      </c>
      <c r="D30" s="17" t="str">
        <f>[26]Maio!$J$7</f>
        <v>*</v>
      </c>
      <c r="E30" s="17" t="str">
        <f>[26]Maio!$J$8</f>
        <v>*</v>
      </c>
      <c r="F30" s="17" t="str">
        <f>[26]Maio!$J$9</f>
        <v>*</v>
      </c>
      <c r="G30" s="17" t="str">
        <f>[26]Maio!$J$10</f>
        <v>*</v>
      </c>
      <c r="H30" s="17" t="str">
        <f>[26]Maio!$J$11</f>
        <v>*</v>
      </c>
      <c r="I30" s="17" t="str">
        <f>[26]Maio!$J$12</f>
        <v>*</v>
      </c>
      <c r="J30" s="17" t="str">
        <f>[26]Maio!$J$13</f>
        <v>*</v>
      </c>
      <c r="K30" s="17" t="str">
        <f>[26]Maio!$J$14</f>
        <v>*</v>
      </c>
      <c r="L30" s="17" t="str">
        <f>[26]Maio!$J$15</f>
        <v>*</v>
      </c>
      <c r="M30" s="17" t="str">
        <f>[26]Maio!$J$16</f>
        <v>*</v>
      </c>
      <c r="N30" s="17" t="str">
        <f>[26]Maio!$J$17</f>
        <v>*</v>
      </c>
      <c r="O30" s="17" t="str">
        <f>[26]Maio!$J$18</f>
        <v>*</v>
      </c>
      <c r="P30" s="17" t="str">
        <f>[26]Maio!$J$19</f>
        <v>*</v>
      </c>
      <c r="Q30" s="17" t="str">
        <f>[26]Maio!$J$20</f>
        <v>*</v>
      </c>
      <c r="R30" s="17" t="str">
        <f>[26]Maio!$J$21</f>
        <v>*</v>
      </c>
      <c r="S30" s="17" t="str">
        <f>[26]Maio!$J$22</f>
        <v>*</v>
      </c>
      <c r="T30" s="17" t="str">
        <f>[26]Maio!$J$23</f>
        <v>*</v>
      </c>
      <c r="U30" s="17" t="str">
        <f>[26]Maio!$J$24</f>
        <v>*</v>
      </c>
      <c r="V30" s="17" t="str">
        <f>[26]Maio!$J$25</f>
        <v>*</v>
      </c>
      <c r="W30" s="17" t="str">
        <f>[26]Maio!$J$26</f>
        <v>*</v>
      </c>
      <c r="X30" s="17" t="str">
        <f>[26]Maio!$J$27</f>
        <v>*</v>
      </c>
      <c r="Y30" s="17" t="str">
        <f>[26]Maio!$J$28</f>
        <v>*</v>
      </c>
      <c r="Z30" s="17" t="str">
        <f>[26]Maio!$J$29</f>
        <v>*</v>
      </c>
      <c r="AA30" s="17" t="str">
        <f>[26]Maio!$J$30</f>
        <v>*</v>
      </c>
      <c r="AB30" s="17" t="str">
        <f>[26]Maio!$J$31</f>
        <v>*</v>
      </c>
      <c r="AC30" s="17" t="str">
        <f>[26]Maio!$J$32</f>
        <v>*</v>
      </c>
      <c r="AD30" s="17" t="str">
        <f>[26]Maio!$J$33</f>
        <v>*</v>
      </c>
      <c r="AE30" s="17" t="str">
        <f>[26]Maio!$J$34</f>
        <v>*</v>
      </c>
      <c r="AF30" s="17" t="str">
        <f>[26]Maio!$J$35</f>
        <v>*</v>
      </c>
      <c r="AG30" s="33" t="s">
        <v>140</v>
      </c>
      <c r="AH30" s="2"/>
    </row>
    <row r="31" spans="1:34" ht="17.100000000000001" customHeight="1" x14ac:dyDescent="0.2">
      <c r="A31" s="15" t="s">
        <v>51</v>
      </c>
      <c r="B31" s="17">
        <f>[27]Maio!$J$5</f>
        <v>38.159999999999997</v>
      </c>
      <c r="C31" s="17">
        <f>[27]Maio!$J$6</f>
        <v>37.800000000000004</v>
      </c>
      <c r="D31" s="17">
        <f>[27]Maio!$J$7</f>
        <v>45.36</v>
      </c>
      <c r="E31" s="17">
        <f>[27]Maio!$J$8</f>
        <v>33.840000000000003</v>
      </c>
      <c r="F31" s="17">
        <f>[27]Maio!$J$9</f>
        <v>23.040000000000003</v>
      </c>
      <c r="G31" s="17">
        <f>[27]Maio!$J$10</f>
        <v>27.36</v>
      </c>
      <c r="H31" s="17">
        <f>[27]Maio!$J$11</f>
        <v>27</v>
      </c>
      <c r="I31" s="17">
        <f>[27]Maio!$J$12</f>
        <v>29.16</v>
      </c>
      <c r="J31" s="17">
        <f>[27]Maio!$J$13</f>
        <v>31.319999999999997</v>
      </c>
      <c r="K31" s="17">
        <f>[27]Maio!$J$14</f>
        <v>41.4</v>
      </c>
      <c r="L31" s="17">
        <f>[27]Maio!$J$15</f>
        <v>39.96</v>
      </c>
      <c r="M31" s="17">
        <f>[27]Maio!$J$16</f>
        <v>36</v>
      </c>
      <c r="N31" s="17">
        <f>[27]Maio!$J$17</f>
        <v>27</v>
      </c>
      <c r="O31" s="17">
        <f>[27]Maio!$J$18</f>
        <v>25.56</v>
      </c>
      <c r="P31" s="17">
        <f>[27]Maio!$J$19</f>
        <v>28.8</v>
      </c>
      <c r="Q31" s="17">
        <f>[27]Maio!$J$20</f>
        <v>28.44</v>
      </c>
      <c r="R31" s="17">
        <f>[27]Maio!$J$21</f>
        <v>32.76</v>
      </c>
      <c r="S31" s="17">
        <f>[27]Maio!$J$22</f>
        <v>27.36</v>
      </c>
      <c r="T31" s="17">
        <f>[27]Maio!$J$23</f>
        <v>32.76</v>
      </c>
      <c r="U31" s="17">
        <f>[27]Maio!$J$24</f>
        <v>22.32</v>
      </c>
      <c r="V31" s="17">
        <f>[27]Maio!$J$25</f>
        <v>32.4</v>
      </c>
      <c r="W31" s="17">
        <f>[27]Maio!$J$26</f>
        <v>37.440000000000005</v>
      </c>
      <c r="X31" s="17">
        <f>[27]Maio!$J$27</f>
        <v>35.28</v>
      </c>
      <c r="Y31" s="17">
        <f>[27]Maio!$J$28</f>
        <v>30.96</v>
      </c>
      <c r="Z31" s="17">
        <f>[27]Maio!$J$29</f>
        <v>24.12</v>
      </c>
      <c r="AA31" s="17">
        <f>[27]Maio!$J$30</f>
        <v>32.04</v>
      </c>
      <c r="AB31" s="17">
        <f>[27]Maio!$J$31</f>
        <v>39.96</v>
      </c>
      <c r="AC31" s="17">
        <f>[27]Maio!$J$32</f>
        <v>41.04</v>
      </c>
      <c r="AD31" s="17">
        <f>[27]Maio!$J$33</f>
        <v>24.840000000000003</v>
      </c>
      <c r="AE31" s="17">
        <f>[27]Maio!$J$34</f>
        <v>34.92</v>
      </c>
      <c r="AF31" s="17">
        <f>[27]Maio!$J$35</f>
        <v>46.800000000000004</v>
      </c>
      <c r="AG31" s="33">
        <f>MAX(B31:AF31)</f>
        <v>46.800000000000004</v>
      </c>
      <c r="AH31" s="2"/>
    </row>
    <row r="32" spans="1:34" ht="17.100000000000001" customHeight="1" x14ac:dyDescent="0.2">
      <c r="A32" s="15" t="s">
        <v>20</v>
      </c>
      <c r="B32" s="17">
        <f>[28]Maio!$J$5</f>
        <v>19.440000000000001</v>
      </c>
      <c r="C32" s="17">
        <f>[28]Maio!$J$6</f>
        <v>23.400000000000002</v>
      </c>
      <c r="D32" s="17">
        <f>[28]Maio!$J$7</f>
        <v>62.28</v>
      </c>
      <c r="E32" s="17">
        <f>[28]Maio!$J$8</f>
        <v>37.440000000000005</v>
      </c>
      <c r="F32" s="17">
        <f>[28]Maio!$J$9</f>
        <v>16.559999999999999</v>
      </c>
      <c r="G32" s="17">
        <f>[28]Maio!$J$10</f>
        <v>21.96</v>
      </c>
      <c r="H32" s="17">
        <f>[28]Maio!$J$11</f>
        <v>20.16</v>
      </c>
      <c r="I32" s="17">
        <f>[28]Maio!$J$12</f>
        <v>28.8</v>
      </c>
      <c r="J32" s="17">
        <f>[28]Maio!$J$13</f>
        <v>15.120000000000001</v>
      </c>
      <c r="K32" s="17">
        <f>[28]Maio!$J$14</f>
        <v>55.440000000000005</v>
      </c>
      <c r="L32" s="17">
        <f>[28]Maio!$J$15</f>
        <v>33.119999999999997</v>
      </c>
      <c r="M32" s="17">
        <f>[28]Maio!$J$16</f>
        <v>16.2</v>
      </c>
      <c r="N32" s="17">
        <f>[28]Maio!$J$17</f>
        <v>20.88</v>
      </c>
      <c r="O32" s="17">
        <f>[28]Maio!$J$18</f>
        <v>17.64</v>
      </c>
      <c r="P32" s="17">
        <f>[28]Maio!$J$19</f>
        <v>23.759999999999998</v>
      </c>
      <c r="Q32" s="17">
        <f>[28]Maio!$J$20</f>
        <v>20.52</v>
      </c>
      <c r="R32" s="17">
        <f>[28]Maio!$J$21</f>
        <v>19.440000000000001</v>
      </c>
      <c r="S32" s="17">
        <f>[28]Maio!$J$22</f>
        <v>17.64</v>
      </c>
      <c r="T32" s="17">
        <f>[28]Maio!$J$23</f>
        <v>14.4</v>
      </c>
      <c r="U32" s="17">
        <f>[28]Maio!$J$24</f>
        <v>27.36</v>
      </c>
      <c r="V32" s="17">
        <f>[28]Maio!$J$25</f>
        <v>28.8</v>
      </c>
      <c r="W32" s="17">
        <f>[28]Maio!$J$26</f>
        <v>31.319999999999997</v>
      </c>
      <c r="X32" s="17">
        <f>[28]Maio!$J$27</f>
        <v>23.040000000000003</v>
      </c>
      <c r="Y32" s="17">
        <f>[28]Maio!$J$28</f>
        <v>24.12</v>
      </c>
      <c r="Z32" s="17">
        <f>[28]Maio!$J$29</f>
        <v>22.32</v>
      </c>
      <c r="AA32" s="17">
        <f>[28]Maio!$J$30</f>
        <v>20.16</v>
      </c>
      <c r="AB32" s="17">
        <f>[28]Maio!$J$31</f>
        <v>28.44</v>
      </c>
      <c r="AC32" s="17">
        <f>[28]Maio!$J$32</f>
        <v>23.400000000000002</v>
      </c>
      <c r="AD32" s="17">
        <f>[28]Maio!$J$33</f>
        <v>18.720000000000002</v>
      </c>
      <c r="AE32" s="17">
        <f>[28]Maio!$J$34</f>
        <v>24.48</v>
      </c>
      <c r="AF32" s="17">
        <f>[28]Maio!$J$35</f>
        <v>30.6</v>
      </c>
      <c r="AG32" s="33">
        <f t="shared" si="3"/>
        <v>62.28</v>
      </c>
      <c r="AH32" s="2"/>
    </row>
    <row r="33" spans="1:35" s="5" customFormat="1" ht="17.100000000000001" customHeight="1" thickBot="1" x14ac:dyDescent="0.25">
      <c r="A33" s="88" t="s">
        <v>33</v>
      </c>
      <c r="B33" s="89">
        <f t="shared" ref="B33:AG33" si="4">MAX(B5:B32)</f>
        <v>44.28</v>
      </c>
      <c r="C33" s="89">
        <f t="shared" si="4"/>
        <v>47.16</v>
      </c>
      <c r="D33" s="89">
        <f t="shared" si="4"/>
        <v>77.400000000000006</v>
      </c>
      <c r="E33" s="89">
        <f t="shared" si="4"/>
        <v>59.760000000000005</v>
      </c>
      <c r="F33" s="89">
        <f t="shared" si="4"/>
        <v>33.840000000000003</v>
      </c>
      <c r="G33" s="89">
        <f t="shared" si="4"/>
        <v>37.080000000000005</v>
      </c>
      <c r="H33" s="89">
        <f t="shared" si="4"/>
        <v>27.36</v>
      </c>
      <c r="I33" s="89">
        <f t="shared" si="4"/>
        <v>55.080000000000005</v>
      </c>
      <c r="J33" s="89">
        <f t="shared" si="4"/>
        <v>39.96</v>
      </c>
      <c r="K33" s="89">
        <f t="shared" si="4"/>
        <v>66.600000000000009</v>
      </c>
      <c r="L33" s="89">
        <f t="shared" si="4"/>
        <v>48.96</v>
      </c>
      <c r="M33" s="89">
        <f t="shared" si="4"/>
        <v>36</v>
      </c>
      <c r="N33" s="89">
        <f t="shared" si="4"/>
        <v>41.04</v>
      </c>
      <c r="O33" s="89">
        <f t="shared" si="4"/>
        <v>38.159999999999997</v>
      </c>
      <c r="P33" s="89">
        <f t="shared" si="4"/>
        <v>42.480000000000004</v>
      </c>
      <c r="Q33" s="89">
        <f t="shared" si="4"/>
        <v>45.72</v>
      </c>
      <c r="R33" s="89">
        <f t="shared" si="4"/>
        <v>32.76</v>
      </c>
      <c r="S33" s="89">
        <f t="shared" si="4"/>
        <v>38.159999999999997</v>
      </c>
      <c r="T33" s="89">
        <f t="shared" si="4"/>
        <v>34.200000000000003</v>
      </c>
      <c r="U33" s="89">
        <f t="shared" si="4"/>
        <v>50.76</v>
      </c>
      <c r="V33" s="89">
        <f t="shared" si="4"/>
        <v>50.76</v>
      </c>
      <c r="W33" s="89">
        <f t="shared" si="4"/>
        <v>43.56</v>
      </c>
      <c r="X33" s="89">
        <f t="shared" si="4"/>
        <v>58.32</v>
      </c>
      <c r="Y33" s="89">
        <f t="shared" si="4"/>
        <v>50.4</v>
      </c>
      <c r="Z33" s="89">
        <f t="shared" si="4"/>
        <v>51.12</v>
      </c>
      <c r="AA33" s="89">
        <f t="shared" si="4"/>
        <v>57.6</v>
      </c>
      <c r="AB33" s="89">
        <f t="shared" si="4"/>
        <v>52.56</v>
      </c>
      <c r="AC33" s="89">
        <f t="shared" si="4"/>
        <v>41.04</v>
      </c>
      <c r="AD33" s="89">
        <f t="shared" si="4"/>
        <v>27.720000000000002</v>
      </c>
      <c r="AE33" s="89">
        <f t="shared" si="4"/>
        <v>46.800000000000004</v>
      </c>
      <c r="AF33" s="89">
        <f t="shared" si="4"/>
        <v>53.64</v>
      </c>
      <c r="AG33" s="129">
        <f t="shared" si="4"/>
        <v>77.400000000000006</v>
      </c>
      <c r="AH33" s="10"/>
    </row>
    <row r="34" spans="1:35" x14ac:dyDescent="0.2">
      <c r="A34" s="96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8"/>
      <c r="AE34" s="99"/>
      <c r="AF34" s="100"/>
      <c r="AG34" s="101"/>
      <c r="AH34"/>
    </row>
    <row r="35" spans="1:35" x14ac:dyDescent="0.2">
      <c r="A35" s="91"/>
      <c r="B35" s="92"/>
      <c r="C35" s="92" t="s">
        <v>143</v>
      </c>
      <c r="D35" s="92"/>
      <c r="E35" s="92"/>
      <c r="F35" s="92"/>
      <c r="G35" s="92"/>
      <c r="H35" s="102"/>
      <c r="I35" s="102"/>
      <c r="J35" s="102"/>
      <c r="K35" s="102"/>
      <c r="L35" s="102"/>
      <c r="M35" s="102" t="s">
        <v>52</v>
      </c>
      <c r="N35" s="102"/>
      <c r="O35" s="102"/>
      <c r="P35" s="102"/>
      <c r="Q35" s="102"/>
      <c r="R35" s="102"/>
      <c r="S35" s="102"/>
      <c r="T35" s="102"/>
      <c r="U35" s="102"/>
      <c r="V35" s="102" t="s">
        <v>60</v>
      </c>
      <c r="W35" s="102"/>
      <c r="X35" s="102"/>
      <c r="Y35" s="102"/>
      <c r="Z35" s="102"/>
      <c r="AA35" s="102"/>
      <c r="AB35" s="102"/>
      <c r="AC35" s="102"/>
      <c r="AD35" s="103"/>
      <c r="AE35" s="102"/>
      <c r="AF35" s="102"/>
      <c r="AG35" s="104"/>
      <c r="AH35" s="2"/>
    </row>
    <row r="36" spans="1:35" x14ac:dyDescent="0.2">
      <c r="A36" s="105"/>
      <c r="B36" s="102"/>
      <c r="C36" s="102"/>
      <c r="D36" s="102"/>
      <c r="E36" s="102"/>
      <c r="F36" s="102"/>
      <c r="G36" s="102"/>
      <c r="H36" s="102"/>
      <c r="I36" s="102"/>
      <c r="J36" s="106"/>
      <c r="K36" s="106"/>
      <c r="L36" s="106"/>
      <c r="M36" s="106" t="s">
        <v>53</v>
      </c>
      <c r="N36" s="106"/>
      <c r="O36" s="106"/>
      <c r="P36" s="106"/>
      <c r="Q36" s="102"/>
      <c r="R36" s="102"/>
      <c r="S36" s="102"/>
      <c r="T36" s="102"/>
      <c r="U36" s="102"/>
      <c r="V36" s="106" t="s">
        <v>61</v>
      </c>
      <c r="W36" s="106"/>
      <c r="X36" s="102"/>
      <c r="Y36" s="102"/>
      <c r="Z36" s="102"/>
      <c r="AA36" s="102"/>
      <c r="AB36" s="102"/>
      <c r="AC36" s="102"/>
      <c r="AD36" s="103"/>
      <c r="AE36" s="107"/>
      <c r="AF36" s="108"/>
      <c r="AG36" s="109"/>
      <c r="AH36" s="2"/>
      <c r="AI36" s="2"/>
    </row>
    <row r="37" spans="1:35" ht="13.5" thickBot="1" x14ac:dyDescent="0.25">
      <c r="A37" s="125"/>
      <c r="B37" s="112"/>
      <c r="C37" s="111"/>
      <c r="D37" s="111"/>
      <c r="E37" s="111"/>
      <c r="F37" s="111" t="s">
        <v>144</v>
      </c>
      <c r="G37" s="111"/>
      <c r="H37" s="111"/>
      <c r="I37" s="111"/>
      <c r="J37" s="111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3"/>
      <c r="AE37" s="114"/>
      <c r="AF37" s="115"/>
      <c r="AG37" s="116"/>
      <c r="AH37" s="42"/>
      <c r="AI37" s="2"/>
    </row>
    <row r="38" spans="1:35" x14ac:dyDescent="0.2">
      <c r="AG38" s="9"/>
      <c r="AH38" s="2"/>
    </row>
    <row r="40" spans="1:35" x14ac:dyDescent="0.2">
      <c r="V40" s="2" t="s">
        <v>54</v>
      </c>
    </row>
    <row r="46" spans="1:35" x14ac:dyDescent="0.2">
      <c r="C46" s="2" t="s">
        <v>54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Carlos Eduardo Borges Daniel</cp:lastModifiedBy>
  <cp:lastPrinted>2015-06-01T09:41:16Z</cp:lastPrinted>
  <dcterms:created xsi:type="dcterms:W3CDTF">2008-08-15T13:32:29Z</dcterms:created>
  <dcterms:modified xsi:type="dcterms:W3CDTF">2022-03-10T19:32:02Z</dcterms:modified>
</cp:coreProperties>
</file>