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5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Chuva!$A$1:$AI$59</definedName>
    <definedName name="_xlnm.Print_Area" localSheetId="7">DirVento!$A$1:$AG$54</definedName>
    <definedName name="_xlnm.Print_Area" localSheetId="8">RajadaVento!$A$1:$AG$53</definedName>
    <definedName name="_xlnm.Print_Area" localSheetId="0">TempInst!$A$1:$AG$55</definedName>
    <definedName name="_xlnm.Print_Area" localSheetId="1">TempMax!$A$1:$AH$53</definedName>
    <definedName name="_xlnm.Print_Area" localSheetId="2">TempMin!$A$1:$AH$53</definedName>
    <definedName name="_xlnm.Print_Area" localSheetId="3">UmidInst!$A$1:$AG$53</definedName>
    <definedName name="_xlnm.Print_Area" localSheetId="4">UmidMax!$A$1:$AH$53</definedName>
    <definedName name="_xlnm.Print_Area" localSheetId="5">UmidMin!$A$1:$AH$53</definedName>
    <definedName name="_xlnm.Print_Area" localSheetId="6">VelVentoMax!$A$1:$AG$53</definedName>
  </definedNames>
  <calcPr calcId="162913"/>
</workbook>
</file>

<file path=xl/calcChain.xml><?xml version="1.0" encoding="utf-8"?>
<calcChain xmlns="http://schemas.openxmlformats.org/spreadsheetml/2006/main">
  <c r="AF49" i="4" l="1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G46" i="4" s="1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G42" i="4" s="1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G39" i="4" s="1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8" i="4" s="1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AG49" i="5" s="1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G46" i="5" s="1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H38" i="5" s="1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G34" i="5" s="1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H48" i="6" s="1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AG47" i="6" s="1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H44" i="6" s="1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AG43" i="6" s="1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AG35" i="6" s="1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G46" i="7" s="1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G42" i="7" s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G34" i="7" s="1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H48" i="8" s="1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H44" i="8" s="1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G42" i="9" s="1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G38" i="9" s="1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H34" i="9" s="1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AG33" i="9" s="1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G48" i="12" s="1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G44" i="12" s="1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G39" i="12" s="1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H48" i="15" s="1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AG47" i="15" s="1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H44" i="15" s="1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AG43" i="15" s="1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AG35" i="15" s="1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AG49" i="14" s="1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G46" i="14" s="1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AG45" i="14" s="1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G42" i="14" s="1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AG41" i="14" s="1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H38" i="14" s="1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AI35" i="14" s="1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I41" i="14" l="1"/>
  <c r="AI42" i="14"/>
  <c r="AI45" i="14"/>
  <c r="AI46" i="14"/>
  <c r="AI49" i="14"/>
  <c r="AH35" i="15"/>
  <c r="AH39" i="15"/>
  <c r="AH43" i="15"/>
  <c r="AH47" i="15"/>
  <c r="AH35" i="12"/>
  <c r="AH39" i="12"/>
  <c r="AH43" i="12"/>
  <c r="AH47" i="12"/>
  <c r="AH33" i="9"/>
  <c r="AH37" i="9"/>
  <c r="AH41" i="9"/>
  <c r="AH45" i="9"/>
  <c r="AH49" i="9"/>
  <c r="AH35" i="8"/>
  <c r="AH43" i="8"/>
  <c r="AH47" i="8"/>
  <c r="AG49" i="8"/>
  <c r="AG33" i="7"/>
  <c r="AG37" i="7"/>
  <c r="AG41" i="7"/>
  <c r="AG45" i="7"/>
  <c r="AG49" i="7"/>
  <c r="AH35" i="6"/>
  <c r="AH39" i="6"/>
  <c r="AH43" i="6"/>
  <c r="AH47" i="6"/>
  <c r="AH33" i="5"/>
  <c r="AH37" i="5"/>
  <c r="AH41" i="5"/>
  <c r="AH45" i="5"/>
  <c r="AH49" i="5"/>
  <c r="AG35" i="4"/>
  <c r="AG41" i="4"/>
  <c r="AG45" i="4"/>
  <c r="AG49" i="4"/>
  <c r="AG33" i="14"/>
  <c r="AI37" i="14"/>
  <c r="AG48" i="14"/>
  <c r="AH38" i="15"/>
  <c r="AG33" i="12"/>
  <c r="AG34" i="12"/>
  <c r="AG38" i="12"/>
  <c r="AG41" i="12"/>
  <c r="AG42" i="12"/>
  <c r="AG45" i="12"/>
  <c r="AG46" i="12"/>
  <c r="AG47" i="12"/>
  <c r="AG49" i="12"/>
  <c r="AG43" i="9"/>
  <c r="AH44" i="9"/>
  <c r="AG47" i="9"/>
  <c r="AH48" i="9"/>
  <c r="AH34" i="8"/>
  <c r="AG38" i="8"/>
  <c r="AG42" i="8"/>
  <c r="AG46" i="8"/>
  <c r="AG44" i="7"/>
  <c r="AG48" i="7"/>
  <c r="AG34" i="6"/>
  <c r="AG37" i="6"/>
  <c r="AH38" i="6"/>
  <c r="AG42" i="6"/>
  <c r="AG46" i="6"/>
  <c r="AH44" i="5"/>
  <c r="AH48" i="5"/>
  <c r="AG34" i="4"/>
  <c r="AG37" i="4"/>
  <c r="AG44" i="4"/>
  <c r="AG48" i="4"/>
  <c r="AI34" i="14"/>
  <c r="AG38" i="7"/>
  <c r="AI33" i="14"/>
  <c r="AG43" i="14"/>
  <c r="AG44" i="14"/>
  <c r="AG47" i="14"/>
  <c r="AG34" i="15"/>
  <c r="AG37" i="15"/>
  <c r="AG42" i="15"/>
  <c r="AG46" i="15"/>
  <c r="AG34" i="14"/>
  <c r="AG35" i="14"/>
  <c r="AI39" i="14"/>
  <c r="AI43" i="14"/>
  <c r="AI44" i="14"/>
  <c r="AI47" i="14"/>
  <c r="AI48" i="14"/>
  <c r="AH33" i="15"/>
  <c r="AH37" i="15"/>
  <c r="AH41" i="15"/>
  <c r="AH45" i="15"/>
  <c r="AH49" i="15"/>
  <c r="AH33" i="12"/>
  <c r="AH37" i="12"/>
  <c r="AH41" i="12"/>
  <c r="AH45" i="12"/>
  <c r="AH49" i="12"/>
  <c r="AH35" i="9"/>
  <c r="AH43" i="9"/>
  <c r="AH47" i="9"/>
  <c r="AH33" i="8"/>
  <c r="AH37" i="8"/>
  <c r="AH41" i="8"/>
  <c r="AG44" i="8"/>
  <c r="AH45" i="8"/>
  <c r="AG48" i="8"/>
  <c r="AH49" i="8"/>
  <c r="AG35" i="7"/>
  <c r="AG43" i="7"/>
  <c r="AG47" i="7"/>
  <c r="AH33" i="6"/>
  <c r="AH37" i="6"/>
  <c r="AH41" i="6"/>
  <c r="AH45" i="6"/>
  <c r="AH49" i="6"/>
  <c r="AH35" i="5"/>
  <c r="AH39" i="5"/>
  <c r="AH43" i="5"/>
  <c r="AH47" i="5"/>
  <c r="AG33" i="4"/>
  <c r="AG43" i="4"/>
  <c r="AG47" i="4"/>
  <c r="AG32" i="4"/>
  <c r="AH34" i="5"/>
  <c r="AG35" i="5"/>
  <c r="AG37" i="5"/>
  <c r="AH42" i="5"/>
  <c r="AG43" i="5"/>
  <c r="AH46" i="5"/>
  <c r="AG47" i="5"/>
  <c r="AG38" i="5"/>
  <c r="AG44" i="5"/>
  <c r="AG48" i="5"/>
  <c r="AG33" i="5"/>
  <c r="AG39" i="5"/>
  <c r="AG41" i="5"/>
  <c r="AG45" i="5"/>
  <c r="AH32" i="5"/>
  <c r="AG32" i="5"/>
  <c r="AG38" i="6"/>
  <c r="AG44" i="6"/>
  <c r="AG48" i="6"/>
  <c r="AH34" i="6"/>
  <c r="AH46" i="6"/>
  <c r="AG33" i="6"/>
  <c r="AG39" i="6"/>
  <c r="AG41" i="6"/>
  <c r="AG45" i="6"/>
  <c r="AG49" i="6"/>
  <c r="AH42" i="6"/>
  <c r="AH32" i="6"/>
  <c r="AG32" i="6"/>
  <c r="AG32" i="7"/>
  <c r="AG33" i="8"/>
  <c r="AH38" i="8"/>
  <c r="AH42" i="8"/>
  <c r="AG43" i="8"/>
  <c r="AH46" i="8"/>
  <c r="AG47" i="8"/>
  <c r="AG34" i="8"/>
  <c r="AG35" i="8"/>
  <c r="AG37" i="8"/>
  <c r="AG41" i="8"/>
  <c r="AG45" i="8"/>
  <c r="AH32" i="8"/>
  <c r="AG32" i="8"/>
  <c r="AG34" i="9"/>
  <c r="AG44" i="9"/>
  <c r="AG48" i="9"/>
  <c r="AH42" i="9"/>
  <c r="AH46" i="9"/>
  <c r="AG35" i="9"/>
  <c r="AG37" i="9"/>
  <c r="AG41" i="9"/>
  <c r="AG45" i="9"/>
  <c r="AG49" i="9"/>
  <c r="AH38" i="9"/>
  <c r="AH32" i="9"/>
  <c r="AG32" i="9"/>
  <c r="AH44" i="12"/>
  <c r="AH34" i="12"/>
  <c r="AG35" i="12"/>
  <c r="AG37" i="12"/>
  <c r="AH42" i="12"/>
  <c r="AG43" i="12"/>
  <c r="AH46" i="12"/>
  <c r="AH38" i="12"/>
  <c r="AH48" i="12"/>
  <c r="AH32" i="12"/>
  <c r="AG32" i="12"/>
  <c r="AH34" i="15"/>
  <c r="AG38" i="15"/>
  <c r="AG44" i="15"/>
  <c r="AG48" i="15"/>
  <c r="AH46" i="15"/>
  <c r="AG33" i="15"/>
  <c r="AG39" i="15"/>
  <c r="AG41" i="15"/>
  <c r="AG45" i="15"/>
  <c r="AG49" i="15"/>
  <c r="AH42" i="15"/>
  <c r="AH32" i="15"/>
  <c r="AG32" i="15"/>
  <c r="AH37" i="14"/>
  <c r="AH39" i="14"/>
  <c r="AH33" i="14"/>
  <c r="AH35" i="14"/>
  <c r="AG37" i="14"/>
  <c r="AI38" i="14"/>
  <c r="AG39" i="14"/>
  <c r="AH42" i="14"/>
  <c r="AH44" i="14"/>
  <c r="AH46" i="14"/>
  <c r="AH48" i="14"/>
  <c r="AH34" i="14"/>
  <c r="AG38" i="14"/>
  <c r="AH41" i="14"/>
  <c r="AH43" i="14"/>
  <c r="AH45" i="14"/>
  <c r="AH47" i="14"/>
  <c r="AH49" i="14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I32" i="14" l="1"/>
  <c r="AG32" i="14"/>
  <c r="AH32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P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AG18" i="13"/>
  <c r="F18" i="13"/>
  <c r="E18" i="13"/>
  <c r="D18" i="13"/>
  <c r="C18" i="13"/>
  <c r="B18" i="13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31" i="14" l="1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30" i="14" l="1"/>
  <c r="AH26" i="15"/>
  <c r="AH30" i="15"/>
  <c r="AH6" i="12"/>
  <c r="AH10" i="12"/>
  <c r="AH14" i="12"/>
  <c r="AH18" i="12"/>
  <c r="AH22" i="12"/>
  <c r="AH26" i="12"/>
  <c r="AH30" i="12"/>
  <c r="AH8" i="15"/>
  <c r="AH12" i="15"/>
  <c r="AH20" i="15"/>
  <c r="AH24" i="15"/>
  <c r="AH28" i="15"/>
  <c r="AI20" i="14"/>
  <c r="AH5" i="12"/>
  <c r="AH9" i="12"/>
  <c r="AH13" i="12"/>
  <c r="AH17" i="12"/>
  <c r="AH21" i="12"/>
  <c r="AH25" i="12"/>
  <c r="AH29" i="12"/>
  <c r="AH7" i="15"/>
  <c r="AH11" i="15"/>
  <c r="AH15" i="15"/>
  <c r="AH19" i="15"/>
  <c r="AH27" i="15"/>
  <c r="AH31" i="15"/>
  <c r="AI11" i="14"/>
  <c r="AH19" i="14"/>
  <c r="AI19" i="14"/>
  <c r="AG19" i="14"/>
  <c r="AI31" i="14"/>
  <c r="AH8" i="12"/>
  <c r="AH12" i="12"/>
  <c r="AH20" i="12"/>
  <c r="AH24" i="12"/>
  <c r="AH28" i="12"/>
  <c r="AH6" i="15"/>
  <c r="AH10" i="15"/>
  <c r="AH14" i="15"/>
  <c r="AH18" i="15"/>
  <c r="AH22" i="15"/>
  <c r="AH18" i="14"/>
  <c r="AI18" i="14"/>
  <c r="AG18" i="14"/>
  <c r="AI26" i="14"/>
  <c r="AH26" i="14"/>
  <c r="AG26" i="14"/>
  <c r="AH7" i="12"/>
  <c r="AH11" i="12"/>
  <c r="AH15" i="12"/>
  <c r="AH19" i="12"/>
  <c r="AH27" i="12"/>
  <c r="AH31" i="12"/>
  <c r="AH5" i="15"/>
  <c r="AH9" i="15"/>
  <c r="AH13" i="15"/>
  <c r="AH17" i="15"/>
  <c r="AH21" i="15"/>
  <c r="AH25" i="15"/>
  <c r="AH29" i="15"/>
  <c r="AH50" i="15" l="1"/>
  <c r="AH50" i="12"/>
  <c r="AH20" i="14"/>
  <c r="AG20" i="14"/>
  <c r="AH11" i="14"/>
  <c r="AG11" i="14"/>
  <c r="AH30" i="14"/>
  <c r="AG30" i="14"/>
  <c r="AG22" i="4"/>
  <c r="AG26" i="4"/>
  <c r="AG30" i="4"/>
  <c r="AG13" i="4"/>
  <c r="AG17" i="4"/>
  <c r="AG20" i="4"/>
  <c r="AG24" i="4"/>
  <c r="AG28" i="4"/>
  <c r="AG11" i="4"/>
  <c r="AG15" i="4"/>
  <c r="AG19" i="4"/>
  <c r="AG8" i="4"/>
  <c r="AG6" i="4"/>
  <c r="AI8" i="14"/>
  <c r="AG8" i="5"/>
  <c r="AG8" i="7"/>
  <c r="AG8" i="14"/>
  <c r="AG8" i="12"/>
  <c r="AG8" i="8"/>
  <c r="AG8" i="15"/>
  <c r="AG8" i="6"/>
  <c r="AG8" i="9"/>
  <c r="AH8" i="14"/>
  <c r="AH8" i="9"/>
  <c r="AH8" i="8"/>
  <c r="AH8" i="6"/>
  <c r="AH8" i="5"/>
  <c r="H30" i="16"/>
  <c r="AI27" i="14" l="1"/>
  <c r="AI6" i="14"/>
  <c r="AI10" i="14" l="1"/>
  <c r="AI7" i="14"/>
  <c r="AI13" i="14"/>
  <c r="AI21" i="14"/>
  <c r="AI29" i="14"/>
  <c r="AI28" i="14"/>
  <c r="AI25" i="14"/>
  <c r="AI24" i="14"/>
  <c r="AI17" i="14"/>
  <c r="AI15" i="14"/>
  <c r="AI14" i="14"/>
  <c r="AI9" i="14"/>
  <c r="AI5" i="14"/>
  <c r="AG31" i="15" l="1"/>
  <c r="C50" i="7" l="1"/>
  <c r="E50" i="7"/>
  <c r="G50" i="7"/>
  <c r="I50" i="7"/>
  <c r="K50" i="7"/>
  <c r="M50" i="7"/>
  <c r="O50" i="7"/>
  <c r="Q50" i="7"/>
  <c r="S50" i="7"/>
  <c r="U50" i="7"/>
  <c r="W50" i="7"/>
  <c r="Y50" i="7"/>
  <c r="AA50" i="7"/>
  <c r="AC50" i="7"/>
  <c r="B50" i="8"/>
  <c r="D50" i="8"/>
  <c r="F50" i="8"/>
  <c r="H50" i="8"/>
  <c r="J50" i="8"/>
  <c r="L50" i="8"/>
  <c r="N50" i="8"/>
  <c r="P50" i="8"/>
  <c r="R50" i="8"/>
  <c r="T50" i="8"/>
  <c r="V50" i="8"/>
  <c r="X50" i="8"/>
  <c r="Z50" i="8"/>
  <c r="AB50" i="8"/>
  <c r="AD50" i="8"/>
  <c r="AF50" i="8"/>
  <c r="C50" i="9"/>
  <c r="E50" i="9"/>
  <c r="G50" i="9"/>
  <c r="I50" i="9"/>
  <c r="K50" i="9"/>
  <c r="M50" i="9"/>
  <c r="O50" i="9"/>
  <c r="Q50" i="9"/>
  <c r="S50" i="9"/>
  <c r="U50" i="9"/>
  <c r="W50" i="9"/>
  <c r="Y50" i="9"/>
  <c r="AA50" i="9"/>
  <c r="AC50" i="9"/>
  <c r="B50" i="12"/>
  <c r="D50" i="12"/>
  <c r="F50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B50" i="15"/>
  <c r="D50" i="15"/>
  <c r="F50" i="15"/>
  <c r="H50" i="15"/>
  <c r="J50" i="15"/>
  <c r="L50" i="15"/>
  <c r="N50" i="15"/>
  <c r="P50" i="15"/>
  <c r="R50" i="15"/>
  <c r="T50" i="15"/>
  <c r="V50" i="15"/>
  <c r="X50" i="15"/>
  <c r="Z50" i="15"/>
  <c r="AB50" i="15"/>
  <c r="AF50" i="15"/>
  <c r="AE50" i="7"/>
  <c r="AE50" i="9"/>
  <c r="AG31" i="12"/>
  <c r="C50" i="12"/>
  <c r="E50" i="12"/>
  <c r="G50" i="12"/>
  <c r="I50" i="12"/>
  <c r="K50" i="12"/>
  <c r="M50" i="12"/>
  <c r="O50" i="12"/>
  <c r="Q50" i="12"/>
  <c r="S50" i="12"/>
  <c r="U50" i="12"/>
  <c r="W50" i="12"/>
  <c r="Y50" i="12"/>
  <c r="AA50" i="12"/>
  <c r="AC50" i="12"/>
  <c r="AE50" i="12"/>
  <c r="C50" i="15"/>
  <c r="E50" i="15"/>
  <c r="G50" i="15"/>
  <c r="I50" i="15"/>
  <c r="K50" i="15"/>
  <c r="M50" i="15"/>
  <c r="O50" i="15"/>
  <c r="Q50" i="15"/>
  <c r="S50" i="15"/>
  <c r="U50" i="15"/>
  <c r="W50" i="15"/>
  <c r="Y50" i="15"/>
  <c r="AA50" i="15"/>
  <c r="AC50" i="15"/>
  <c r="AE50" i="15"/>
  <c r="AG14" i="15"/>
  <c r="AD50" i="15"/>
  <c r="AG11" i="15"/>
  <c r="B50" i="4"/>
  <c r="D50" i="4"/>
  <c r="F50" i="4"/>
  <c r="H50" i="4"/>
  <c r="J50" i="4"/>
  <c r="L50" i="4"/>
  <c r="N50" i="4"/>
  <c r="P50" i="4"/>
  <c r="R50" i="4"/>
  <c r="T50" i="4"/>
  <c r="V50" i="4"/>
  <c r="X50" i="4"/>
  <c r="Z50" i="4"/>
  <c r="AB50" i="4"/>
  <c r="AD50" i="4"/>
  <c r="AF50" i="4"/>
  <c r="C50" i="6"/>
  <c r="E50" i="6"/>
  <c r="G50" i="6"/>
  <c r="I50" i="6"/>
  <c r="K50" i="6"/>
  <c r="M50" i="6"/>
  <c r="O50" i="6"/>
  <c r="Q50" i="6"/>
  <c r="S50" i="6"/>
  <c r="U50" i="6"/>
  <c r="W50" i="6"/>
  <c r="Y50" i="6"/>
  <c r="AA50" i="6"/>
  <c r="AC50" i="6"/>
  <c r="AE50" i="6"/>
  <c r="B50" i="7"/>
  <c r="D50" i="7"/>
  <c r="F50" i="7"/>
  <c r="H50" i="7"/>
  <c r="J50" i="7"/>
  <c r="L50" i="7"/>
  <c r="N50" i="7"/>
  <c r="P50" i="7"/>
  <c r="R50" i="7"/>
  <c r="T50" i="7"/>
  <c r="AD50" i="7"/>
  <c r="AF50" i="7"/>
  <c r="AG14" i="7"/>
  <c r="C50" i="8"/>
  <c r="E50" i="8"/>
  <c r="G50" i="8"/>
  <c r="I50" i="8"/>
  <c r="K50" i="8"/>
  <c r="M50" i="8"/>
  <c r="O50" i="8"/>
  <c r="Q50" i="8"/>
  <c r="S50" i="8"/>
  <c r="U50" i="8"/>
  <c r="W50" i="8"/>
  <c r="Y50" i="8"/>
  <c r="AA50" i="8"/>
  <c r="AC50" i="8"/>
  <c r="AE50" i="8"/>
  <c r="B50" i="9"/>
  <c r="D50" i="9"/>
  <c r="F50" i="9"/>
  <c r="H50" i="9"/>
  <c r="J50" i="9"/>
  <c r="L50" i="9"/>
  <c r="N50" i="9"/>
  <c r="P50" i="9"/>
  <c r="R50" i="9"/>
  <c r="T50" i="9"/>
  <c r="V50" i="9"/>
  <c r="X50" i="9"/>
  <c r="Z50" i="9"/>
  <c r="AB50" i="9"/>
  <c r="AD50" i="9"/>
  <c r="AF50" i="9"/>
  <c r="AG11" i="12"/>
  <c r="V50" i="7"/>
  <c r="X50" i="7"/>
  <c r="Z50" i="7"/>
  <c r="AB50" i="7"/>
  <c r="AH31" i="14"/>
  <c r="C50" i="5"/>
  <c r="E50" i="5"/>
  <c r="G50" i="5"/>
  <c r="I50" i="5"/>
  <c r="K50" i="5"/>
  <c r="M50" i="5"/>
  <c r="O50" i="5"/>
  <c r="Q50" i="5"/>
  <c r="S50" i="5"/>
  <c r="U50" i="5"/>
  <c r="W50" i="5"/>
  <c r="Y50" i="5"/>
  <c r="AA50" i="5"/>
  <c r="AC50" i="5"/>
  <c r="AE50" i="5"/>
  <c r="C50" i="4"/>
  <c r="E50" i="4"/>
  <c r="G50" i="4"/>
  <c r="I50" i="4"/>
  <c r="K50" i="4"/>
  <c r="M50" i="4"/>
  <c r="O50" i="4"/>
  <c r="Q50" i="4"/>
  <c r="S50" i="4"/>
  <c r="U50" i="4"/>
  <c r="W50" i="4"/>
  <c r="Y50" i="4"/>
  <c r="AA50" i="4"/>
  <c r="AC50" i="4"/>
  <c r="AE50" i="4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B50" i="6"/>
  <c r="D50" i="6"/>
  <c r="F50" i="6"/>
  <c r="H50" i="6"/>
  <c r="J50" i="6"/>
  <c r="L50" i="6"/>
  <c r="N50" i="6"/>
  <c r="P50" i="6"/>
  <c r="R50" i="6"/>
  <c r="T50" i="6"/>
  <c r="V50" i="6"/>
  <c r="X50" i="6"/>
  <c r="Z50" i="6"/>
  <c r="AB50" i="6"/>
  <c r="AD50" i="6"/>
  <c r="AF50" i="6"/>
  <c r="C51" i="14"/>
  <c r="C50" i="14"/>
  <c r="E51" i="14"/>
  <c r="E50" i="14"/>
  <c r="I51" i="14"/>
  <c r="I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B51" i="14"/>
  <c r="B50" i="14"/>
  <c r="D51" i="14"/>
  <c r="D50" i="14"/>
  <c r="F51" i="14"/>
  <c r="F50" i="14"/>
  <c r="H51" i="14"/>
  <c r="H50" i="14"/>
  <c r="J51" i="14"/>
  <c r="J50" i="14"/>
  <c r="L51" i="14"/>
  <c r="L50" i="14"/>
  <c r="N51" i="14"/>
  <c r="N50" i="14"/>
  <c r="P51" i="14"/>
  <c r="P50" i="14"/>
  <c r="R51" i="14"/>
  <c r="R50" i="14"/>
  <c r="T51" i="14"/>
  <c r="T50" i="14"/>
  <c r="V51" i="14"/>
  <c r="V50" i="14"/>
  <c r="X51" i="14"/>
  <c r="X50" i="14"/>
  <c r="Z51" i="14"/>
  <c r="Z50" i="14"/>
  <c r="AB51" i="14"/>
  <c r="AB50" i="14"/>
  <c r="AD51" i="14"/>
  <c r="AD50" i="14"/>
  <c r="AF51" i="14"/>
  <c r="AF50" i="14"/>
  <c r="AG14" i="14"/>
  <c r="AH14" i="14"/>
  <c r="AH14" i="5"/>
  <c r="AG14" i="5"/>
  <c r="AH14" i="6"/>
  <c r="AG14" i="6"/>
  <c r="AG14" i="12"/>
  <c r="G51" i="14"/>
  <c r="G50" i="14"/>
  <c r="M51" i="14"/>
  <c r="M50" i="14"/>
  <c r="Q51" i="14"/>
  <c r="Q50" i="14"/>
  <c r="U51" i="14"/>
  <c r="U50" i="14"/>
  <c r="Y51" i="14"/>
  <c r="Y50" i="14"/>
  <c r="AC51" i="14"/>
  <c r="AC50" i="14"/>
  <c r="AG14" i="9"/>
  <c r="AH14" i="9"/>
  <c r="AG14" i="4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H24" i="5"/>
  <c r="AG24" i="5"/>
  <c r="AH24" i="6"/>
  <c r="AG24" i="6"/>
  <c r="AH22" i="5"/>
  <c r="AG22" i="5"/>
  <c r="AH22" i="6"/>
  <c r="AG22" i="6"/>
  <c r="AH21" i="5"/>
  <c r="AG21" i="5"/>
  <c r="AG21" i="6"/>
  <c r="AH21" i="6"/>
  <c r="AH20" i="5"/>
  <c r="AG20" i="5"/>
  <c r="AH20" i="6"/>
  <c r="AG20" i="6"/>
  <c r="AH19" i="5"/>
  <c r="AG19" i="5"/>
  <c r="AH19" i="6"/>
  <c r="AG19" i="6"/>
  <c r="AG18" i="4"/>
  <c r="AH18" i="5"/>
  <c r="AG18" i="5"/>
  <c r="AH18" i="6"/>
  <c r="AG18" i="6"/>
  <c r="AG10" i="4"/>
  <c r="AG9" i="4"/>
  <c r="AG7" i="4"/>
  <c r="AH17" i="5"/>
  <c r="AG17" i="5"/>
  <c r="AG17" i="6"/>
  <c r="AH17" i="6"/>
  <c r="AH15" i="5"/>
  <c r="AG15" i="5"/>
  <c r="AG15" i="6"/>
  <c r="AH15" i="6"/>
  <c r="AH13" i="5"/>
  <c r="AG13" i="5"/>
  <c r="AH13" i="6"/>
  <c r="AG13" i="6"/>
  <c r="AG12" i="4"/>
  <c r="AH12" i="5"/>
  <c r="AG12" i="5"/>
  <c r="AG12" i="6"/>
  <c r="AH12" i="6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5" i="4"/>
  <c r="AG5" i="5"/>
  <c r="AH5" i="5"/>
  <c r="AG5" i="6"/>
  <c r="AH5" i="6"/>
  <c r="AG31" i="14"/>
  <c r="AG31" i="7"/>
  <c r="AH14" i="8"/>
  <c r="AG14" i="8"/>
  <c r="AH50" i="5" l="1"/>
  <c r="AG50" i="6"/>
  <c r="AG50" i="5"/>
  <c r="AH50" i="6"/>
  <c r="AG50" i="4"/>
  <c r="AH9" i="8"/>
  <c r="AH19" i="9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G5" i="14" l="1"/>
  <c r="AG5" i="12"/>
  <c r="AG5" i="9"/>
  <c r="AG5" i="8"/>
  <c r="AG5" i="7"/>
  <c r="AG27" i="14"/>
  <c r="AG7" i="14"/>
  <c r="AG18" i="15"/>
  <c r="AG15" i="15"/>
  <c r="AG15" i="12"/>
  <c r="AG10" i="12"/>
  <c r="AG30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G21" i="14"/>
  <c r="AG24" i="14"/>
  <c r="AG29" i="14"/>
  <c r="AH29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5" i="14"/>
  <c r="AH20" i="8"/>
  <c r="AG28" i="14"/>
  <c r="AG29" i="7"/>
  <c r="AG28" i="12"/>
  <c r="AG20" i="8"/>
  <c r="AH21" i="9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9"/>
  <c r="AH5" i="9"/>
  <c r="AG29" i="12"/>
  <c r="AG24" i="7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2" i="12"/>
  <c r="AG11" i="9"/>
  <c r="AG10" i="8"/>
  <c r="AH6" i="14"/>
  <c r="AH6" i="9"/>
  <c r="AH5" i="8"/>
  <c r="AH28" i="8"/>
  <c r="AH28" i="9"/>
  <c r="AG26" i="7"/>
  <c r="AG26" i="8"/>
  <c r="AH26" i="9"/>
  <c r="AG26" i="12"/>
  <c r="AG26" i="15"/>
  <c r="AG26" i="9"/>
  <c r="AH26" i="8"/>
  <c r="AG25" i="14"/>
  <c r="AG25" i="9"/>
  <c r="AG24" i="15"/>
  <c r="AG22" i="9"/>
  <c r="AG18" i="7"/>
  <c r="AG18" i="8"/>
  <c r="AG17" i="9"/>
  <c r="AG17" i="7"/>
  <c r="AG17" i="15"/>
  <c r="AH17" i="14"/>
  <c r="AH7" i="8"/>
  <c r="AG7" i="12"/>
  <c r="AG15" i="7" l="1"/>
  <c r="AH18" i="8"/>
  <c r="AH27" i="8"/>
  <c r="AH25" i="9"/>
  <c r="AG25" i="12"/>
  <c r="AG27" i="12"/>
  <c r="AG7" i="15"/>
  <c r="AH10" i="14"/>
  <c r="AH17" i="8"/>
  <c r="AG18" i="12"/>
  <c r="AG11" i="7"/>
  <c r="AH25" i="8"/>
  <c r="AG27" i="8"/>
  <c r="AH10" i="9"/>
  <c r="AG15" i="9"/>
  <c r="AG28" i="15"/>
  <c r="AG10" i="7"/>
  <c r="AG12" i="7"/>
  <c r="AG18" i="9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50" i="14" l="1"/>
  <c r="AH50" i="8"/>
  <c r="AG50" i="12"/>
  <c r="AH50" i="9"/>
  <c r="AG50" i="7"/>
  <c r="AG51" i="14"/>
  <c r="AG50" i="8"/>
  <c r="AG50" i="9"/>
  <c r="AG50" i="15"/>
  <c r="AG50" i="14"/>
</calcChain>
</file>

<file path=xl/sharedStrings.xml><?xml version="1.0" encoding="utf-8"?>
<sst xmlns="http://schemas.openxmlformats.org/spreadsheetml/2006/main" count="947" uniqueCount="162">
  <si>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</si>
  <si>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</si>
  <si>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</si>
  <si>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</si>
  <si>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</si>
  <si>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</si>
  <si>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</si>
  <si>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</si>
  <si>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</si>
  <si>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</si>
  <si>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</si>
  <si>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</si>
  <si>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</si>
  <si>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</si>
  <si>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</si>
  <si>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</si>
  <si>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</si>
  <si>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</si>
  <si>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</si>
  <si>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</si>
  <si>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</si>
  <si>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</si>
  <si>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</si>
  <si>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</si>
  <si>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</si>
  <si>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</si>
  <si>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</si>
  <si>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</si>
  <si>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</si>
  <si>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</si>
  <si>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</si>
  <si>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</si>
  <si>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</si>
  <si>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</si>
  <si>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</si>
  <si>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</si>
  <si>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</si>
  <si>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</si>
  <si>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</si>
  <si>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</si>
  <si>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</si>
  <si>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</si>
  <si>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</si>
  <si>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</si>
  <si>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</si>
  <si>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</si>
  <si>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</si>
  <si>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</si>
  <si>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</si>
  <si>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</si>
  <si>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</si>
  <si>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</si>
  <si>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</si>
  <si>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</si>
  <si>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</si>
  <si>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</si>
  <si>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</si>
  <si>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</si>
  <si>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</si>
  <si>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</si>
  <si>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</si>
  <si>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</si>
  <si>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</si>
  <si>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</si>
  <si>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</si>
  <si>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</si>
  <si>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</si>
  <si>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</si>
  <si>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</si>
  <si>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</si>
  <si>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</si>
  <si>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</si>
  <si>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</si>
  <si>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</si>
  <si>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</si>
  <si>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</si>
  <si>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</si>
  <si>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</si>
  <si>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</si>
  <si>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</si>
  <si>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</si>
  <si>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</si>
  <si>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</si>
  <si>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</si>
  <si>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</si>
  <si>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</si>
  <si>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</si>
  <si>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</si>
  <si>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</si>
  <si>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</si>
  <si>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</si>
  <si>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</si>
  <si>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</si>
  <si>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</si>
  <si>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</si>
  <si>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</si>
  <si>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</si>
  <si>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</si>
  <si>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</si>
  <si>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</si>
  <si>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</si>
  <si>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</si>
  <si>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</si>
  <si>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</si>
  <si>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</si>
  <si>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</si>
  <si>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</si>
  <si>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</si>
  <si>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</si>
  <si>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</si>
  <si>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</si>
  <si>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</si>
  <si>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</si>
  <si>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</si>
  <si>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</si>
  <si>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</si>
  <si>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</si>
  <si>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</si>
  <si>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</si>
  <si>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</si>
  <si>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</si>
  <si>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</si>
  <si>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</si>
  <si>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</si>
  <si>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</si>
  <si>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</si>
  <si>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</si>
  <si>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</si>
  <si>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</si>
  <si>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</si>
  <si>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</si>
  <si>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Rodovia MS 306 – km 96 – Saída para Cassilândia (Conab)</t>
  </si>
  <si>
    <t>Rodovia BR 163 – km 541 – Zona Rural (Conab)</t>
  </si>
  <si>
    <t>Maio/2018</t>
  </si>
  <si>
    <t>Fonte : Inmet/Semagro/Cemtec-MS</t>
  </si>
  <si>
    <t>(*) Nenhuma Infotmação Disponivel pelo INMET</t>
  </si>
  <si>
    <t>Ma. Franciane Rodrigues</t>
  </si>
  <si>
    <t>CoordenadoraTécnica/Cemtec</t>
  </si>
  <si>
    <t xml:space="preserve">  </t>
  </si>
  <si>
    <t>NE</t>
  </si>
  <si>
    <t>SE</t>
  </si>
  <si>
    <t>L/NE</t>
  </si>
  <si>
    <t>L</t>
  </si>
  <si>
    <t>SO</t>
  </si>
  <si>
    <t>N</t>
  </si>
  <si>
    <t>Angélica</t>
  </si>
  <si>
    <t>Aral Moreira</t>
  </si>
  <si>
    <t>Bandeirantes</t>
  </si>
  <si>
    <t>Bonito</t>
  </si>
  <si>
    <t>Brasilândia</t>
  </si>
  <si>
    <t>Caarapó</t>
  </si>
  <si>
    <t>Camapuã</t>
  </si>
  <si>
    <t>Fátima do Sul</t>
  </si>
  <si>
    <t>Iguatemi</t>
  </si>
  <si>
    <t>Itaporã</t>
  </si>
  <si>
    <t>Laguna Carapã</t>
  </si>
  <si>
    <t>Nova Alvorada</t>
  </si>
  <si>
    <t>Nova Andradina</t>
  </si>
  <si>
    <t>Pedro Gomes</t>
  </si>
  <si>
    <t>Ribas do Rio Pardo</t>
  </si>
  <si>
    <t>Santa Rita do Pardo</t>
  </si>
  <si>
    <t>Selviría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</si>
</sst>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2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6" fillId="7" borderId="0" xfId="2" applyFont="1" applyFill="1" applyAlignment="1" applyProtection="1"/>
    <xf numFmtId="0" fontId="0" fillId="7" borderId="0" xfId="0" applyFill="1" applyBorder="1" applyAlignment="1"/>
    <xf numFmtId="0" fontId="16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18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4" borderId="9" xfId="0" applyNumberFormat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1" xfId="0" applyFill="1" applyBorder="1"/>
    <xf numFmtId="0" fontId="11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7" borderId="13" xfId="0" applyFill="1" applyBorder="1"/>
    <xf numFmtId="0" fontId="3" fillId="7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2" fontId="8" fillId="5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2" fontId="14" fillId="8" borderId="9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0" fillId="7" borderId="14" xfId="0" applyFill="1" applyBorder="1"/>
    <xf numFmtId="2" fontId="3" fillId="3" borderId="9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0" fontId="2" fillId="1" borderId="9" xfId="0" applyFont="1" applyFill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13" xfId="0" applyNumberFormat="1" applyFont="1" applyFill="1" applyBorder="1" applyAlignment="1">
      <alignment horizontal="center" vertical="center"/>
    </xf>
    <xf numFmtId="49" fontId="8" fillId="7" borderId="13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49" fontId="0" fillId="7" borderId="13" xfId="0" applyNumberFormat="1" applyFill="1" applyBorder="1"/>
    <xf numFmtId="2" fontId="4" fillId="5" borderId="27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/>
    </xf>
    <xf numFmtId="1" fontId="8" fillId="7" borderId="14" xfId="0" applyNumberFormat="1" applyFont="1" applyFill="1" applyBorder="1" applyAlignment="1">
      <alignment horizontal="center"/>
    </xf>
    <xf numFmtId="0" fontId="0" fillId="7" borderId="26" xfId="0" applyFill="1" applyBorder="1"/>
    <xf numFmtId="0" fontId="0" fillId="7" borderId="18" xfId="0" applyFill="1" applyBorder="1"/>
    <xf numFmtId="0" fontId="5" fillId="7" borderId="15" xfId="0" applyFont="1" applyFill="1" applyBorder="1"/>
    <xf numFmtId="1" fontId="3" fillId="0" borderId="1" xfId="0" applyNumberFormat="1" applyFont="1" applyBorder="1" applyAlignment="1">
      <alignment horizontal="center" vertical="center"/>
    </xf>
    <xf numFmtId="0" fontId="19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4" y="7408333"/>
          <a:ext cx="1608666" cy="5715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595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285750</xdr:colOff>
      <xdr:row>56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176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382057</xdr:colOff>
      <xdr:row>56</xdr:row>
      <xdr:rowOff>63500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9857" y="7383992"/>
          <a:ext cx="1612900" cy="584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191821</xdr:colOff>
      <xdr:row>56</xdr:row>
      <xdr:rowOff>138110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9333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1" y="7376582"/>
          <a:ext cx="1555750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2242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1" y="7341657"/>
          <a:ext cx="15504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03385" y="7450665"/>
          <a:ext cx="1214170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2242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1" y="7341657"/>
          <a:ext cx="15504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03385" y="7450665"/>
          <a:ext cx="1214170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1" y="7341657"/>
          <a:ext cx="148378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22435" y="7450665"/>
          <a:ext cx="126179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69756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238125</xdr:colOff>
      <xdr:row>56</xdr:row>
      <xdr:rowOff>144993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588000"/>
          <a:ext cx="1603376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53</xdr:row>
      <xdr:rowOff>9525</xdr:rowOff>
    </xdr:from>
    <xdr:to>
      <xdr:col>32</xdr:col>
      <xdr:colOff>904874</xdr:colOff>
      <xdr:row>56</xdr:row>
      <xdr:rowOff>25400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6096000"/>
          <a:ext cx="1609724" cy="5016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47625</xdr:colOff>
      <xdr:row>56</xdr:row>
      <xdr:rowOff>159281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667376"/>
          <a:ext cx="1380066" cy="483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51</xdr:row>
      <xdr:rowOff>116417</xdr:rowOff>
    </xdr:from>
    <xdr:to>
      <xdr:col>33</xdr:col>
      <xdr:colOff>382056</xdr:colOff>
      <xdr:row>55</xdr:row>
      <xdr:rowOff>52917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0224" y="7418917"/>
          <a:ext cx="1608666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24.737499999999997</v>
          </cell>
          <cell r="C5">
            <v>34.9</v>
          </cell>
          <cell r="D5">
            <v>16.8</v>
          </cell>
          <cell r="E5">
            <v>69.166666666666671</v>
          </cell>
          <cell r="F5">
            <v>98</v>
          </cell>
          <cell r="G5">
            <v>27</v>
          </cell>
          <cell r="H5">
            <v>9.7200000000000006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24.708333333333329</v>
          </cell>
          <cell r="C6">
            <v>34.9</v>
          </cell>
          <cell r="D6">
            <v>17.2</v>
          </cell>
          <cell r="E6">
            <v>67.041666666666671</v>
          </cell>
          <cell r="F6">
            <v>98</v>
          </cell>
          <cell r="G6">
            <v>19</v>
          </cell>
          <cell r="H6">
            <v>12.24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23.775000000000002</v>
          </cell>
          <cell r="C7">
            <v>33.6</v>
          </cell>
          <cell r="D7">
            <v>15.7</v>
          </cell>
          <cell r="E7">
            <v>64.625</v>
          </cell>
          <cell r="F7">
            <v>98</v>
          </cell>
          <cell r="G7">
            <v>21</v>
          </cell>
          <cell r="H7">
            <v>6.84</v>
          </cell>
          <cell r="I7" t="str">
            <v>SO</v>
          </cell>
          <cell r="J7">
            <v>20.16</v>
          </cell>
          <cell r="K7">
            <v>0</v>
          </cell>
        </row>
        <row r="8">
          <cell r="B8">
            <v>23.620833333333337</v>
          </cell>
          <cell r="C8">
            <v>35.1</v>
          </cell>
          <cell r="D8">
            <v>14.5</v>
          </cell>
          <cell r="E8">
            <v>65.166666666666671</v>
          </cell>
          <cell r="F8">
            <v>98</v>
          </cell>
          <cell r="G8">
            <v>20</v>
          </cell>
          <cell r="H8">
            <v>7.9200000000000008</v>
          </cell>
          <cell r="I8" t="str">
            <v>SO</v>
          </cell>
          <cell r="J8">
            <v>24.48</v>
          </cell>
          <cell r="K8">
            <v>0</v>
          </cell>
        </row>
        <row r="9">
          <cell r="B9">
            <v>24.041666666666668</v>
          </cell>
          <cell r="C9">
            <v>34.5</v>
          </cell>
          <cell r="D9">
            <v>15.6</v>
          </cell>
          <cell r="E9">
            <v>68.625</v>
          </cell>
          <cell r="F9">
            <v>97</v>
          </cell>
          <cell r="G9">
            <v>27</v>
          </cell>
          <cell r="H9">
            <v>8.2799999999999994</v>
          </cell>
          <cell r="I9" t="str">
            <v>SO</v>
          </cell>
          <cell r="J9">
            <v>20.52</v>
          </cell>
          <cell r="K9">
            <v>0</v>
          </cell>
        </row>
        <row r="10">
          <cell r="B10">
            <v>24.425000000000001</v>
          </cell>
          <cell r="C10">
            <v>34.799999999999997</v>
          </cell>
          <cell r="D10">
            <v>16.100000000000001</v>
          </cell>
          <cell r="E10">
            <v>67.458333333333329</v>
          </cell>
          <cell r="F10">
            <v>99</v>
          </cell>
          <cell r="G10">
            <v>25</v>
          </cell>
          <cell r="H10">
            <v>10.8</v>
          </cell>
          <cell r="I10" t="str">
            <v>SO</v>
          </cell>
          <cell r="J10">
            <v>21.96</v>
          </cell>
          <cell r="K10">
            <v>0</v>
          </cell>
        </row>
        <row r="11">
          <cell r="B11">
            <v>24.270833333333329</v>
          </cell>
          <cell r="C11">
            <v>33.4</v>
          </cell>
          <cell r="D11">
            <v>18.2</v>
          </cell>
          <cell r="E11">
            <v>70.458333333333329</v>
          </cell>
          <cell r="F11">
            <v>96</v>
          </cell>
          <cell r="G11">
            <v>36</v>
          </cell>
          <cell r="H11">
            <v>9.3600000000000012</v>
          </cell>
          <cell r="I11" t="str">
            <v>SO</v>
          </cell>
          <cell r="J11">
            <v>20.88</v>
          </cell>
          <cell r="K11">
            <v>0</v>
          </cell>
        </row>
        <row r="12">
          <cell r="B12">
            <v>24.329166666666666</v>
          </cell>
          <cell r="C12">
            <v>32.6</v>
          </cell>
          <cell r="D12">
            <v>18</v>
          </cell>
          <cell r="E12">
            <v>71.541666666666671</v>
          </cell>
          <cell r="F12">
            <v>95</v>
          </cell>
          <cell r="G12">
            <v>39</v>
          </cell>
          <cell r="H12">
            <v>10.44</v>
          </cell>
          <cell r="I12" t="str">
            <v>SO</v>
          </cell>
          <cell r="J12">
            <v>24.12</v>
          </cell>
          <cell r="K12">
            <v>0</v>
          </cell>
        </row>
        <row r="13">
          <cell r="B13">
            <v>24.074999999999992</v>
          </cell>
          <cell r="C13">
            <v>33</v>
          </cell>
          <cell r="D13">
            <v>17.100000000000001</v>
          </cell>
          <cell r="E13">
            <v>70.5</v>
          </cell>
          <cell r="F13">
            <v>98</v>
          </cell>
          <cell r="G13">
            <v>30</v>
          </cell>
          <cell r="H13">
            <v>10.8</v>
          </cell>
          <cell r="I13" t="str">
            <v>SO</v>
          </cell>
          <cell r="J13">
            <v>24.12</v>
          </cell>
          <cell r="K13">
            <v>0</v>
          </cell>
        </row>
        <row r="14">
          <cell r="B14">
            <v>24.225000000000005</v>
          </cell>
          <cell r="C14">
            <v>34</v>
          </cell>
          <cell r="D14">
            <v>16.3</v>
          </cell>
          <cell r="E14">
            <v>65.583333333333329</v>
          </cell>
          <cell r="F14">
            <v>98</v>
          </cell>
          <cell r="G14">
            <v>28</v>
          </cell>
          <cell r="H14">
            <v>15.48</v>
          </cell>
          <cell r="I14" t="str">
            <v>SO</v>
          </cell>
          <cell r="J14">
            <v>34.92</v>
          </cell>
          <cell r="K14">
            <v>0</v>
          </cell>
        </row>
        <row r="15">
          <cell r="B15">
            <v>23.266666666666669</v>
          </cell>
          <cell r="C15">
            <v>34.700000000000003</v>
          </cell>
          <cell r="D15">
            <v>16.600000000000001</v>
          </cell>
          <cell r="E15">
            <v>69.541666666666671</v>
          </cell>
          <cell r="F15">
            <v>95</v>
          </cell>
          <cell r="G15">
            <v>25</v>
          </cell>
          <cell r="H15">
            <v>19.8</v>
          </cell>
          <cell r="I15" t="str">
            <v>SO</v>
          </cell>
          <cell r="J15">
            <v>54</v>
          </cell>
          <cell r="K15">
            <v>0.6</v>
          </cell>
        </row>
        <row r="16">
          <cell r="B16">
            <v>21.320833333333336</v>
          </cell>
          <cell r="C16">
            <v>23.9</v>
          </cell>
          <cell r="D16">
            <v>18.600000000000001</v>
          </cell>
          <cell r="E16">
            <v>83</v>
          </cell>
          <cell r="F16">
            <v>96</v>
          </cell>
          <cell r="G16">
            <v>65</v>
          </cell>
          <cell r="H16">
            <v>9</v>
          </cell>
          <cell r="I16" t="str">
            <v>SO</v>
          </cell>
          <cell r="J16">
            <v>23.759999999999998</v>
          </cell>
          <cell r="K16">
            <v>0.60000000000000009</v>
          </cell>
        </row>
        <row r="17">
          <cell r="B17">
            <v>19.883333333333336</v>
          </cell>
          <cell r="C17">
            <v>29.9</v>
          </cell>
          <cell r="D17">
            <v>13.2</v>
          </cell>
          <cell r="E17">
            <v>82.5</v>
          </cell>
          <cell r="F17">
            <v>100</v>
          </cell>
          <cell r="G17">
            <v>47</v>
          </cell>
          <cell r="H17">
            <v>5.7600000000000007</v>
          </cell>
          <cell r="I17" t="str">
            <v>SO</v>
          </cell>
          <cell r="J17">
            <v>13.32</v>
          </cell>
          <cell r="K17">
            <v>0.2</v>
          </cell>
        </row>
        <row r="18">
          <cell r="B18">
            <v>23.391666666666669</v>
          </cell>
          <cell r="C18">
            <v>33</v>
          </cell>
          <cell r="D18">
            <v>15.7</v>
          </cell>
          <cell r="E18">
            <v>76.5</v>
          </cell>
          <cell r="F18">
            <v>100</v>
          </cell>
          <cell r="G18">
            <v>38</v>
          </cell>
          <cell r="H18">
            <v>11.520000000000001</v>
          </cell>
          <cell r="I18" t="str">
            <v>SO</v>
          </cell>
          <cell r="J18">
            <v>23.400000000000002</v>
          </cell>
          <cell r="K18">
            <v>0.8</v>
          </cell>
        </row>
        <row r="19">
          <cell r="B19">
            <v>24.845833333333331</v>
          </cell>
          <cell r="C19">
            <v>34.700000000000003</v>
          </cell>
          <cell r="D19">
            <v>17.3</v>
          </cell>
          <cell r="E19">
            <v>73.916666666666671</v>
          </cell>
          <cell r="F19">
            <v>100</v>
          </cell>
          <cell r="G19">
            <v>31</v>
          </cell>
          <cell r="H19">
            <v>11.879999999999999</v>
          </cell>
          <cell r="I19" t="str">
            <v>SO</v>
          </cell>
          <cell r="J19">
            <v>28.08</v>
          </cell>
          <cell r="K19">
            <v>0.4</v>
          </cell>
        </row>
        <row r="20">
          <cell r="B20">
            <v>22.754166666666698</v>
          </cell>
          <cell r="C20">
            <v>27</v>
          </cell>
          <cell r="D20">
            <v>18.899999999999999</v>
          </cell>
          <cell r="E20">
            <v>81.708333333333329</v>
          </cell>
          <cell r="F20">
            <v>98</v>
          </cell>
          <cell r="G20">
            <v>60</v>
          </cell>
          <cell r="H20">
            <v>10.8</v>
          </cell>
          <cell r="I20" t="str">
            <v>SO</v>
          </cell>
          <cell r="J20">
            <v>29.880000000000003</v>
          </cell>
          <cell r="K20">
            <v>2.8</v>
          </cell>
        </row>
        <row r="21">
          <cell r="B21">
            <v>23.279166666666669</v>
          </cell>
          <cell r="C21">
            <v>28.6</v>
          </cell>
          <cell r="D21">
            <v>20.2</v>
          </cell>
          <cell r="E21">
            <v>84.458333333333329</v>
          </cell>
          <cell r="F21">
            <v>100</v>
          </cell>
          <cell r="G21">
            <v>57</v>
          </cell>
          <cell r="H21">
            <v>10.44</v>
          </cell>
          <cell r="I21" t="str">
            <v>SO</v>
          </cell>
          <cell r="J21">
            <v>23.759999999999998</v>
          </cell>
          <cell r="K21">
            <v>8</v>
          </cell>
        </row>
        <row r="22">
          <cell r="B22">
            <v>23.220833333333331</v>
          </cell>
          <cell r="C22">
            <v>32.5</v>
          </cell>
          <cell r="D22">
            <v>17.899999999999999</v>
          </cell>
          <cell r="E22">
            <v>83.083333333333329</v>
          </cell>
          <cell r="F22">
            <v>100</v>
          </cell>
          <cell r="G22">
            <v>41</v>
          </cell>
          <cell r="H22">
            <v>13.68</v>
          </cell>
          <cell r="I22" t="str">
            <v>SO</v>
          </cell>
          <cell r="J22">
            <v>53.28</v>
          </cell>
          <cell r="K22">
            <v>0.4</v>
          </cell>
        </row>
        <row r="23">
          <cell r="B23">
            <v>20.937500000000004</v>
          </cell>
          <cell r="C23">
            <v>25.2</v>
          </cell>
          <cell r="D23">
            <v>17.600000000000001</v>
          </cell>
          <cell r="E23">
            <v>81.75</v>
          </cell>
          <cell r="F23">
            <v>99</v>
          </cell>
          <cell r="G23">
            <v>63</v>
          </cell>
          <cell r="H23">
            <v>24.840000000000003</v>
          </cell>
          <cell r="I23" t="str">
            <v>SO</v>
          </cell>
          <cell r="J23">
            <v>47.88</v>
          </cell>
          <cell r="K23">
            <v>19.8</v>
          </cell>
        </row>
        <row r="24">
          <cell r="B24">
            <v>15.250000000000002</v>
          </cell>
          <cell r="C24">
            <v>22.1</v>
          </cell>
          <cell r="D24">
            <v>9.1</v>
          </cell>
          <cell r="E24">
            <v>72.5</v>
          </cell>
          <cell r="F24">
            <v>98</v>
          </cell>
          <cell r="G24">
            <v>36</v>
          </cell>
          <cell r="H24">
            <v>12.96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14.012500000000001</v>
          </cell>
          <cell r="C25">
            <v>24.8</v>
          </cell>
          <cell r="D25">
            <v>6.7</v>
          </cell>
          <cell r="E25">
            <v>77.541666666666671</v>
          </cell>
          <cell r="F25">
            <v>100</v>
          </cell>
          <cell r="G25">
            <v>32</v>
          </cell>
          <cell r="H25">
            <v>6.12</v>
          </cell>
          <cell r="I25" t="str">
            <v>SO</v>
          </cell>
          <cell r="J25">
            <v>20.52</v>
          </cell>
          <cell r="K25">
            <v>0</v>
          </cell>
        </row>
        <row r="26">
          <cell r="B26">
            <v>14.895833333333334</v>
          </cell>
          <cell r="C26">
            <v>25.7</v>
          </cell>
          <cell r="D26">
            <v>6.7</v>
          </cell>
          <cell r="E26">
            <v>76.958333333333329</v>
          </cell>
          <cell r="F26">
            <v>100</v>
          </cell>
          <cell r="G26">
            <v>33</v>
          </cell>
          <cell r="H26">
            <v>6.48</v>
          </cell>
          <cell r="I26" t="str">
            <v>SO</v>
          </cell>
          <cell r="J26">
            <v>17.28</v>
          </cell>
          <cell r="K26">
            <v>0.2</v>
          </cell>
        </row>
        <row r="27">
          <cell r="B27">
            <v>16.366666666666664</v>
          </cell>
          <cell r="C27">
            <v>27</v>
          </cell>
          <cell r="D27">
            <v>8</v>
          </cell>
          <cell r="E27">
            <v>75.458333333333329</v>
          </cell>
          <cell r="F27">
            <v>100</v>
          </cell>
          <cell r="G27">
            <v>32</v>
          </cell>
          <cell r="H27">
            <v>6.84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18.962500000000002</v>
          </cell>
          <cell r="C28">
            <v>30.1</v>
          </cell>
          <cell r="D28">
            <v>11.5</v>
          </cell>
          <cell r="E28">
            <v>71.458333333333329</v>
          </cell>
          <cell r="F28">
            <v>98</v>
          </cell>
          <cell r="G28">
            <v>24</v>
          </cell>
          <cell r="H28">
            <v>6.84</v>
          </cell>
          <cell r="I28" t="str">
            <v>SO</v>
          </cell>
          <cell r="J28">
            <v>17.28</v>
          </cell>
          <cell r="K28">
            <v>0</v>
          </cell>
        </row>
        <row r="29">
          <cell r="B29">
            <v>20.841666666666672</v>
          </cell>
          <cell r="C29">
            <v>30.3</v>
          </cell>
          <cell r="D29">
            <v>14.7</v>
          </cell>
          <cell r="E29">
            <v>71.583333333333329</v>
          </cell>
          <cell r="F29">
            <v>95</v>
          </cell>
          <cell r="G29">
            <v>32</v>
          </cell>
          <cell r="H29">
            <v>10.08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21.854166666666668</v>
          </cell>
          <cell r="C30">
            <v>31.8</v>
          </cell>
          <cell r="D30">
            <v>15.2</v>
          </cell>
          <cell r="E30">
            <v>73.25</v>
          </cell>
          <cell r="F30">
            <v>99</v>
          </cell>
          <cell r="G30">
            <v>31</v>
          </cell>
          <cell r="H30">
            <v>14.04</v>
          </cell>
          <cell r="I30" t="str">
            <v>SO</v>
          </cell>
          <cell r="J30">
            <v>28.08</v>
          </cell>
          <cell r="K30">
            <v>0</v>
          </cell>
        </row>
        <row r="31">
          <cell r="B31">
            <v>21.474999999999998</v>
          </cell>
          <cell r="C31">
            <v>31.4</v>
          </cell>
          <cell r="D31">
            <v>14.4</v>
          </cell>
          <cell r="E31">
            <v>73.416666666666671</v>
          </cell>
          <cell r="F31">
            <v>99</v>
          </cell>
          <cell r="G31">
            <v>28</v>
          </cell>
          <cell r="H31">
            <v>9.7200000000000006</v>
          </cell>
          <cell r="I31" t="str">
            <v>SO</v>
          </cell>
          <cell r="J31">
            <v>23.400000000000002</v>
          </cell>
          <cell r="K31">
            <v>0</v>
          </cell>
        </row>
        <row r="32">
          <cell r="B32">
            <v>21.320833333333333</v>
          </cell>
          <cell r="C32">
            <v>30.1</v>
          </cell>
          <cell r="D32">
            <v>13.6</v>
          </cell>
          <cell r="E32">
            <v>66</v>
          </cell>
          <cell r="F32">
            <v>97</v>
          </cell>
          <cell r="G32">
            <v>26</v>
          </cell>
          <cell r="H32">
            <v>16.920000000000002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21.891666666666666</v>
          </cell>
          <cell r="C33">
            <v>31.3</v>
          </cell>
          <cell r="D33">
            <v>15.3</v>
          </cell>
          <cell r="E33">
            <v>61.25</v>
          </cell>
          <cell r="F33">
            <v>85</v>
          </cell>
          <cell r="G33">
            <v>30</v>
          </cell>
          <cell r="H33">
            <v>13.32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23.404166666666669</v>
          </cell>
          <cell r="C34">
            <v>31.6</v>
          </cell>
          <cell r="D34">
            <v>17.899999999999999</v>
          </cell>
          <cell r="E34">
            <v>61.833333333333336</v>
          </cell>
          <cell r="F34">
            <v>83</v>
          </cell>
          <cell r="G34">
            <v>34</v>
          </cell>
          <cell r="H34">
            <v>10.44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B35">
            <v>24.862500000000001</v>
          </cell>
          <cell r="C35">
            <v>31.6</v>
          </cell>
          <cell r="D35">
            <v>19.7</v>
          </cell>
          <cell r="E35">
            <v>60.25</v>
          </cell>
          <cell r="F35">
            <v>89</v>
          </cell>
          <cell r="G35">
            <v>31</v>
          </cell>
          <cell r="H35">
            <v>11.879999999999999</v>
          </cell>
          <cell r="I35" t="str">
            <v>SO</v>
          </cell>
          <cell r="J35">
            <v>31.680000000000003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21.762500000000003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24.258333333333329</v>
          </cell>
          <cell r="C5">
            <v>31.7</v>
          </cell>
          <cell r="D5">
            <v>18.399999999999999</v>
          </cell>
          <cell r="E5">
            <v>59.416666666666664</v>
          </cell>
          <cell r="F5">
            <v>86</v>
          </cell>
          <cell r="G5">
            <v>26</v>
          </cell>
          <cell r="H5">
            <v>17.64</v>
          </cell>
          <cell r="I5" t="str">
            <v>NE</v>
          </cell>
          <cell r="J5">
            <v>25.56</v>
          </cell>
          <cell r="K5">
            <v>0</v>
          </cell>
        </row>
        <row r="6">
          <cell r="B6">
            <v>23.112499999999997</v>
          </cell>
          <cell r="C6">
            <v>30.9</v>
          </cell>
          <cell r="D6">
            <v>16.899999999999999</v>
          </cell>
          <cell r="E6">
            <v>55.583333333333336</v>
          </cell>
          <cell r="F6">
            <v>80</v>
          </cell>
          <cell r="G6">
            <v>20</v>
          </cell>
          <cell r="H6">
            <v>21.6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23.175000000000001</v>
          </cell>
          <cell r="C7">
            <v>30.8</v>
          </cell>
          <cell r="D7">
            <v>17.8</v>
          </cell>
          <cell r="E7">
            <v>53.375</v>
          </cell>
          <cell r="F7">
            <v>76</v>
          </cell>
          <cell r="G7">
            <v>25</v>
          </cell>
          <cell r="H7">
            <v>15.120000000000001</v>
          </cell>
          <cell r="I7" t="str">
            <v>NE</v>
          </cell>
          <cell r="J7">
            <v>33.119999999999997</v>
          </cell>
          <cell r="K7">
            <v>0</v>
          </cell>
        </row>
        <row r="8">
          <cell r="B8">
            <v>22.816666666666663</v>
          </cell>
          <cell r="C8">
            <v>32.200000000000003</v>
          </cell>
          <cell r="D8">
            <v>14.7</v>
          </cell>
          <cell r="E8">
            <v>54.791666666666664</v>
          </cell>
          <cell r="F8">
            <v>88</v>
          </cell>
          <cell r="G8">
            <v>20</v>
          </cell>
          <cell r="H8">
            <v>19.440000000000001</v>
          </cell>
          <cell r="I8" t="str">
            <v>NE</v>
          </cell>
          <cell r="J8">
            <v>26.64</v>
          </cell>
          <cell r="K8">
            <v>0</v>
          </cell>
        </row>
        <row r="9">
          <cell r="B9">
            <v>22.633333333333336</v>
          </cell>
          <cell r="C9">
            <v>31.7</v>
          </cell>
          <cell r="D9">
            <v>16.8</v>
          </cell>
          <cell r="E9">
            <v>66.833333333333329</v>
          </cell>
          <cell r="F9">
            <v>85</v>
          </cell>
          <cell r="G9">
            <v>36</v>
          </cell>
          <cell r="H9">
            <v>24.48</v>
          </cell>
          <cell r="I9" t="str">
            <v>NE</v>
          </cell>
          <cell r="J9">
            <v>38.880000000000003</v>
          </cell>
          <cell r="K9">
            <v>0.4</v>
          </cell>
        </row>
        <row r="10">
          <cell r="B10">
            <v>23.991666666666664</v>
          </cell>
          <cell r="C10">
            <v>31</v>
          </cell>
          <cell r="D10">
            <v>18</v>
          </cell>
          <cell r="E10">
            <v>66.375</v>
          </cell>
          <cell r="F10">
            <v>92</v>
          </cell>
          <cell r="G10">
            <v>35</v>
          </cell>
          <cell r="H10">
            <v>15.840000000000002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23.491666666666664</v>
          </cell>
          <cell r="C11">
            <v>30.3</v>
          </cell>
          <cell r="D11">
            <v>16.399999999999999</v>
          </cell>
          <cell r="E11">
            <v>63.666666666666664</v>
          </cell>
          <cell r="F11">
            <v>93</v>
          </cell>
          <cell r="G11">
            <v>31</v>
          </cell>
          <cell r="H11">
            <v>15.840000000000002</v>
          </cell>
          <cell r="I11" t="str">
            <v>L</v>
          </cell>
          <cell r="J11">
            <v>26.28</v>
          </cell>
          <cell r="K11">
            <v>0</v>
          </cell>
        </row>
        <row r="12">
          <cell r="B12">
            <v>23.591666666666669</v>
          </cell>
          <cell r="C12">
            <v>31</v>
          </cell>
          <cell r="D12">
            <v>17.3</v>
          </cell>
          <cell r="E12">
            <v>65.541666666666671</v>
          </cell>
          <cell r="F12">
            <v>90</v>
          </cell>
          <cell r="G12">
            <v>38</v>
          </cell>
          <cell r="H12">
            <v>16.920000000000002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23.387499999999999</v>
          </cell>
          <cell r="C13">
            <v>30</v>
          </cell>
          <cell r="D13">
            <v>17.7</v>
          </cell>
          <cell r="E13">
            <v>62.25</v>
          </cell>
          <cell r="F13">
            <v>87</v>
          </cell>
          <cell r="G13">
            <v>32</v>
          </cell>
          <cell r="H13">
            <v>20.52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22.375</v>
          </cell>
          <cell r="C14">
            <v>30.7</v>
          </cell>
          <cell r="D14">
            <v>15.2</v>
          </cell>
          <cell r="E14">
            <v>62.208333333333336</v>
          </cell>
          <cell r="F14">
            <v>90</v>
          </cell>
          <cell r="G14">
            <v>29</v>
          </cell>
          <cell r="H14">
            <v>24.840000000000003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22.579166666666669</v>
          </cell>
          <cell r="C15">
            <v>31</v>
          </cell>
          <cell r="D15">
            <v>16</v>
          </cell>
          <cell r="E15">
            <v>62.083333333333336</v>
          </cell>
          <cell r="F15">
            <v>85</v>
          </cell>
          <cell r="G15">
            <v>28</v>
          </cell>
          <cell r="H15">
            <v>20.52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20.962499999999999</v>
          </cell>
          <cell r="C16">
            <v>27.1</v>
          </cell>
          <cell r="D16">
            <v>16.3</v>
          </cell>
          <cell r="E16">
            <v>80.666666666666671</v>
          </cell>
          <cell r="F16">
            <v>97</v>
          </cell>
          <cell r="G16">
            <v>55</v>
          </cell>
          <cell r="H16">
            <v>17.64</v>
          </cell>
          <cell r="I16" t="str">
            <v>O</v>
          </cell>
          <cell r="J16">
            <v>34.200000000000003</v>
          </cell>
          <cell r="K16">
            <v>0</v>
          </cell>
        </row>
        <row r="17">
          <cell r="B17">
            <v>21.166666666666664</v>
          </cell>
          <cell r="C17">
            <v>28.7</v>
          </cell>
          <cell r="D17">
            <v>15.5</v>
          </cell>
          <cell r="E17">
            <v>79.75</v>
          </cell>
          <cell r="F17">
            <v>98</v>
          </cell>
          <cell r="G17">
            <v>43</v>
          </cell>
          <cell r="H17">
            <v>12.96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22.358333333333331</v>
          </cell>
          <cell r="C18">
            <v>30.3</v>
          </cell>
          <cell r="D18">
            <v>18</v>
          </cell>
          <cell r="E18">
            <v>74.666666666666671</v>
          </cell>
          <cell r="F18">
            <v>94</v>
          </cell>
          <cell r="G18">
            <v>44</v>
          </cell>
          <cell r="H18">
            <v>21.6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24.266666666666676</v>
          </cell>
          <cell r="C19">
            <v>31.5</v>
          </cell>
          <cell r="D19">
            <v>18.8</v>
          </cell>
          <cell r="E19">
            <v>61.625</v>
          </cell>
          <cell r="F19">
            <v>90</v>
          </cell>
          <cell r="G19">
            <v>27</v>
          </cell>
          <cell r="H19">
            <v>19.440000000000001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21.974999999999998</v>
          </cell>
          <cell r="C20">
            <v>29.9</v>
          </cell>
          <cell r="D20">
            <v>16.899999999999999</v>
          </cell>
          <cell r="E20">
            <v>69.75</v>
          </cell>
          <cell r="F20">
            <v>96</v>
          </cell>
          <cell r="G20">
            <v>37</v>
          </cell>
          <cell r="H20">
            <v>28.44</v>
          </cell>
          <cell r="I20" t="str">
            <v>NE</v>
          </cell>
          <cell r="J20">
            <v>66.600000000000009</v>
          </cell>
          <cell r="K20">
            <v>14.8</v>
          </cell>
        </row>
        <row r="21">
          <cell r="B21">
            <v>20.49166666666666</v>
          </cell>
          <cell r="C21">
            <v>26</v>
          </cell>
          <cell r="D21">
            <v>17.7</v>
          </cell>
          <cell r="E21">
            <v>85.416666666666671</v>
          </cell>
          <cell r="F21">
            <v>96</v>
          </cell>
          <cell r="G21">
            <v>63</v>
          </cell>
          <cell r="H21">
            <v>18</v>
          </cell>
          <cell r="I21" t="str">
            <v>L</v>
          </cell>
          <cell r="J21">
            <v>27.720000000000002</v>
          </cell>
          <cell r="K21">
            <v>8.1999999999999993</v>
          </cell>
        </row>
        <row r="22">
          <cell r="B22">
            <v>21.812500000000004</v>
          </cell>
          <cell r="C22">
            <v>29.1</v>
          </cell>
          <cell r="D22">
            <v>17.7</v>
          </cell>
          <cell r="E22">
            <v>75.916666666666671</v>
          </cell>
          <cell r="F22">
            <v>90</v>
          </cell>
          <cell r="G22">
            <v>46</v>
          </cell>
          <cell r="H22">
            <v>15.48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19.820833333333333</v>
          </cell>
          <cell r="C23">
            <v>23.1</v>
          </cell>
          <cell r="D23">
            <v>16.899999999999999</v>
          </cell>
          <cell r="E23">
            <v>84.333333333333329</v>
          </cell>
          <cell r="F23">
            <v>97</v>
          </cell>
          <cell r="G23">
            <v>65</v>
          </cell>
          <cell r="H23">
            <v>22.68</v>
          </cell>
          <cell r="I23" t="str">
            <v>N</v>
          </cell>
          <cell r="J23">
            <v>64.08</v>
          </cell>
          <cell r="K23">
            <v>6</v>
          </cell>
        </row>
        <row r="24">
          <cell r="B24">
            <v>13.704166666666673</v>
          </cell>
          <cell r="C24">
            <v>20.2</v>
          </cell>
          <cell r="D24">
            <v>6.8</v>
          </cell>
          <cell r="E24">
            <v>71.166666666666671</v>
          </cell>
          <cell r="F24">
            <v>95</v>
          </cell>
          <cell r="G24">
            <v>37</v>
          </cell>
          <cell r="H24">
            <v>24.840000000000003</v>
          </cell>
          <cell r="I24" t="str">
            <v>S</v>
          </cell>
          <cell r="J24">
            <v>44.28</v>
          </cell>
          <cell r="K24">
            <v>0</v>
          </cell>
        </row>
        <row r="25">
          <cell r="B25">
            <v>15.35</v>
          </cell>
          <cell r="C25">
            <v>26.3</v>
          </cell>
          <cell r="D25">
            <v>7.1</v>
          </cell>
          <cell r="E25">
            <v>58.25</v>
          </cell>
          <cell r="F25">
            <v>89</v>
          </cell>
          <cell r="G25">
            <v>17</v>
          </cell>
          <cell r="H25">
            <v>23.400000000000002</v>
          </cell>
          <cell r="I25" t="str">
            <v>L</v>
          </cell>
          <cell r="J25">
            <v>36</v>
          </cell>
          <cell r="K25">
            <v>0</v>
          </cell>
        </row>
        <row r="26">
          <cell r="B26">
            <v>16.870833333333334</v>
          </cell>
          <cell r="C26">
            <v>27.7</v>
          </cell>
          <cell r="D26">
            <v>7.6</v>
          </cell>
          <cell r="E26">
            <v>55.208333333333336</v>
          </cell>
          <cell r="F26">
            <v>88</v>
          </cell>
          <cell r="G26">
            <v>12</v>
          </cell>
          <cell r="H26">
            <v>15.120000000000001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18.366666666666664</v>
          </cell>
          <cell r="C27">
            <v>27.6</v>
          </cell>
          <cell r="D27">
            <v>9</v>
          </cell>
          <cell r="E27">
            <v>52.291666666666664</v>
          </cell>
          <cell r="F27">
            <v>87</v>
          </cell>
          <cell r="G27">
            <v>27</v>
          </cell>
          <cell r="H27">
            <v>15.48</v>
          </cell>
          <cell r="I27" t="str">
            <v>L</v>
          </cell>
          <cell r="J27">
            <v>27.720000000000002</v>
          </cell>
          <cell r="K27">
            <v>0</v>
          </cell>
        </row>
        <row r="28">
          <cell r="B28">
            <v>19.941666666666663</v>
          </cell>
          <cell r="C28">
            <v>29.3</v>
          </cell>
          <cell r="D28">
            <v>11</v>
          </cell>
          <cell r="E28">
            <v>50.375</v>
          </cell>
          <cell r="F28">
            <v>84</v>
          </cell>
          <cell r="G28">
            <v>23</v>
          </cell>
          <cell r="H28">
            <v>15.48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21.462500000000002</v>
          </cell>
          <cell r="C29">
            <v>29.5</v>
          </cell>
          <cell r="D29">
            <v>12.6</v>
          </cell>
          <cell r="E29">
            <v>51.083333333333336</v>
          </cell>
          <cell r="F29">
            <v>83</v>
          </cell>
          <cell r="G29">
            <v>28</v>
          </cell>
          <cell r="H29">
            <v>22.68</v>
          </cell>
          <cell r="I29" t="str">
            <v>L</v>
          </cell>
          <cell r="J29">
            <v>33.119999999999997</v>
          </cell>
          <cell r="K29">
            <v>0</v>
          </cell>
        </row>
        <row r="30">
          <cell r="B30">
            <v>21.829166666666669</v>
          </cell>
          <cell r="C30">
            <v>29.3</v>
          </cell>
          <cell r="D30">
            <v>14.7</v>
          </cell>
          <cell r="E30">
            <v>58.541666666666664</v>
          </cell>
          <cell r="F30">
            <v>86</v>
          </cell>
          <cell r="G30">
            <v>31</v>
          </cell>
          <cell r="H30">
            <v>24.48</v>
          </cell>
          <cell r="I30" t="str">
            <v>NE</v>
          </cell>
          <cell r="J30">
            <v>38.159999999999997</v>
          </cell>
          <cell r="K30">
            <v>0</v>
          </cell>
        </row>
        <row r="31">
          <cell r="B31">
            <v>21.375</v>
          </cell>
          <cell r="C31">
            <v>29.2</v>
          </cell>
          <cell r="D31">
            <v>14.5</v>
          </cell>
          <cell r="E31">
            <v>53.541666666666664</v>
          </cell>
          <cell r="F31">
            <v>83</v>
          </cell>
          <cell r="G31">
            <v>18</v>
          </cell>
          <cell r="H31">
            <v>23.759999999999998</v>
          </cell>
          <cell r="I31" t="str">
            <v>L</v>
          </cell>
          <cell r="J31">
            <v>43.92</v>
          </cell>
          <cell r="K31">
            <v>0</v>
          </cell>
        </row>
        <row r="32">
          <cell r="B32">
            <v>20.624999999999996</v>
          </cell>
          <cell r="C32">
            <v>27.7</v>
          </cell>
          <cell r="D32">
            <v>13.5</v>
          </cell>
          <cell r="E32">
            <v>51.958333333333336</v>
          </cell>
          <cell r="F32">
            <v>82</v>
          </cell>
          <cell r="G32">
            <v>26</v>
          </cell>
          <cell r="H32">
            <v>20.16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21.329166666666669</v>
          </cell>
          <cell r="C33">
            <v>28.4</v>
          </cell>
          <cell r="D33">
            <v>16.3</v>
          </cell>
          <cell r="E33">
            <v>54.75</v>
          </cell>
          <cell r="F33">
            <v>70</v>
          </cell>
          <cell r="G33">
            <v>27</v>
          </cell>
          <cell r="H33">
            <v>18.36</v>
          </cell>
          <cell r="I33" t="str">
            <v>NE</v>
          </cell>
          <cell r="J33">
            <v>27</v>
          </cell>
          <cell r="K33">
            <v>0</v>
          </cell>
        </row>
        <row r="34">
          <cell r="B34">
            <v>20.108333333333331</v>
          </cell>
          <cell r="C34">
            <v>25.5</v>
          </cell>
          <cell r="D34">
            <v>16.600000000000001</v>
          </cell>
          <cell r="E34">
            <v>68.75</v>
          </cell>
          <cell r="F34">
            <v>79</v>
          </cell>
          <cell r="G34">
            <v>49</v>
          </cell>
          <cell r="H34">
            <v>19.079999999999998</v>
          </cell>
          <cell r="I34" t="str">
            <v>NE</v>
          </cell>
          <cell r="J34">
            <v>38.519999999999996</v>
          </cell>
          <cell r="K34">
            <v>0</v>
          </cell>
        </row>
        <row r="35">
          <cell r="B35">
            <v>21.483333333333334</v>
          </cell>
          <cell r="C35">
            <v>28.4</v>
          </cell>
          <cell r="D35">
            <v>16.100000000000001</v>
          </cell>
          <cell r="E35">
            <v>68.958333333333329</v>
          </cell>
          <cell r="F35">
            <v>92</v>
          </cell>
          <cell r="G35">
            <v>40</v>
          </cell>
          <cell r="H35">
            <v>23.400000000000002</v>
          </cell>
          <cell r="I35" t="str">
            <v>NE</v>
          </cell>
          <cell r="J35">
            <v>30.96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21.879166666666666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23.283333333333331</v>
          </cell>
          <cell r="C5">
            <v>30.9</v>
          </cell>
          <cell r="D5">
            <v>19</v>
          </cell>
          <cell r="E5">
            <v>85.166666666666671</v>
          </cell>
          <cell r="F5">
            <v>96</v>
          </cell>
          <cell r="G5">
            <v>56</v>
          </cell>
          <cell r="H5">
            <v>7.5600000000000005</v>
          </cell>
          <cell r="I5" t="str">
            <v>L</v>
          </cell>
          <cell r="J5">
            <v>20.52</v>
          </cell>
          <cell r="K5">
            <v>0.6</v>
          </cell>
        </row>
        <row r="6">
          <cell r="B6">
            <v>23.833333333333332</v>
          </cell>
          <cell r="C6">
            <v>33.299999999999997</v>
          </cell>
          <cell r="D6">
            <v>18.2</v>
          </cell>
          <cell r="E6">
            <v>77.708333333333329</v>
          </cell>
          <cell r="F6">
            <v>97</v>
          </cell>
          <cell r="G6">
            <v>31</v>
          </cell>
          <cell r="H6">
            <v>8.64</v>
          </cell>
          <cell r="I6" t="str">
            <v>NE</v>
          </cell>
          <cell r="J6">
            <v>20.52</v>
          </cell>
          <cell r="K6">
            <v>0.2</v>
          </cell>
        </row>
        <row r="7">
          <cell r="B7">
            <v>22.824999999999999</v>
          </cell>
          <cell r="C7">
            <v>33.5</v>
          </cell>
          <cell r="D7">
            <v>16</v>
          </cell>
          <cell r="E7">
            <v>75.791666666666671</v>
          </cell>
          <cell r="F7">
            <v>97</v>
          </cell>
          <cell r="G7">
            <v>28</v>
          </cell>
          <cell r="H7">
            <v>8.2799999999999994</v>
          </cell>
          <cell r="I7" t="str">
            <v>L</v>
          </cell>
          <cell r="J7">
            <v>20.16</v>
          </cell>
          <cell r="K7">
            <v>0</v>
          </cell>
        </row>
        <row r="8">
          <cell r="B8">
            <v>22.8125</v>
          </cell>
          <cell r="C8">
            <v>34.1</v>
          </cell>
          <cell r="D8">
            <v>15.3</v>
          </cell>
          <cell r="E8">
            <v>76.708333333333329</v>
          </cell>
          <cell r="F8">
            <v>97</v>
          </cell>
          <cell r="G8">
            <v>33</v>
          </cell>
          <cell r="H8">
            <v>9.7200000000000006</v>
          </cell>
          <cell r="I8" t="str">
            <v>L</v>
          </cell>
          <cell r="J8">
            <v>19.079999999999998</v>
          </cell>
          <cell r="K8">
            <v>0.2</v>
          </cell>
        </row>
        <row r="9">
          <cell r="B9">
            <v>23.862500000000001</v>
          </cell>
          <cell r="C9">
            <v>34.299999999999997</v>
          </cell>
          <cell r="D9">
            <v>17.3</v>
          </cell>
          <cell r="E9">
            <v>77.916666666666671</v>
          </cell>
          <cell r="F9">
            <v>96</v>
          </cell>
          <cell r="G9">
            <v>37</v>
          </cell>
          <cell r="H9">
            <v>6.84</v>
          </cell>
          <cell r="I9" t="str">
            <v>L</v>
          </cell>
          <cell r="J9">
            <v>19.079999999999998</v>
          </cell>
          <cell r="K9">
            <v>0</v>
          </cell>
        </row>
        <row r="10">
          <cell r="B10">
            <v>25.216666666666665</v>
          </cell>
          <cell r="C10">
            <v>34.200000000000003</v>
          </cell>
          <cell r="D10">
            <v>19.899999999999999</v>
          </cell>
          <cell r="E10">
            <v>76.375</v>
          </cell>
          <cell r="F10">
            <v>96</v>
          </cell>
          <cell r="G10">
            <v>33</v>
          </cell>
          <cell r="H10">
            <v>6.84</v>
          </cell>
          <cell r="I10" t="str">
            <v>L</v>
          </cell>
          <cell r="J10">
            <v>19.079999999999998</v>
          </cell>
          <cell r="K10">
            <v>0</v>
          </cell>
        </row>
        <row r="11">
          <cell r="B11">
            <v>24.387499999999999</v>
          </cell>
          <cell r="C11">
            <v>32.5</v>
          </cell>
          <cell r="D11">
            <v>19.399999999999999</v>
          </cell>
          <cell r="E11">
            <v>78.125</v>
          </cell>
          <cell r="F11">
            <v>96</v>
          </cell>
          <cell r="G11">
            <v>39</v>
          </cell>
          <cell r="H11">
            <v>7.2</v>
          </cell>
          <cell r="I11" t="str">
            <v>SE</v>
          </cell>
          <cell r="J11">
            <v>18.36</v>
          </cell>
          <cell r="K11">
            <v>0</v>
          </cell>
        </row>
        <row r="12">
          <cell r="B12">
            <v>24.929166666666664</v>
          </cell>
          <cell r="C12">
            <v>34.200000000000003</v>
          </cell>
          <cell r="D12">
            <v>19.600000000000001</v>
          </cell>
          <cell r="E12">
            <v>75.541666666666671</v>
          </cell>
          <cell r="F12">
            <v>96</v>
          </cell>
          <cell r="G12">
            <v>35</v>
          </cell>
          <cell r="H12">
            <v>7.9200000000000008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25.059548611111115</v>
          </cell>
          <cell r="C13">
            <v>34.200000000000003</v>
          </cell>
          <cell r="D13">
            <v>19</v>
          </cell>
          <cell r="E13">
            <v>74.772569444444443</v>
          </cell>
          <cell r="F13">
            <v>96</v>
          </cell>
          <cell r="G13">
            <v>33</v>
          </cell>
          <cell r="H13">
            <v>28.512000000000004</v>
          </cell>
          <cell r="I13" t="str">
            <v>SE</v>
          </cell>
          <cell r="J13">
            <v>71.28</v>
          </cell>
          <cell r="K13">
            <v>0</v>
          </cell>
        </row>
        <row r="14">
          <cell r="B14">
            <v>23.504166666666674</v>
          </cell>
          <cell r="C14">
            <v>33.299999999999997</v>
          </cell>
          <cell r="D14">
            <v>17</v>
          </cell>
          <cell r="E14">
            <v>76.375</v>
          </cell>
          <cell r="F14">
            <v>97</v>
          </cell>
          <cell r="G14">
            <v>31</v>
          </cell>
          <cell r="H14">
            <v>10.08</v>
          </cell>
          <cell r="I14" t="str">
            <v>NE</v>
          </cell>
          <cell r="J14">
            <v>24.840000000000003</v>
          </cell>
          <cell r="K14">
            <v>0</v>
          </cell>
        </row>
        <row r="15">
          <cell r="B15">
            <v>23.179166666666671</v>
          </cell>
          <cell r="C15">
            <v>34.1</v>
          </cell>
          <cell r="D15">
            <v>16.7</v>
          </cell>
          <cell r="E15">
            <v>78.583333333333329</v>
          </cell>
          <cell r="F15">
            <v>97</v>
          </cell>
          <cell r="G15">
            <v>38</v>
          </cell>
          <cell r="H15">
            <v>21.240000000000002</v>
          </cell>
          <cell r="I15" t="str">
            <v>S</v>
          </cell>
          <cell r="J15">
            <v>38.880000000000003</v>
          </cell>
          <cell r="K15">
            <v>11.4</v>
          </cell>
        </row>
        <row r="16">
          <cell r="B16">
            <v>23.487500000000001</v>
          </cell>
          <cell r="C16">
            <v>28.9</v>
          </cell>
          <cell r="D16">
            <v>21</v>
          </cell>
          <cell r="E16">
            <v>85.125</v>
          </cell>
          <cell r="F16">
            <v>96</v>
          </cell>
          <cell r="G16">
            <v>56</v>
          </cell>
          <cell r="H16">
            <v>7.9200000000000008</v>
          </cell>
          <cell r="I16" t="str">
            <v>O</v>
          </cell>
          <cell r="J16">
            <v>19.440000000000001</v>
          </cell>
          <cell r="K16">
            <v>5.4</v>
          </cell>
        </row>
        <row r="17">
          <cell r="B17">
            <v>23.129166666666666</v>
          </cell>
          <cell r="C17">
            <v>29.7</v>
          </cell>
          <cell r="D17">
            <v>18.399999999999999</v>
          </cell>
          <cell r="E17">
            <v>79.583333333333329</v>
          </cell>
          <cell r="F17">
            <v>96</v>
          </cell>
          <cell r="G17">
            <v>56</v>
          </cell>
          <cell r="H17">
            <v>6.84</v>
          </cell>
          <cell r="I17" t="str">
            <v>SE</v>
          </cell>
          <cell r="J17">
            <v>14.4</v>
          </cell>
          <cell r="K17">
            <v>0</v>
          </cell>
        </row>
        <row r="18">
          <cell r="B18">
            <v>23.958333333333329</v>
          </cell>
          <cell r="C18">
            <v>33.1</v>
          </cell>
          <cell r="D18">
            <v>18.600000000000001</v>
          </cell>
          <cell r="E18">
            <v>81.708333333333329</v>
          </cell>
          <cell r="F18">
            <v>97</v>
          </cell>
          <cell r="G18">
            <v>43</v>
          </cell>
          <cell r="H18">
            <v>6.48</v>
          </cell>
          <cell r="I18" t="str">
            <v>L</v>
          </cell>
          <cell r="J18">
            <v>18</v>
          </cell>
          <cell r="K18">
            <v>0</v>
          </cell>
        </row>
        <row r="19">
          <cell r="B19">
            <v>24.504166666666666</v>
          </cell>
          <cell r="C19">
            <v>33.200000000000003</v>
          </cell>
          <cell r="D19">
            <v>18.7</v>
          </cell>
          <cell r="E19">
            <v>77.375</v>
          </cell>
          <cell r="F19">
            <v>97</v>
          </cell>
          <cell r="G19">
            <v>35</v>
          </cell>
          <cell r="H19">
            <v>7.9200000000000008</v>
          </cell>
          <cell r="I19" t="str">
            <v>L</v>
          </cell>
          <cell r="J19">
            <v>22.32</v>
          </cell>
          <cell r="K19">
            <v>0</v>
          </cell>
        </row>
        <row r="20">
          <cell r="B20">
            <v>21.866666666666664</v>
          </cell>
          <cell r="C20">
            <v>29.6</v>
          </cell>
          <cell r="D20">
            <v>18.5</v>
          </cell>
          <cell r="E20">
            <v>85.625</v>
          </cell>
          <cell r="F20">
            <v>97</v>
          </cell>
          <cell r="G20">
            <v>57</v>
          </cell>
          <cell r="H20">
            <v>16.2</v>
          </cell>
          <cell r="I20" t="str">
            <v>SE</v>
          </cell>
          <cell r="J20">
            <v>41.76</v>
          </cell>
          <cell r="K20">
            <v>2.8000000000000003</v>
          </cell>
        </row>
        <row r="21">
          <cell r="B21">
            <v>22.404166666666669</v>
          </cell>
          <cell r="C21">
            <v>30</v>
          </cell>
          <cell r="D21">
            <v>18.600000000000001</v>
          </cell>
          <cell r="E21">
            <v>83.916666666666671</v>
          </cell>
          <cell r="F21">
            <v>97</v>
          </cell>
          <cell r="G21">
            <v>49</v>
          </cell>
          <cell r="H21">
            <v>8.64</v>
          </cell>
          <cell r="I21" t="str">
            <v>L</v>
          </cell>
          <cell r="J21">
            <v>20.52</v>
          </cell>
          <cell r="K21">
            <v>0.2</v>
          </cell>
        </row>
        <row r="22">
          <cell r="B22">
            <v>23.454166666666666</v>
          </cell>
          <cell r="C22">
            <v>32.1</v>
          </cell>
          <cell r="D22">
            <v>18.2</v>
          </cell>
          <cell r="E22">
            <v>81.708333333333329</v>
          </cell>
          <cell r="F22">
            <v>97</v>
          </cell>
          <cell r="G22">
            <v>48</v>
          </cell>
          <cell r="H22">
            <v>9</v>
          </cell>
          <cell r="I22" t="str">
            <v>NO</v>
          </cell>
          <cell r="J22">
            <v>24.12</v>
          </cell>
          <cell r="K22">
            <v>0</v>
          </cell>
        </row>
        <row r="23">
          <cell r="B23">
            <v>21.108333333333331</v>
          </cell>
          <cell r="C23">
            <v>24.3</v>
          </cell>
          <cell r="D23">
            <v>18.3</v>
          </cell>
          <cell r="E23">
            <v>85.666666666666671</v>
          </cell>
          <cell r="F23">
            <v>96</v>
          </cell>
          <cell r="G23">
            <v>67</v>
          </cell>
          <cell r="H23">
            <v>24.12</v>
          </cell>
          <cell r="I23" t="str">
            <v>SO</v>
          </cell>
          <cell r="J23">
            <v>48.24</v>
          </cell>
          <cell r="K23">
            <v>6</v>
          </cell>
        </row>
        <row r="24">
          <cell r="B24">
            <v>15.354166666666664</v>
          </cell>
          <cell r="C24">
            <v>22.6</v>
          </cell>
          <cell r="D24">
            <v>8.9</v>
          </cell>
          <cell r="E24">
            <v>73.916666666666671</v>
          </cell>
          <cell r="F24">
            <v>96</v>
          </cell>
          <cell r="G24">
            <v>36</v>
          </cell>
          <cell r="H24">
            <v>16.559999999999999</v>
          </cell>
          <cell r="I24" t="str">
            <v>SE</v>
          </cell>
          <cell r="J24">
            <v>32.04</v>
          </cell>
          <cell r="K24">
            <v>0</v>
          </cell>
        </row>
        <row r="25">
          <cell r="B25">
            <v>14.487499999999997</v>
          </cell>
          <cell r="C25">
            <v>25.4</v>
          </cell>
          <cell r="D25">
            <v>6.8</v>
          </cell>
          <cell r="E25">
            <v>77.708333333333329</v>
          </cell>
          <cell r="F25">
            <v>98</v>
          </cell>
          <cell r="G25">
            <v>31</v>
          </cell>
          <cell r="H25">
            <v>7.2</v>
          </cell>
          <cell r="I25" t="str">
            <v>SE</v>
          </cell>
          <cell r="J25">
            <v>20.52</v>
          </cell>
          <cell r="K25">
            <v>0.2</v>
          </cell>
        </row>
        <row r="26">
          <cell r="B26">
            <v>15.879166666666663</v>
          </cell>
          <cell r="C26">
            <v>28</v>
          </cell>
          <cell r="D26">
            <v>7.6</v>
          </cell>
          <cell r="E26">
            <v>74.666666666666671</v>
          </cell>
          <cell r="F26">
            <v>98</v>
          </cell>
          <cell r="G26">
            <v>29</v>
          </cell>
          <cell r="H26">
            <v>6.48</v>
          </cell>
          <cell r="I26" t="str">
            <v>L</v>
          </cell>
          <cell r="J26">
            <v>15.840000000000002</v>
          </cell>
          <cell r="K26">
            <v>0</v>
          </cell>
        </row>
        <row r="27">
          <cell r="B27">
            <v>17.904166666666669</v>
          </cell>
          <cell r="C27">
            <v>28.3</v>
          </cell>
          <cell r="D27">
            <v>10.1</v>
          </cell>
          <cell r="E27">
            <v>72.583333333333329</v>
          </cell>
          <cell r="F27">
            <v>97</v>
          </cell>
          <cell r="G27">
            <v>32</v>
          </cell>
          <cell r="H27">
            <v>9.7200000000000006</v>
          </cell>
          <cell r="I27" t="str">
            <v>SE</v>
          </cell>
          <cell r="J27">
            <v>21.96</v>
          </cell>
          <cell r="K27">
            <v>0.2</v>
          </cell>
        </row>
        <row r="28">
          <cell r="B28">
            <v>19.283333333333335</v>
          </cell>
          <cell r="C28">
            <v>30</v>
          </cell>
          <cell r="D28">
            <v>11.8</v>
          </cell>
          <cell r="E28">
            <v>72.041666666666671</v>
          </cell>
          <cell r="F28">
            <v>97</v>
          </cell>
          <cell r="G28">
            <v>26</v>
          </cell>
          <cell r="H28">
            <v>9.3600000000000012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20.366666666666664</v>
          </cell>
          <cell r="C29">
            <v>31.7</v>
          </cell>
          <cell r="D29">
            <v>12.5</v>
          </cell>
          <cell r="E29">
            <v>72.875</v>
          </cell>
          <cell r="F29">
            <v>97</v>
          </cell>
          <cell r="G29">
            <v>32</v>
          </cell>
          <cell r="H29">
            <v>8.64</v>
          </cell>
          <cell r="I29" t="str">
            <v>L</v>
          </cell>
          <cell r="J29">
            <v>16.559999999999999</v>
          </cell>
          <cell r="K29">
            <v>0</v>
          </cell>
        </row>
        <row r="30">
          <cell r="B30">
            <v>21.441666666666666</v>
          </cell>
          <cell r="C30">
            <v>32.5</v>
          </cell>
          <cell r="D30">
            <v>14.4</v>
          </cell>
          <cell r="E30">
            <v>75.833333333333329</v>
          </cell>
          <cell r="F30">
            <v>97</v>
          </cell>
          <cell r="G30">
            <v>33</v>
          </cell>
          <cell r="H30">
            <v>7.5600000000000005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21.870833333333337</v>
          </cell>
          <cell r="C31">
            <v>33</v>
          </cell>
          <cell r="D31">
            <v>15.4</v>
          </cell>
          <cell r="E31">
            <v>71.791666666666671</v>
          </cell>
          <cell r="F31">
            <v>96</v>
          </cell>
          <cell r="G31">
            <v>22</v>
          </cell>
          <cell r="H31">
            <v>8.64</v>
          </cell>
          <cell r="I31" t="str">
            <v>L</v>
          </cell>
          <cell r="J31">
            <v>25.56</v>
          </cell>
          <cell r="K31">
            <v>0</v>
          </cell>
        </row>
        <row r="32">
          <cell r="B32">
            <v>20.191666666666666</v>
          </cell>
          <cell r="C32">
            <v>31.6</v>
          </cell>
          <cell r="D32">
            <v>11.9</v>
          </cell>
          <cell r="E32">
            <v>68.75</v>
          </cell>
          <cell r="F32">
            <v>96</v>
          </cell>
          <cell r="G32">
            <v>23</v>
          </cell>
          <cell r="H32">
            <v>7.5600000000000005</v>
          </cell>
          <cell r="I32" t="str">
            <v>SE</v>
          </cell>
          <cell r="J32">
            <v>23.040000000000003</v>
          </cell>
          <cell r="K32">
            <v>0</v>
          </cell>
        </row>
        <row r="33">
          <cell r="B33">
            <v>21.579166666666669</v>
          </cell>
          <cell r="C33">
            <v>30.2</v>
          </cell>
          <cell r="D33">
            <v>16.7</v>
          </cell>
          <cell r="E33">
            <v>72.75</v>
          </cell>
          <cell r="F33">
            <v>92</v>
          </cell>
          <cell r="G33">
            <v>38</v>
          </cell>
          <cell r="H33">
            <v>6.84</v>
          </cell>
          <cell r="I33" t="str">
            <v>L</v>
          </cell>
          <cell r="J33">
            <v>16.2</v>
          </cell>
          <cell r="K33">
            <v>0</v>
          </cell>
        </row>
        <row r="34">
          <cell r="B34">
            <v>21.537500000000005</v>
          </cell>
          <cell r="C34">
            <v>29.9</v>
          </cell>
          <cell r="D34">
            <v>15.6</v>
          </cell>
          <cell r="E34">
            <v>80.041666666666671</v>
          </cell>
          <cell r="F34">
            <v>96</v>
          </cell>
          <cell r="G34">
            <v>44</v>
          </cell>
          <cell r="H34">
            <v>7.5600000000000005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22.241666666666664</v>
          </cell>
          <cell r="C35">
            <v>31.8</v>
          </cell>
          <cell r="D35">
            <v>16.600000000000001</v>
          </cell>
          <cell r="E35">
            <v>79.083333333333329</v>
          </cell>
          <cell r="F35">
            <v>96</v>
          </cell>
          <cell r="G35">
            <v>42</v>
          </cell>
          <cell r="H35">
            <v>9</v>
          </cell>
          <cell r="I35" t="str">
            <v>SE</v>
          </cell>
          <cell r="J35">
            <v>20.52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22.858333333333334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>
        <row r="5">
          <cell r="B5">
            <v>21.462500000000002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25.262499999999999</v>
          </cell>
          <cell r="C5">
            <v>33.200000000000003</v>
          </cell>
          <cell r="D5">
            <v>18.100000000000001</v>
          </cell>
          <cell r="E5">
            <v>61.416666666666664</v>
          </cell>
          <cell r="F5">
            <v>90</v>
          </cell>
          <cell r="G5">
            <v>30</v>
          </cell>
          <cell r="H5">
            <v>12.96</v>
          </cell>
          <cell r="I5" t="str">
            <v>SO</v>
          </cell>
          <cell r="J5">
            <v>23.759999999999998</v>
          </cell>
          <cell r="K5">
            <v>0</v>
          </cell>
        </row>
        <row r="6">
          <cell r="B6">
            <v>25.137500000000003</v>
          </cell>
          <cell r="C6">
            <v>32.700000000000003</v>
          </cell>
          <cell r="D6">
            <v>18.7</v>
          </cell>
          <cell r="E6">
            <v>61.541666666666664</v>
          </cell>
          <cell r="F6">
            <v>88</v>
          </cell>
          <cell r="G6">
            <v>34</v>
          </cell>
          <cell r="H6">
            <v>17.28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24.929166666666664</v>
          </cell>
          <cell r="C7">
            <v>32.4</v>
          </cell>
          <cell r="D7">
            <v>18.7</v>
          </cell>
          <cell r="E7">
            <v>58.75</v>
          </cell>
          <cell r="F7">
            <v>81</v>
          </cell>
          <cell r="G7">
            <v>28</v>
          </cell>
          <cell r="H7">
            <v>11.16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24.508333333333326</v>
          </cell>
          <cell r="C8">
            <v>32.4</v>
          </cell>
          <cell r="D8">
            <v>17.3</v>
          </cell>
          <cell r="E8">
            <v>54.666666666666664</v>
          </cell>
          <cell r="F8">
            <v>77</v>
          </cell>
          <cell r="G8">
            <v>27</v>
          </cell>
          <cell r="H8">
            <v>9.7200000000000006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23.837500000000002</v>
          </cell>
          <cell r="C9">
            <v>30.7</v>
          </cell>
          <cell r="D9">
            <v>19.399999999999999</v>
          </cell>
          <cell r="E9">
            <v>58.833333333333336</v>
          </cell>
          <cell r="F9">
            <v>74</v>
          </cell>
          <cell r="G9">
            <v>38</v>
          </cell>
          <cell r="H9">
            <v>12.24</v>
          </cell>
          <cell r="I9" t="str">
            <v>SE</v>
          </cell>
          <cell r="J9">
            <v>18.720000000000002</v>
          </cell>
          <cell r="K9">
            <v>0</v>
          </cell>
        </row>
        <row r="10">
          <cell r="B10">
            <v>23.979166666666668</v>
          </cell>
          <cell r="C10">
            <v>27.8</v>
          </cell>
          <cell r="D10">
            <v>21</v>
          </cell>
          <cell r="E10">
            <v>70.666666666666671</v>
          </cell>
          <cell r="F10">
            <v>89</v>
          </cell>
          <cell r="G10">
            <v>55</v>
          </cell>
          <cell r="H10">
            <v>11.520000000000001</v>
          </cell>
          <cell r="I10" t="str">
            <v>O</v>
          </cell>
          <cell r="J10">
            <v>19.440000000000001</v>
          </cell>
          <cell r="K10">
            <v>0.2</v>
          </cell>
        </row>
        <row r="11">
          <cell r="B11">
            <v>24.349999999999994</v>
          </cell>
          <cell r="C11">
            <v>30.6</v>
          </cell>
          <cell r="D11">
            <v>18.600000000000001</v>
          </cell>
          <cell r="E11">
            <v>66.083333333333329</v>
          </cell>
          <cell r="F11">
            <v>90</v>
          </cell>
          <cell r="G11">
            <v>43</v>
          </cell>
          <cell r="H11">
            <v>19.8</v>
          </cell>
          <cell r="I11" t="str">
            <v>SO</v>
          </cell>
          <cell r="J11">
            <v>35.64</v>
          </cell>
          <cell r="K11">
            <v>0</v>
          </cell>
        </row>
        <row r="12">
          <cell r="B12">
            <v>23.141666666666669</v>
          </cell>
          <cell r="C12">
            <v>29.4</v>
          </cell>
          <cell r="D12">
            <v>17.399999999999999</v>
          </cell>
          <cell r="E12">
            <v>69</v>
          </cell>
          <cell r="F12">
            <v>90</v>
          </cell>
          <cell r="G12">
            <v>46</v>
          </cell>
          <cell r="H12">
            <v>25.56</v>
          </cell>
          <cell r="I12" t="str">
            <v>S</v>
          </cell>
          <cell r="J12">
            <v>46.440000000000005</v>
          </cell>
          <cell r="K12">
            <v>0</v>
          </cell>
        </row>
        <row r="13">
          <cell r="B13">
            <v>22.979166666666668</v>
          </cell>
          <cell r="C13">
            <v>29.4</v>
          </cell>
          <cell r="D13">
            <v>17.899999999999999</v>
          </cell>
          <cell r="E13">
            <v>70.208333333333329</v>
          </cell>
          <cell r="F13">
            <v>90</v>
          </cell>
          <cell r="G13">
            <v>46</v>
          </cell>
          <cell r="H13">
            <v>21.240000000000002</v>
          </cell>
          <cell r="I13" t="str">
            <v>SE</v>
          </cell>
          <cell r="J13">
            <v>38.159999999999997</v>
          </cell>
          <cell r="K13">
            <v>0</v>
          </cell>
        </row>
        <row r="14">
          <cell r="B14">
            <v>23.595833333333335</v>
          </cell>
          <cell r="C14">
            <v>30.6</v>
          </cell>
          <cell r="D14">
            <v>17.600000000000001</v>
          </cell>
          <cell r="E14">
            <v>66.791666666666671</v>
          </cell>
          <cell r="F14">
            <v>88</v>
          </cell>
          <cell r="G14">
            <v>37</v>
          </cell>
          <cell r="H14">
            <v>22.68</v>
          </cell>
          <cell r="I14" t="str">
            <v>SE</v>
          </cell>
          <cell r="J14">
            <v>39.96</v>
          </cell>
          <cell r="K14">
            <v>0</v>
          </cell>
        </row>
        <row r="15">
          <cell r="B15">
            <v>20.470833333333335</v>
          </cell>
          <cell r="C15">
            <v>24.3</v>
          </cell>
          <cell r="D15">
            <v>18.5</v>
          </cell>
          <cell r="E15">
            <v>84.708333333333329</v>
          </cell>
          <cell r="F15">
            <v>100</v>
          </cell>
          <cell r="G15">
            <v>67</v>
          </cell>
          <cell r="H15">
            <v>20.52</v>
          </cell>
          <cell r="I15" t="str">
            <v>SE</v>
          </cell>
          <cell r="J15">
            <v>35.64</v>
          </cell>
          <cell r="K15">
            <v>20.2</v>
          </cell>
        </row>
        <row r="16">
          <cell r="B16">
            <v>18.425000000000001</v>
          </cell>
          <cell r="C16">
            <v>23.8</v>
          </cell>
          <cell r="D16">
            <v>14.7</v>
          </cell>
          <cell r="E16">
            <v>80.25</v>
          </cell>
          <cell r="F16">
            <v>100</v>
          </cell>
          <cell r="G16">
            <v>51</v>
          </cell>
          <cell r="H16">
            <v>13.32</v>
          </cell>
          <cell r="I16" t="str">
            <v>O</v>
          </cell>
          <cell r="J16">
            <v>26.64</v>
          </cell>
          <cell r="K16">
            <v>0</v>
          </cell>
        </row>
        <row r="17">
          <cell r="B17">
            <v>18.287499999999998</v>
          </cell>
          <cell r="C17">
            <v>25.9</v>
          </cell>
          <cell r="D17">
            <v>11.2</v>
          </cell>
          <cell r="E17">
            <v>74.086956521739125</v>
          </cell>
          <cell r="F17">
            <v>100</v>
          </cell>
          <cell r="G17">
            <v>42</v>
          </cell>
          <cell r="H17">
            <v>7.9200000000000008</v>
          </cell>
          <cell r="I17" t="str">
            <v>NO</v>
          </cell>
          <cell r="J17">
            <v>20.88</v>
          </cell>
          <cell r="K17">
            <v>0</v>
          </cell>
        </row>
        <row r="18">
          <cell r="B18">
            <v>20.112499999999997</v>
          </cell>
          <cell r="C18">
            <v>27.6</v>
          </cell>
          <cell r="D18">
            <v>13.9</v>
          </cell>
          <cell r="E18">
            <v>76.75</v>
          </cell>
          <cell r="F18">
            <v>97</v>
          </cell>
          <cell r="G18">
            <v>57</v>
          </cell>
          <cell r="H18">
            <v>19.079999999999998</v>
          </cell>
          <cell r="I18" t="str">
            <v>SE</v>
          </cell>
          <cell r="J18">
            <v>32.4</v>
          </cell>
          <cell r="K18">
            <v>0.4</v>
          </cell>
        </row>
        <row r="19">
          <cell r="B19">
            <v>24.075000000000006</v>
          </cell>
          <cell r="C19">
            <v>31.3</v>
          </cell>
          <cell r="D19">
            <v>19.7</v>
          </cell>
          <cell r="E19">
            <v>71.25</v>
          </cell>
          <cell r="F19">
            <v>87</v>
          </cell>
          <cell r="G19">
            <v>41</v>
          </cell>
          <cell r="H19">
            <v>17.28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20.500000000000004</v>
          </cell>
          <cell r="C20">
            <v>25.2</v>
          </cell>
          <cell r="D20">
            <v>18.3</v>
          </cell>
          <cell r="E20">
            <v>86.458333333333329</v>
          </cell>
          <cell r="F20">
            <v>98</v>
          </cell>
          <cell r="G20">
            <v>61</v>
          </cell>
          <cell r="H20">
            <v>24.12</v>
          </cell>
          <cell r="I20" t="str">
            <v>NO</v>
          </cell>
          <cell r="J20">
            <v>42.84</v>
          </cell>
          <cell r="K20">
            <v>17.200000000000003</v>
          </cell>
        </row>
        <row r="21">
          <cell r="B21">
            <v>20.383333333333333</v>
          </cell>
          <cell r="C21">
            <v>27.5</v>
          </cell>
          <cell r="D21">
            <v>15</v>
          </cell>
          <cell r="E21">
            <v>80.25</v>
          </cell>
          <cell r="F21">
            <v>100</v>
          </cell>
          <cell r="G21">
            <v>53</v>
          </cell>
          <cell r="H21">
            <v>9.3600000000000012</v>
          </cell>
          <cell r="I21" t="str">
            <v>S</v>
          </cell>
          <cell r="J21">
            <v>21.6</v>
          </cell>
          <cell r="K21">
            <v>0.2</v>
          </cell>
        </row>
        <row r="22">
          <cell r="B22">
            <v>23.670833333333331</v>
          </cell>
          <cell r="C22">
            <v>30.3</v>
          </cell>
          <cell r="D22">
            <v>19</v>
          </cell>
          <cell r="E22">
            <v>77</v>
          </cell>
          <cell r="F22">
            <v>100</v>
          </cell>
          <cell r="G22">
            <v>50</v>
          </cell>
          <cell r="H22">
            <v>17.64</v>
          </cell>
          <cell r="I22" t="str">
            <v>SE</v>
          </cell>
          <cell r="J22">
            <v>40.680000000000007</v>
          </cell>
          <cell r="K22">
            <v>0</v>
          </cell>
        </row>
        <row r="23">
          <cell r="B23">
            <v>16.824999999999996</v>
          </cell>
          <cell r="C23">
            <v>23.8</v>
          </cell>
          <cell r="D23">
            <v>13</v>
          </cell>
          <cell r="E23">
            <v>81.583333333333329</v>
          </cell>
          <cell r="F23">
            <v>98</v>
          </cell>
          <cell r="G23">
            <v>54</v>
          </cell>
          <cell r="H23">
            <v>28.08</v>
          </cell>
          <cell r="I23" t="str">
            <v>NO</v>
          </cell>
          <cell r="J23">
            <v>60.480000000000004</v>
          </cell>
          <cell r="K23">
            <v>19.599999999999998</v>
          </cell>
        </row>
        <row r="24">
          <cell r="B24">
            <v>13.304166666666667</v>
          </cell>
          <cell r="C24">
            <v>19.5</v>
          </cell>
          <cell r="D24">
            <v>8.4</v>
          </cell>
          <cell r="E24">
            <v>74.541666666666671</v>
          </cell>
          <cell r="F24">
            <v>95</v>
          </cell>
          <cell r="G24">
            <v>45</v>
          </cell>
          <cell r="H24">
            <v>10.44</v>
          </cell>
          <cell r="I24" t="str">
            <v>N</v>
          </cell>
          <cell r="J24">
            <v>29.52</v>
          </cell>
          <cell r="K24">
            <v>0</v>
          </cell>
        </row>
        <row r="25">
          <cell r="B25">
            <v>13.424999999999997</v>
          </cell>
          <cell r="C25">
            <v>21.2</v>
          </cell>
          <cell r="D25">
            <v>6.7</v>
          </cell>
          <cell r="E25">
            <v>74.583333333333329</v>
          </cell>
          <cell r="F25">
            <v>99</v>
          </cell>
          <cell r="G25">
            <v>38</v>
          </cell>
          <cell r="H25">
            <v>7.9200000000000008</v>
          </cell>
          <cell r="I25" t="str">
            <v>O</v>
          </cell>
          <cell r="J25">
            <v>17.64</v>
          </cell>
          <cell r="K25">
            <v>0</v>
          </cell>
        </row>
        <row r="26">
          <cell r="B26">
            <v>14.758333333333335</v>
          </cell>
          <cell r="C26">
            <v>22.3</v>
          </cell>
          <cell r="D26">
            <v>7.6</v>
          </cell>
          <cell r="E26">
            <v>74.5</v>
          </cell>
          <cell r="F26">
            <v>100</v>
          </cell>
          <cell r="G26">
            <v>45</v>
          </cell>
          <cell r="H26">
            <v>8.64</v>
          </cell>
          <cell r="I26" t="str">
            <v>O</v>
          </cell>
          <cell r="J26">
            <v>20.52</v>
          </cell>
          <cell r="K26">
            <v>0</v>
          </cell>
        </row>
        <row r="27">
          <cell r="B27">
            <v>15.504166666666665</v>
          </cell>
          <cell r="C27">
            <v>23.3</v>
          </cell>
          <cell r="D27">
            <v>9.1999999999999993</v>
          </cell>
          <cell r="E27">
            <v>73.375</v>
          </cell>
          <cell r="F27">
            <v>96</v>
          </cell>
          <cell r="G27">
            <v>39</v>
          </cell>
          <cell r="H27">
            <v>8.64</v>
          </cell>
          <cell r="I27" t="str">
            <v>O</v>
          </cell>
          <cell r="J27">
            <v>15.840000000000002</v>
          </cell>
          <cell r="K27">
            <v>0</v>
          </cell>
        </row>
        <row r="28">
          <cell r="B28">
            <v>16.679166666666664</v>
          </cell>
          <cell r="C28">
            <v>21.9</v>
          </cell>
          <cell r="D28">
            <v>13.1</v>
          </cell>
          <cell r="E28">
            <v>80.083333333333329</v>
          </cell>
          <cell r="F28">
            <v>95</v>
          </cell>
          <cell r="G28">
            <v>61</v>
          </cell>
          <cell r="H28">
            <v>9</v>
          </cell>
          <cell r="I28" t="str">
            <v>O</v>
          </cell>
          <cell r="J28">
            <v>18.36</v>
          </cell>
          <cell r="K28">
            <v>0</v>
          </cell>
        </row>
        <row r="29">
          <cell r="B29">
            <v>18.270833333333332</v>
          </cell>
          <cell r="C29">
            <v>24.5</v>
          </cell>
          <cell r="D29">
            <v>13.7</v>
          </cell>
          <cell r="E29">
            <v>79.458333333333329</v>
          </cell>
          <cell r="F29">
            <v>95</v>
          </cell>
          <cell r="G29">
            <v>54</v>
          </cell>
          <cell r="H29">
            <v>10.08</v>
          </cell>
          <cell r="I29" t="str">
            <v>SO</v>
          </cell>
          <cell r="J29">
            <v>22.68</v>
          </cell>
          <cell r="K29">
            <v>0.6</v>
          </cell>
        </row>
        <row r="30">
          <cell r="B30">
            <v>20.104166666666668</v>
          </cell>
          <cell r="C30">
            <v>26.8</v>
          </cell>
          <cell r="D30">
            <v>15.4</v>
          </cell>
          <cell r="E30">
            <v>75.333333333333329</v>
          </cell>
          <cell r="F30">
            <v>90</v>
          </cell>
          <cell r="G30">
            <v>53</v>
          </cell>
          <cell r="H30">
            <v>14.4</v>
          </cell>
          <cell r="I30" t="str">
            <v>SO</v>
          </cell>
          <cell r="J30">
            <v>29.16</v>
          </cell>
          <cell r="K30">
            <v>0</v>
          </cell>
        </row>
        <row r="31">
          <cell r="B31">
            <v>21.154166666666665</v>
          </cell>
          <cell r="C31">
            <v>27.3</v>
          </cell>
          <cell r="D31">
            <v>17</v>
          </cell>
          <cell r="E31">
            <v>72.708333333333329</v>
          </cell>
          <cell r="F31">
            <v>90</v>
          </cell>
          <cell r="G31">
            <v>50</v>
          </cell>
          <cell r="H31">
            <v>15.120000000000001</v>
          </cell>
          <cell r="I31" t="str">
            <v>S</v>
          </cell>
          <cell r="J31">
            <v>30.240000000000002</v>
          </cell>
          <cell r="K31">
            <v>0</v>
          </cell>
        </row>
        <row r="32">
          <cell r="B32">
            <v>20.770833333333332</v>
          </cell>
          <cell r="C32">
            <v>27.2</v>
          </cell>
          <cell r="D32">
            <v>15.1</v>
          </cell>
          <cell r="E32">
            <v>65.958333333333329</v>
          </cell>
          <cell r="F32">
            <v>90</v>
          </cell>
          <cell r="G32">
            <v>36</v>
          </cell>
          <cell r="H32">
            <v>18</v>
          </cell>
          <cell r="I32" t="str">
            <v>SE</v>
          </cell>
          <cell r="J32">
            <v>35.28</v>
          </cell>
          <cell r="K32">
            <v>0</v>
          </cell>
        </row>
        <row r="33">
          <cell r="B33">
            <v>20.183333333333334</v>
          </cell>
          <cell r="C33">
            <v>27.9</v>
          </cell>
          <cell r="D33">
            <v>15</v>
          </cell>
          <cell r="E33">
            <v>61.416666666666664</v>
          </cell>
          <cell r="F33">
            <v>81</v>
          </cell>
          <cell r="G33">
            <v>33</v>
          </cell>
          <cell r="H33">
            <v>21.6</v>
          </cell>
          <cell r="I33" t="str">
            <v>S</v>
          </cell>
          <cell r="J33">
            <v>37.080000000000005</v>
          </cell>
          <cell r="K33">
            <v>0</v>
          </cell>
        </row>
        <row r="34">
          <cell r="B34">
            <v>20.745833333333334</v>
          </cell>
          <cell r="C34">
            <v>26.8</v>
          </cell>
          <cell r="D34">
            <v>16.2</v>
          </cell>
          <cell r="E34">
            <v>67.75</v>
          </cell>
          <cell r="F34">
            <v>80</v>
          </cell>
          <cell r="G34">
            <v>50</v>
          </cell>
          <cell r="H34">
            <v>16.559999999999999</v>
          </cell>
          <cell r="I34" t="str">
            <v>S</v>
          </cell>
          <cell r="J34">
            <v>29.52</v>
          </cell>
          <cell r="K34">
            <v>0</v>
          </cell>
        </row>
        <row r="35">
          <cell r="B35">
            <v>21.145833333333332</v>
          </cell>
          <cell r="C35">
            <v>28.2</v>
          </cell>
          <cell r="D35">
            <v>15.9</v>
          </cell>
          <cell r="E35">
            <v>71.5</v>
          </cell>
          <cell r="F35">
            <v>89</v>
          </cell>
          <cell r="G35">
            <v>46</v>
          </cell>
          <cell r="H35">
            <v>18</v>
          </cell>
          <cell r="I35" t="str">
            <v>SE</v>
          </cell>
          <cell r="J35">
            <v>34.56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19.254166666666666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27.112500000000001</v>
          </cell>
          <cell r="C5">
            <v>33.9</v>
          </cell>
          <cell r="D5">
            <v>20.7</v>
          </cell>
          <cell r="E5">
            <v>53.791666666666664</v>
          </cell>
          <cell r="F5">
            <v>77</v>
          </cell>
          <cell r="G5">
            <v>29</v>
          </cell>
          <cell r="H5">
            <v>11.879999999999999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26.966666666666669</v>
          </cell>
          <cell r="C6">
            <v>33.700000000000003</v>
          </cell>
          <cell r="D6">
            <v>21.3</v>
          </cell>
          <cell r="E6">
            <v>49.833333333333336</v>
          </cell>
          <cell r="F6">
            <v>75</v>
          </cell>
          <cell r="G6">
            <v>20</v>
          </cell>
          <cell r="H6">
            <v>15.120000000000001</v>
          </cell>
          <cell r="I6" t="str">
            <v>SE</v>
          </cell>
          <cell r="J6">
            <v>29.880000000000003</v>
          </cell>
          <cell r="K6">
            <v>0</v>
          </cell>
        </row>
        <row r="7">
          <cell r="B7">
            <v>25.950000000000003</v>
          </cell>
          <cell r="C7">
            <v>32.799999999999997</v>
          </cell>
          <cell r="D7">
            <v>20.6</v>
          </cell>
          <cell r="E7">
            <v>44.583333333333336</v>
          </cell>
          <cell r="F7">
            <v>62</v>
          </cell>
          <cell r="G7">
            <v>23</v>
          </cell>
          <cell r="H7">
            <v>10.8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25.870833333333337</v>
          </cell>
          <cell r="C8">
            <v>33.4</v>
          </cell>
          <cell r="D8">
            <v>18.8</v>
          </cell>
          <cell r="E8">
            <v>41.666666666666664</v>
          </cell>
          <cell r="F8">
            <v>61</v>
          </cell>
          <cell r="G8">
            <v>24</v>
          </cell>
          <cell r="H8">
            <v>14.4</v>
          </cell>
          <cell r="I8" t="str">
            <v>NE</v>
          </cell>
          <cell r="J8">
            <v>26.64</v>
          </cell>
          <cell r="K8">
            <v>0</v>
          </cell>
        </row>
        <row r="9">
          <cell r="B9">
            <v>25.979166666666668</v>
          </cell>
          <cell r="C9">
            <v>33.200000000000003</v>
          </cell>
          <cell r="D9">
            <v>21</v>
          </cell>
          <cell r="E9">
            <v>47.833333333333336</v>
          </cell>
          <cell r="F9">
            <v>64</v>
          </cell>
          <cell r="G9">
            <v>30</v>
          </cell>
          <cell r="H9">
            <v>9</v>
          </cell>
          <cell r="I9" t="str">
            <v>L</v>
          </cell>
          <cell r="J9">
            <v>19.079999999999998</v>
          </cell>
          <cell r="K9">
            <v>0</v>
          </cell>
        </row>
        <row r="10">
          <cell r="B10">
            <v>26.629166666666663</v>
          </cell>
          <cell r="C10">
            <v>33.9</v>
          </cell>
          <cell r="D10">
            <v>21.9</v>
          </cell>
          <cell r="E10">
            <v>59.166666666666664</v>
          </cell>
          <cell r="F10">
            <v>78</v>
          </cell>
          <cell r="G10">
            <v>26</v>
          </cell>
          <cell r="H10">
            <v>15.120000000000001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25.754166666666674</v>
          </cell>
          <cell r="C11">
            <v>31.7</v>
          </cell>
          <cell r="D11">
            <v>21.4</v>
          </cell>
          <cell r="E11">
            <v>59.791666666666664</v>
          </cell>
          <cell r="F11">
            <v>79</v>
          </cell>
          <cell r="G11">
            <v>38</v>
          </cell>
          <cell r="H11">
            <v>16.920000000000002</v>
          </cell>
          <cell r="I11" t="str">
            <v>L</v>
          </cell>
          <cell r="J11">
            <v>34.56</v>
          </cell>
          <cell r="K11">
            <v>0</v>
          </cell>
        </row>
        <row r="12">
          <cell r="B12">
            <v>24.504166666666663</v>
          </cell>
          <cell r="C12">
            <v>30.3</v>
          </cell>
          <cell r="D12">
            <v>19.3</v>
          </cell>
          <cell r="E12">
            <v>62.75</v>
          </cell>
          <cell r="F12">
            <v>85</v>
          </cell>
          <cell r="G12">
            <v>39</v>
          </cell>
          <cell r="H12">
            <v>16.2</v>
          </cell>
          <cell r="I12" t="str">
            <v>L</v>
          </cell>
          <cell r="J12">
            <v>34.56</v>
          </cell>
          <cell r="K12">
            <v>0</v>
          </cell>
        </row>
        <row r="13">
          <cell r="B13">
            <v>24.512500000000003</v>
          </cell>
          <cell r="C13">
            <v>31.7</v>
          </cell>
          <cell r="D13">
            <v>19.2</v>
          </cell>
          <cell r="E13">
            <v>61.958333333333336</v>
          </cell>
          <cell r="F13">
            <v>85</v>
          </cell>
          <cell r="G13">
            <v>36</v>
          </cell>
          <cell r="H13">
            <v>15.48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24.941666666666666</v>
          </cell>
          <cell r="C14">
            <v>32.200000000000003</v>
          </cell>
          <cell r="D14">
            <v>19.2</v>
          </cell>
          <cell r="E14">
            <v>57.791666666666664</v>
          </cell>
          <cell r="F14">
            <v>83</v>
          </cell>
          <cell r="G14">
            <v>31</v>
          </cell>
          <cell r="H14">
            <v>20.88</v>
          </cell>
          <cell r="I14" t="str">
            <v>L</v>
          </cell>
          <cell r="J14">
            <v>43.56</v>
          </cell>
          <cell r="K14">
            <v>0</v>
          </cell>
        </row>
        <row r="15">
          <cell r="B15">
            <v>20.570833333333329</v>
          </cell>
          <cell r="C15">
            <v>24.8</v>
          </cell>
          <cell r="D15">
            <v>18.8</v>
          </cell>
          <cell r="E15">
            <v>79.375</v>
          </cell>
          <cell r="F15">
            <v>96</v>
          </cell>
          <cell r="G15">
            <v>54</v>
          </cell>
          <cell r="H15">
            <v>20.16</v>
          </cell>
          <cell r="I15" t="str">
            <v>NE</v>
          </cell>
          <cell r="J15">
            <v>39.96</v>
          </cell>
          <cell r="K15">
            <v>7.8000000000000007</v>
          </cell>
        </row>
        <row r="16">
          <cell r="B16">
            <v>19.016666666666666</v>
          </cell>
          <cell r="C16">
            <v>23.7</v>
          </cell>
          <cell r="D16">
            <v>15</v>
          </cell>
          <cell r="E16">
            <v>77.875</v>
          </cell>
          <cell r="F16">
            <v>94</v>
          </cell>
          <cell r="G16">
            <v>52</v>
          </cell>
          <cell r="H16">
            <v>17.28</v>
          </cell>
          <cell r="I16" t="str">
            <v>S</v>
          </cell>
          <cell r="J16">
            <v>31.680000000000003</v>
          </cell>
          <cell r="K16">
            <v>0.4</v>
          </cell>
        </row>
        <row r="17">
          <cell r="B17">
            <v>20.033333333333328</v>
          </cell>
          <cell r="C17">
            <v>27.2</v>
          </cell>
          <cell r="D17">
            <v>13.2</v>
          </cell>
          <cell r="E17">
            <v>66.666666666666671</v>
          </cell>
          <cell r="F17">
            <v>93</v>
          </cell>
          <cell r="G17">
            <v>38</v>
          </cell>
          <cell r="H17">
            <v>7.5600000000000005</v>
          </cell>
          <cell r="I17" t="str">
            <v>S</v>
          </cell>
          <cell r="J17">
            <v>14.76</v>
          </cell>
          <cell r="K17">
            <v>0</v>
          </cell>
        </row>
        <row r="18">
          <cell r="B18">
            <v>22.345833333333328</v>
          </cell>
          <cell r="C18">
            <v>30.4</v>
          </cell>
          <cell r="D18">
            <v>17</v>
          </cell>
          <cell r="E18">
            <v>66.416666666666671</v>
          </cell>
          <cell r="F18">
            <v>85</v>
          </cell>
          <cell r="G18">
            <v>45</v>
          </cell>
          <cell r="H18">
            <v>14.04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24.86666666666666</v>
          </cell>
          <cell r="C19">
            <v>32.9</v>
          </cell>
          <cell r="D19">
            <v>20.2</v>
          </cell>
          <cell r="E19">
            <v>64.541666666666671</v>
          </cell>
          <cell r="F19">
            <v>83</v>
          </cell>
          <cell r="G19">
            <v>36</v>
          </cell>
          <cell r="H19">
            <v>15.840000000000002</v>
          </cell>
          <cell r="I19" t="str">
            <v>L</v>
          </cell>
          <cell r="J19">
            <v>28.44</v>
          </cell>
          <cell r="K19">
            <v>0.2</v>
          </cell>
        </row>
        <row r="20">
          <cell r="B20">
            <v>20.141666666666662</v>
          </cell>
          <cell r="C20">
            <v>24.1</v>
          </cell>
          <cell r="D20">
            <v>18</v>
          </cell>
          <cell r="E20">
            <v>87</v>
          </cell>
          <cell r="F20">
            <v>96</v>
          </cell>
          <cell r="G20">
            <v>63</v>
          </cell>
          <cell r="H20">
            <v>28.44</v>
          </cell>
          <cell r="I20" t="str">
            <v>SE</v>
          </cell>
          <cell r="J20">
            <v>56.519999999999996</v>
          </cell>
          <cell r="K20">
            <v>12.6</v>
          </cell>
        </row>
        <row r="21">
          <cell r="B21">
            <v>21.833333333333332</v>
          </cell>
          <cell r="C21">
            <v>28.7</v>
          </cell>
          <cell r="D21">
            <v>17.399999999999999</v>
          </cell>
          <cell r="E21">
            <v>80.5</v>
          </cell>
          <cell r="F21">
            <v>96</v>
          </cell>
          <cell r="G21">
            <v>47</v>
          </cell>
          <cell r="H21">
            <v>10.8</v>
          </cell>
          <cell r="I21" t="str">
            <v>L</v>
          </cell>
          <cell r="J21">
            <v>29.52</v>
          </cell>
          <cell r="K21">
            <v>0</v>
          </cell>
        </row>
        <row r="22">
          <cell r="B22">
            <v>23.929166666666671</v>
          </cell>
          <cell r="C22">
            <v>30.6</v>
          </cell>
          <cell r="D22">
            <v>19.5</v>
          </cell>
          <cell r="E22">
            <v>77.666666666666671</v>
          </cell>
          <cell r="F22">
            <v>97</v>
          </cell>
          <cell r="G22">
            <v>49</v>
          </cell>
          <cell r="H22">
            <v>21.240000000000002</v>
          </cell>
          <cell r="I22" t="str">
            <v>NO</v>
          </cell>
          <cell r="J22">
            <v>36</v>
          </cell>
          <cell r="K22">
            <v>1</v>
          </cell>
        </row>
        <row r="23">
          <cell r="B23">
            <v>18.583333333333332</v>
          </cell>
          <cell r="C23">
            <v>25.3</v>
          </cell>
          <cell r="D23">
            <v>14.5</v>
          </cell>
          <cell r="E23">
            <v>78</v>
          </cell>
          <cell r="F23">
            <v>97</v>
          </cell>
          <cell r="G23">
            <v>55</v>
          </cell>
          <cell r="H23">
            <v>25.56</v>
          </cell>
          <cell r="I23" t="str">
            <v>SO</v>
          </cell>
          <cell r="J23">
            <v>70.2</v>
          </cell>
          <cell r="K23">
            <v>25</v>
          </cell>
        </row>
        <row r="24">
          <cell r="B24">
            <v>14.19166666666667</v>
          </cell>
          <cell r="C24">
            <v>20</v>
          </cell>
          <cell r="D24">
            <v>9.9</v>
          </cell>
          <cell r="E24">
            <v>66.5</v>
          </cell>
          <cell r="F24">
            <v>87</v>
          </cell>
          <cell r="G24">
            <v>40</v>
          </cell>
          <cell r="H24">
            <v>15.840000000000002</v>
          </cell>
          <cell r="I24" t="str">
            <v>SO</v>
          </cell>
          <cell r="J24">
            <v>27.36</v>
          </cell>
          <cell r="K24">
            <v>0</v>
          </cell>
        </row>
        <row r="25">
          <cell r="B25">
            <v>15.245833333333335</v>
          </cell>
          <cell r="C25">
            <v>22.1</v>
          </cell>
          <cell r="D25">
            <v>9.1999999999999993</v>
          </cell>
          <cell r="E25">
            <v>63.875</v>
          </cell>
          <cell r="F25">
            <v>87</v>
          </cell>
          <cell r="G25">
            <v>36</v>
          </cell>
          <cell r="H25">
            <v>8.2799999999999994</v>
          </cell>
          <cell r="I25" t="str">
            <v>SE</v>
          </cell>
          <cell r="J25">
            <v>18.36</v>
          </cell>
          <cell r="K25">
            <v>0</v>
          </cell>
        </row>
        <row r="26">
          <cell r="B26">
            <v>16.850000000000001</v>
          </cell>
          <cell r="C26">
            <v>24.2</v>
          </cell>
          <cell r="D26">
            <v>11</v>
          </cell>
          <cell r="E26">
            <v>62.208333333333336</v>
          </cell>
          <cell r="F26">
            <v>86</v>
          </cell>
          <cell r="G26">
            <v>38</v>
          </cell>
          <cell r="H26">
            <v>10.8</v>
          </cell>
          <cell r="I26" t="str">
            <v>S</v>
          </cell>
          <cell r="J26">
            <v>18.720000000000002</v>
          </cell>
          <cell r="K26">
            <v>0</v>
          </cell>
        </row>
        <row r="27">
          <cell r="B27">
            <v>17.612499999999997</v>
          </cell>
          <cell r="C27">
            <v>25.1</v>
          </cell>
          <cell r="D27">
            <v>12.1</v>
          </cell>
          <cell r="E27">
            <v>63.708333333333336</v>
          </cell>
          <cell r="F27">
            <v>85</v>
          </cell>
          <cell r="G27">
            <v>36</v>
          </cell>
          <cell r="H27">
            <v>11.520000000000001</v>
          </cell>
          <cell r="I27" t="str">
            <v>S</v>
          </cell>
          <cell r="J27">
            <v>19.079999999999998</v>
          </cell>
          <cell r="K27">
            <v>0</v>
          </cell>
        </row>
        <row r="28">
          <cell r="B28">
            <v>19.466666666666665</v>
          </cell>
          <cell r="C28">
            <v>25.1</v>
          </cell>
          <cell r="D28">
            <v>14.9</v>
          </cell>
          <cell r="E28">
            <v>64.916666666666671</v>
          </cell>
          <cell r="F28">
            <v>82</v>
          </cell>
          <cell r="G28">
            <v>44</v>
          </cell>
          <cell r="H28">
            <v>12.6</v>
          </cell>
          <cell r="I28" t="str">
            <v>S</v>
          </cell>
          <cell r="J28">
            <v>22.68</v>
          </cell>
          <cell r="K28">
            <v>0</v>
          </cell>
        </row>
        <row r="29">
          <cell r="B29">
            <v>20.916666666666661</v>
          </cell>
          <cell r="C29">
            <v>28.2</v>
          </cell>
          <cell r="D29">
            <v>16.7</v>
          </cell>
          <cell r="E29">
            <v>67.708333333333329</v>
          </cell>
          <cell r="F29">
            <v>85</v>
          </cell>
          <cell r="G29">
            <v>39</v>
          </cell>
          <cell r="H29">
            <v>12.96</v>
          </cell>
          <cell r="I29" t="str">
            <v>SE</v>
          </cell>
          <cell r="J29">
            <v>28.08</v>
          </cell>
          <cell r="K29">
            <v>0</v>
          </cell>
        </row>
        <row r="30">
          <cell r="B30">
            <v>21.974999999999998</v>
          </cell>
          <cell r="C30">
            <v>29.2</v>
          </cell>
          <cell r="D30">
            <v>17.5</v>
          </cell>
          <cell r="E30">
            <v>67.375</v>
          </cell>
          <cell r="F30">
            <v>85</v>
          </cell>
          <cell r="G30">
            <v>43</v>
          </cell>
          <cell r="H30">
            <v>17.28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22.745833333333334</v>
          </cell>
          <cell r="C31">
            <v>29.6</v>
          </cell>
          <cell r="D31">
            <v>17.7</v>
          </cell>
          <cell r="E31">
            <v>62.208333333333336</v>
          </cell>
          <cell r="F31">
            <v>82</v>
          </cell>
          <cell r="G31">
            <v>36</v>
          </cell>
          <cell r="H31">
            <v>15.840000000000002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22.233333333333338</v>
          </cell>
          <cell r="C32">
            <v>28.7</v>
          </cell>
          <cell r="D32">
            <v>17.3</v>
          </cell>
          <cell r="E32">
            <v>56.875</v>
          </cell>
          <cell r="F32">
            <v>81</v>
          </cell>
          <cell r="G32">
            <v>27</v>
          </cell>
          <cell r="H32">
            <v>16.2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21.920833333333334</v>
          </cell>
          <cell r="C33">
            <v>29.7</v>
          </cell>
          <cell r="D33">
            <v>16.600000000000001</v>
          </cell>
          <cell r="E33">
            <v>55.625</v>
          </cell>
          <cell r="F33">
            <v>76</v>
          </cell>
          <cell r="G33">
            <v>25</v>
          </cell>
          <cell r="H33">
            <v>15.48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22.970833333333335</v>
          </cell>
          <cell r="C34">
            <v>28.9</v>
          </cell>
          <cell r="D34">
            <v>18.399999999999999</v>
          </cell>
          <cell r="E34">
            <v>55.291666666666664</v>
          </cell>
          <cell r="F34">
            <v>70</v>
          </cell>
          <cell r="G34">
            <v>39</v>
          </cell>
          <cell r="H34">
            <v>14.4</v>
          </cell>
          <cell r="I34" t="str">
            <v>L</v>
          </cell>
          <cell r="J34">
            <v>31.319999999999997</v>
          </cell>
          <cell r="K34">
            <v>0</v>
          </cell>
        </row>
        <row r="35">
          <cell r="B35">
            <v>22.495833333333337</v>
          </cell>
          <cell r="C35">
            <v>29.4</v>
          </cell>
          <cell r="D35">
            <v>17</v>
          </cell>
          <cell r="E35">
            <v>64.166666666666671</v>
          </cell>
          <cell r="F35">
            <v>83</v>
          </cell>
          <cell r="G35">
            <v>39</v>
          </cell>
          <cell r="H35">
            <v>21.96</v>
          </cell>
          <cell r="I35" t="str">
            <v>NE</v>
          </cell>
          <cell r="J35">
            <v>44.28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21.958333333333332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26.075000000000003</v>
          </cell>
          <cell r="C5">
            <v>34.6</v>
          </cell>
          <cell r="D5">
            <v>18.399999999999999</v>
          </cell>
          <cell r="E5">
            <v>64.695652173913047</v>
          </cell>
          <cell r="F5">
            <v>100</v>
          </cell>
          <cell r="G5">
            <v>31</v>
          </cell>
          <cell r="H5">
            <v>12.96</v>
          </cell>
          <cell r="I5" t="str">
            <v>SE</v>
          </cell>
          <cell r="J5">
            <v>28.8</v>
          </cell>
          <cell r="K5">
            <v>0</v>
          </cell>
        </row>
        <row r="6">
          <cell r="B6">
            <v>26.8125</v>
          </cell>
          <cell r="C6">
            <v>34.799999999999997</v>
          </cell>
          <cell r="D6">
            <v>20.3</v>
          </cell>
          <cell r="E6">
            <v>62.083333333333336</v>
          </cell>
          <cell r="F6">
            <v>100</v>
          </cell>
          <cell r="G6">
            <v>27</v>
          </cell>
          <cell r="H6">
            <v>16.2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25.495833333333326</v>
          </cell>
          <cell r="C7">
            <v>33.6</v>
          </cell>
          <cell r="D7">
            <v>18</v>
          </cell>
          <cell r="E7">
            <v>59.416666666666664</v>
          </cell>
          <cell r="F7">
            <v>92</v>
          </cell>
          <cell r="G7">
            <v>26</v>
          </cell>
          <cell r="H7">
            <v>15.48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24.795833333333334</v>
          </cell>
          <cell r="C8">
            <v>33.799999999999997</v>
          </cell>
          <cell r="D8">
            <v>17.2</v>
          </cell>
          <cell r="E8">
            <v>61</v>
          </cell>
          <cell r="F8">
            <v>91</v>
          </cell>
          <cell r="G8">
            <v>29</v>
          </cell>
          <cell r="H8">
            <v>12.96</v>
          </cell>
          <cell r="I8" t="str">
            <v>N</v>
          </cell>
          <cell r="J8">
            <v>28.44</v>
          </cell>
          <cell r="K8">
            <v>0</v>
          </cell>
        </row>
        <row r="9">
          <cell r="B9">
            <v>24.333333333333332</v>
          </cell>
          <cell r="C9">
            <v>29.7</v>
          </cell>
          <cell r="D9">
            <v>19</v>
          </cell>
          <cell r="E9">
            <v>69.5</v>
          </cell>
          <cell r="F9">
            <v>91</v>
          </cell>
          <cell r="G9">
            <v>49</v>
          </cell>
          <cell r="H9">
            <v>9.3600000000000012</v>
          </cell>
          <cell r="I9" t="str">
            <v>S</v>
          </cell>
          <cell r="J9">
            <v>28.44</v>
          </cell>
          <cell r="K9">
            <v>0</v>
          </cell>
        </row>
        <row r="10">
          <cell r="B10">
            <v>25.073913043478264</v>
          </cell>
          <cell r="C10">
            <v>33.5</v>
          </cell>
          <cell r="D10">
            <v>19.7</v>
          </cell>
          <cell r="E10">
            <v>72.090909090909093</v>
          </cell>
          <cell r="F10">
            <v>100</v>
          </cell>
          <cell r="G10">
            <v>36</v>
          </cell>
          <cell r="H10">
            <v>9.7200000000000006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26.166666666666661</v>
          </cell>
          <cell r="C11">
            <v>33.799999999999997</v>
          </cell>
          <cell r="D11">
            <v>20.100000000000001</v>
          </cell>
          <cell r="E11">
            <v>65.708333333333329</v>
          </cell>
          <cell r="F11">
            <v>91</v>
          </cell>
          <cell r="G11">
            <v>34</v>
          </cell>
          <cell r="H11">
            <v>9.7200000000000006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26.483333333333324</v>
          </cell>
          <cell r="C12">
            <v>33.5</v>
          </cell>
          <cell r="D12">
            <v>20.399999999999999</v>
          </cell>
          <cell r="E12">
            <v>58.583333333333336</v>
          </cell>
          <cell r="F12">
            <v>81</v>
          </cell>
          <cell r="G12">
            <v>31</v>
          </cell>
          <cell r="H12">
            <v>12.6</v>
          </cell>
          <cell r="I12" t="str">
            <v>NE</v>
          </cell>
          <cell r="J12">
            <v>25.56</v>
          </cell>
          <cell r="K12">
            <v>0</v>
          </cell>
        </row>
        <row r="13">
          <cell r="B13">
            <v>26.283333333333331</v>
          </cell>
          <cell r="C13">
            <v>33.1</v>
          </cell>
          <cell r="D13">
            <v>19.399999999999999</v>
          </cell>
          <cell r="E13">
            <v>59.166666666666664</v>
          </cell>
          <cell r="F13">
            <v>88</v>
          </cell>
          <cell r="G13">
            <v>34</v>
          </cell>
          <cell r="H13">
            <v>18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25.420833333333331</v>
          </cell>
          <cell r="C14">
            <v>32.299999999999997</v>
          </cell>
          <cell r="D14">
            <v>17.8</v>
          </cell>
          <cell r="E14">
            <v>60.083333333333336</v>
          </cell>
          <cell r="F14">
            <v>91</v>
          </cell>
          <cell r="G14">
            <v>32</v>
          </cell>
          <cell r="H14">
            <v>19.079999999999998</v>
          </cell>
          <cell r="I14" t="str">
            <v>SE</v>
          </cell>
          <cell r="J14">
            <v>39.24</v>
          </cell>
          <cell r="K14">
            <v>0</v>
          </cell>
        </row>
        <row r="15">
          <cell r="B15">
            <v>21.883333333333336</v>
          </cell>
          <cell r="C15">
            <v>26.6</v>
          </cell>
          <cell r="D15">
            <v>19.7</v>
          </cell>
          <cell r="E15">
            <v>78.111111111111114</v>
          </cell>
          <cell r="F15">
            <v>100</v>
          </cell>
          <cell r="G15">
            <v>54</v>
          </cell>
          <cell r="H15">
            <v>8.2799999999999994</v>
          </cell>
          <cell r="I15" t="str">
            <v>SO</v>
          </cell>
          <cell r="J15">
            <v>29.16</v>
          </cell>
          <cell r="K15">
            <v>34.199999999999996</v>
          </cell>
        </row>
        <row r="16">
          <cell r="B16">
            <v>19.400000000000002</v>
          </cell>
          <cell r="C16">
            <v>25.8</v>
          </cell>
          <cell r="D16">
            <v>14.3</v>
          </cell>
          <cell r="E16">
            <v>66.230769230769226</v>
          </cell>
          <cell r="F16">
            <v>100</v>
          </cell>
          <cell r="G16">
            <v>43</v>
          </cell>
          <cell r="H16">
            <v>5.7600000000000007</v>
          </cell>
          <cell r="I16" t="str">
            <v>S</v>
          </cell>
          <cell r="J16">
            <v>16.2</v>
          </cell>
          <cell r="K16">
            <v>0.2</v>
          </cell>
        </row>
        <row r="17">
          <cell r="B17">
            <v>19.616666666666667</v>
          </cell>
          <cell r="C17">
            <v>27.8</v>
          </cell>
          <cell r="D17">
            <v>12.4</v>
          </cell>
          <cell r="E17">
            <v>65.6875</v>
          </cell>
          <cell r="F17">
            <v>100</v>
          </cell>
          <cell r="G17">
            <v>41</v>
          </cell>
          <cell r="H17">
            <v>7.2</v>
          </cell>
          <cell r="I17" t="str">
            <v>S</v>
          </cell>
          <cell r="J17">
            <v>15.48</v>
          </cell>
          <cell r="K17">
            <v>0</v>
          </cell>
        </row>
        <row r="18">
          <cell r="B18">
            <v>22.087499999999995</v>
          </cell>
          <cell r="C18">
            <v>30.1</v>
          </cell>
          <cell r="D18">
            <v>16.8</v>
          </cell>
          <cell r="E18">
            <v>77.869565217391298</v>
          </cell>
          <cell r="F18">
            <v>100</v>
          </cell>
          <cell r="G18">
            <v>49</v>
          </cell>
          <cell r="H18">
            <v>10.08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24.970833333333335</v>
          </cell>
          <cell r="C19">
            <v>32.1</v>
          </cell>
          <cell r="D19">
            <v>18.899999999999999</v>
          </cell>
          <cell r="E19">
            <v>71.86363636363636</v>
          </cell>
          <cell r="F19">
            <v>100</v>
          </cell>
          <cell r="H19">
            <v>15.120000000000001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21.358333333333331</v>
          </cell>
          <cell r="C20">
            <v>25.4</v>
          </cell>
          <cell r="D20">
            <v>18</v>
          </cell>
          <cell r="E20">
            <v>80.666666666666671</v>
          </cell>
          <cell r="F20">
            <v>100</v>
          </cell>
          <cell r="G20">
            <v>59</v>
          </cell>
          <cell r="H20">
            <v>11.520000000000001</v>
          </cell>
          <cell r="I20" t="str">
            <v>SE</v>
          </cell>
          <cell r="J20">
            <v>55.080000000000005</v>
          </cell>
          <cell r="K20">
            <v>32.4</v>
          </cell>
        </row>
        <row r="21">
          <cell r="B21">
            <v>21.479166666666668</v>
          </cell>
          <cell r="C21">
            <v>28.6</v>
          </cell>
          <cell r="D21">
            <v>15.5</v>
          </cell>
          <cell r="E21">
            <v>66.416666666666671</v>
          </cell>
          <cell r="F21">
            <v>100</v>
          </cell>
          <cell r="G21">
            <v>53</v>
          </cell>
          <cell r="H21">
            <v>11.879999999999999</v>
          </cell>
          <cell r="I21" t="str">
            <v>SE</v>
          </cell>
          <cell r="J21">
            <v>23.040000000000003</v>
          </cell>
          <cell r="K21">
            <v>0.2</v>
          </cell>
        </row>
        <row r="22">
          <cell r="B22">
            <v>23.137500000000003</v>
          </cell>
          <cell r="C22">
            <v>30.1</v>
          </cell>
          <cell r="D22">
            <v>17.600000000000001</v>
          </cell>
          <cell r="E22">
            <v>71.599999999999994</v>
          </cell>
          <cell r="F22">
            <v>98</v>
          </cell>
          <cell r="G22">
            <v>54</v>
          </cell>
          <cell r="H22">
            <v>13.68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19.500000000000004</v>
          </cell>
          <cell r="C23">
            <v>25.2</v>
          </cell>
          <cell r="D23">
            <v>15.5</v>
          </cell>
          <cell r="E23">
            <v>76.095238095238102</v>
          </cell>
          <cell r="F23">
            <v>95</v>
          </cell>
          <cell r="G23">
            <v>49</v>
          </cell>
          <cell r="H23">
            <v>15.48</v>
          </cell>
          <cell r="I23" t="str">
            <v>S</v>
          </cell>
          <cell r="J23">
            <v>60.12</v>
          </cell>
          <cell r="K23">
            <v>43.2</v>
          </cell>
        </row>
        <row r="24">
          <cell r="B24">
            <v>15.033333333333331</v>
          </cell>
          <cell r="C24">
            <v>22.2</v>
          </cell>
          <cell r="D24">
            <v>8.5</v>
          </cell>
          <cell r="E24">
            <v>65.739130434782609</v>
          </cell>
          <cell r="F24">
            <v>100</v>
          </cell>
          <cell r="G24">
            <v>30</v>
          </cell>
          <cell r="H24">
            <v>11.16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14.970833333333331</v>
          </cell>
          <cell r="C25">
            <v>24.2</v>
          </cell>
          <cell r="D25">
            <v>7.6</v>
          </cell>
          <cell r="E25">
            <v>64.368421052631575</v>
          </cell>
          <cell r="F25">
            <v>100</v>
          </cell>
          <cell r="G25">
            <v>29</v>
          </cell>
          <cell r="H25">
            <v>10.8</v>
          </cell>
          <cell r="I25" t="str">
            <v>SE</v>
          </cell>
          <cell r="J25">
            <v>22.32</v>
          </cell>
          <cell r="K25">
            <v>0</v>
          </cell>
        </row>
        <row r="26">
          <cell r="B26">
            <v>16.3125</v>
          </cell>
          <cell r="C26">
            <v>25.4</v>
          </cell>
          <cell r="D26">
            <v>8.9</v>
          </cell>
          <cell r="E26">
            <v>62.888888888888886</v>
          </cell>
          <cell r="F26">
            <v>100</v>
          </cell>
          <cell r="G26">
            <v>32</v>
          </cell>
          <cell r="H26">
            <v>8.64</v>
          </cell>
          <cell r="I26" t="str">
            <v>SE</v>
          </cell>
          <cell r="J26">
            <v>19.079999999999998</v>
          </cell>
          <cell r="K26">
            <v>0.2</v>
          </cell>
        </row>
        <row r="27">
          <cell r="B27">
            <v>17.687499999999996</v>
          </cell>
          <cell r="C27">
            <v>25.5</v>
          </cell>
          <cell r="D27">
            <v>10.7</v>
          </cell>
          <cell r="E27">
            <v>66.45</v>
          </cell>
          <cell r="F27">
            <v>100</v>
          </cell>
          <cell r="G27">
            <v>39</v>
          </cell>
          <cell r="H27">
            <v>6.12</v>
          </cell>
          <cell r="I27" t="str">
            <v>SE</v>
          </cell>
          <cell r="J27">
            <v>19.079999999999998</v>
          </cell>
          <cell r="K27">
            <v>0</v>
          </cell>
        </row>
        <row r="28">
          <cell r="B28">
            <v>19.116666666666667</v>
          </cell>
          <cell r="C28">
            <v>27.4</v>
          </cell>
          <cell r="D28">
            <v>13.5</v>
          </cell>
          <cell r="E28">
            <v>69.61904761904762</v>
          </cell>
          <cell r="F28">
            <v>100</v>
          </cell>
          <cell r="G28">
            <v>37</v>
          </cell>
          <cell r="H28">
            <v>5.4</v>
          </cell>
          <cell r="I28" t="str">
            <v>SE</v>
          </cell>
          <cell r="J28">
            <v>12.6</v>
          </cell>
          <cell r="K28">
            <v>0</v>
          </cell>
        </row>
        <row r="29">
          <cell r="B29">
            <v>21.195833333333336</v>
          </cell>
          <cell r="C29">
            <v>28.2</v>
          </cell>
          <cell r="D29">
            <v>17.100000000000001</v>
          </cell>
          <cell r="E29">
            <v>72.541666666666671</v>
          </cell>
          <cell r="F29">
            <v>95</v>
          </cell>
          <cell r="G29">
            <v>38</v>
          </cell>
          <cell r="H29">
            <v>4.32</v>
          </cell>
          <cell r="I29" t="str">
            <v>S</v>
          </cell>
          <cell r="J29">
            <v>12.24</v>
          </cell>
          <cell r="K29">
            <v>0</v>
          </cell>
        </row>
        <row r="30">
          <cell r="B30">
            <v>22.820833333333336</v>
          </cell>
          <cell r="C30">
            <v>30.3</v>
          </cell>
          <cell r="D30">
            <v>16.100000000000001</v>
          </cell>
          <cell r="E30">
            <v>71.625</v>
          </cell>
          <cell r="F30">
            <v>100</v>
          </cell>
          <cell r="G30">
            <v>40</v>
          </cell>
          <cell r="H30">
            <v>15.48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23.629166666666663</v>
          </cell>
          <cell r="C31">
            <v>31.2</v>
          </cell>
          <cell r="D31">
            <v>17.3</v>
          </cell>
          <cell r="E31">
            <v>64.739130434782609</v>
          </cell>
          <cell r="F31">
            <v>100</v>
          </cell>
          <cell r="G31">
            <v>31</v>
          </cell>
          <cell r="H31">
            <v>15.840000000000002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22.804166666666664</v>
          </cell>
          <cell r="C32">
            <v>30.4</v>
          </cell>
          <cell r="D32">
            <v>14.5</v>
          </cell>
          <cell r="E32">
            <v>58.75</v>
          </cell>
          <cell r="F32">
            <v>96</v>
          </cell>
          <cell r="G32">
            <v>22</v>
          </cell>
          <cell r="H32">
            <v>18.36</v>
          </cell>
          <cell r="I32" t="str">
            <v>NE</v>
          </cell>
          <cell r="J32">
            <v>39.96</v>
          </cell>
          <cell r="K32">
            <v>0</v>
          </cell>
        </row>
        <row r="33">
          <cell r="B33">
            <v>22.112500000000001</v>
          </cell>
          <cell r="C33">
            <v>30.1</v>
          </cell>
          <cell r="D33">
            <v>13</v>
          </cell>
          <cell r="E33">
            <v>59.041666666666664</v>
          </cell>
          <cell r="F33">
            <v>100</v>
          </cell>
          <cell r="G33">
            <v>33</v>
          </cell>
          <cell r="H33">
            <v>13.68</v>
          </cell>
          <cell r="I33" t="str">
            <v>SE</v>
          </cell>
          <cell r="J33">
            <v>30.96</v>
          </cell>
          <cell r="K33">
            <v>0</v>
          </cell>
        </row>
        <row r="34">
          <cell r="B34">
            <v>22.279166666666669</v>
          </cell>
          <cell r="C34">
            <v>30.3</v>
          </cell>
          <cell r="D34">
            <v>15.2</v>
          </cell>
          <cell r="E34">
            <v>70.125</v>
          </cell>
          <cell r="F34">
            <v>94</v>
          </cell>
          <cell r="G34">
            <v>36</v>
          </cell>
          <cell r="H34">
            <v>13.32</v>
          </cell>
          <cell r="I34" t="str">
            <v>SE</v>
          </cell>
          <cell r="J34">
            <v>28.44</v>
          </cell>
          <cell r="K34">
            <v>0</v>
          </cell>
        </row>
        <row r="35">
          <cell r="B35">
            <v>22.583333333333332</v>
          </cell>
          <cell r="C35">
            <v>26.4</v>
          </cell>
          <cell r="D35">
            <v>18.5</v>
          </cell>
          <cell r="E35">
            <v>75.083333333333329</v>
          </cell>
          <cell r="F35">
            <v>91</v>
          </cell>
          <cell r="G35">
            <v>55</v>
          </cell>
          <cell r="H35">
            <v>15.120000000000001</v>
          </cell>
          <cell r="I35" t="str">
            <v>SE</v>
          </cell>
          <cell r="J35">
            <v>27.720000000000002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21.354166666666668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25.679166666666664</v>
          </cell>
          <cell r="C5">
            <v>33.299999999999997</v>
          </cell>
          <cell r="D5">
            <v>18.5</v>
          </cell>
          <cell r="E5">
            <v>60.916666666666664</v>
          </cell>
          <cell r="F5">
            <v>91</v>
          </cell>
          <cell r="G5">
            <v>28</v>
          </cell>
          <cell r="H5">
            <v>12.96</v>
          </cell>
          <cell r="I5" t="str">
            <v>O</v>
          </cell>
          <cell r="J5">
            <v>23.759999999999998</v>
          </cell>
          <cell r="K5">
            <v>0</v>
          </cell>
        </row>
        <row r="6">
          <cell r="B6">
            <v>25.670833333333331</v>
          </cell>
          <cell r="C6">
            <v>33</v>
          </cell>
          <cell r="D6">
            <v>17.600000000000001</v>
          </cell>
          <cell r="E6">
            <v>59.833333333333336</v>
          </cell>
          <cell r="F6">
            <v>93</v>
          </cell>
          <cell r="G6">
            <v>25</v>
          </cell>
          <cell r="H6">
            <v>13.68</v>
          </cell>
          <cell r="I6" t="str">
            <v>SO</v>
          </cell>
          <cell r="J6">
            <v>32.76</v>
          </cell>
          <cell r="K6">
            <v>0</v>
          </cell>
        </row>
        <row r="7">
          <cell r="B7">
            <v>25.233333333333334</v>
          </cell>
          <cell r="C7">
            <v>32.6</v>
          </cell>
          <cell r="D7">
            <v>18.2</v>
          </cell>
          <cell r="E7">
            <v>50.25</v>
          </cell>
          <cell r="F7">
            <v>78</v>
          </cell>
          <cell r="G7">
            <v>26</v>
          </cell>
          <cell r="H7">
            <v>11.520000000000001</v>
          </cell>
          <cell r="I7" t="str">
            <v>O</v>
          </cell>
          <cell r="J7">
            <v>27</v>
          </cell>
          <cell r="K7">
            <v>0</v>
          </cell>
        </row>
        <row r="8">
          <cell r="B8">
            <v>25.266666666666666</v>
          </cell>
          <cell r="C8">
            <v>32.799999999999997</v>
          </cell>
          <cell r="D8">
            <v>16.899999999999999</v>
          </cell>
          <cell r="E8">
            <v>49.458333333333336</v>
          </cell>
          <cell r="F8">
            <v>84</v>
          </cell>
          <cell r="G8">
            <v>26</v>
          </cell>
          <cell r="H8">
            <v>10.08</v>
          </cell>
          <cell r="I8" t="str">
            <v>O</v>
          </cell>
          <cell r="J8">
            <v>26.64</v>
          </cell>
          <cell r="K8">
            <v>0</v>
          </cell>
        </row>
        <row r="9">
          <cell r="B9">
            <v>24.670833333333331</v>
          </cell>
          <cell r="C9">
            <v>30.2</v>
          </cell>
          <cell r="D9">
            <v>19.100000000000001</v>
          </cell>
          <cell r="E9">
            <v>57.75</v>
          </cell>
          <cell r="F9">
            <v>76</v>
          </cell>
          <cell r="G9">
            <v>44</v>
          </cell>
          <cell r="H9">
            <v>11.520000000000001</v>
          </cell>
          <cell r="I9" t="str">
            <v>O</v>
          </cell>
          <cell r="J9">
            <v>21.6</v>
          </cell>
          <cell r="K9">
            <v>0</v>
          </cell>
        </row>
        <row r="10">
          <cell r="B10">
            <v>23.441666666666666</v>
          </cell>
          <cell r="C10">
            <v>27.9</v>
          </cell>
          <cell r="D10">
            <v>20.6</v>
          </cell>
          <cell r="E10">
            <v>75.625</v>
          </cell>
          <cell r="F10">
            <v>89</v>
          </cell>
          <cell r="G10">
            <v>59</v>
          </cell>
          <cell r="H10">
            <v>9.7200000000000006</v>
          </cell>
          <cell r="I10" t="str">
            <v>N</v>
          </cell>
          <cell r="J10">
            <v>19.440000000000001</v>
          </cell>
          <cell r="K10">
            <v>0.2</v>
          </cell>
        </row>
        <row r="11">
          <cell r="B11">
            <v>24.566666666666666</v>
          </cell>
          <cell r="C11">
            <v>31.5</v>
          </cell>
          <cell r="D11">
            <v>18.3</v>
          </cell>
          <cell r="E11">
            <v>67.583333333333329</v>
          </cell>
          <cell r="F11">
            <v>92</v>
          </cell>
          <cell r="G11">
            <v>38</v>
          </cell>
          <cell r="H11">
            <v>15.48</v>
          </cell>
          <cell r="I11" t="str">
            <v>NO</v>
          </cell>
          <cell r="J11">
            <v>32.76</v>
          </cell>
          <cell r="K11">
            <v>0</v>
          </cell>
        </row>
        <row r="12">
          <cell r="B12">
            <v>24.058333333333334</v>
          </cell>
          <cell r="C12">
            <v>30.1</v>
          </cell>
          <cell r="D12">
            <v>18.399999999999999</v>
          </cell>
          <cell r="E12">
            <v>65</v>
          </cell>
          <cell r="F12">
            <v>86</v>
          </cell>
          <cell r="G12">
            <v>43</v>
          </cell>
          <cell r="H12">
            <v>20.52</v>
          </cell>
          <cell r="I12" t="str">
            <v>NO</v>
          </cell>
          <cell r="J12">
            <v>39.6</v>
          </cell>
          <cell r="K12">
            <v>0</v>
          </cell>
        </row>
        <row r="13">
          <cell r="B13">
            <v>24.574999999999999</v>
          </cell>
          <cell r="C13">
            <v>31.1</v>
          </cell>
          <cell r="D13">
            <v>19.5</v>
          </cell>
          <cell r="E13">
            <v>63.25</v>
          </cell>
          <cell r="F13">
            <v>85</v>
          </cell>
          <cell r="G13">
            <v>38</v>
          </cell>
          <cell r="H13">
            <v>16.920000000000002</v>
          </cell>
          <cell r="I13" t="str">
            <v>O</v>
          </cell>
          <cell r="J13">
            <v>32.76</v>
          </cell>
          <cell r="K13">
            <v>0</v>
          </cell>
        </row>
        <row r="14">
          <cell r="B14">
            <v>24.841666666666658</v>
          </cell>
          <cell r="C14">
            <v>31.2</v>
          </cell>
          <cell r="D14">
            <v>19.7</v>
          </cell>
          <cell r="E14">
            <v>61.25</v>
          </cell>
          <cell r="F14">
            <v>85</v>
          </cell>
          <cell r="G14">
            <v>33</v>
          </cell>
          <cell r="H14">
            <v>18</v>
          </cell>
          <cell r="I14" t="str">
            <v>O</v>
          </cell>
          <cell r="J14">
            <v>38.880000000000003</v>
          </cell>
          <cell r="K14">
            <v>0</v>
          </cell>
        </row>
        <row r="15">
          <cell r="B15">
            <v>20.966666666666669</v>
          </cell>
          <cell r="C15">
            <v>24.9</v>
          </cell>
          <cell r="D15">
            <v>18.600000000000001</v>
          </cell>
          <cell r="E15">
            <v>79.333333333333329</v>
          </cell>
          <cell r="F15">
            <v>97</v>
          </cell>
          <cell r="G15">
            <v>55</v>
          </cell>
          <cell r="H15">
            <v>13.68</v>
          </cell>
          <cell r="I15" t="str">
            <v>SO</v>
          </cell>
          <cell r="J15">
            <v>34.200000000000003</v>
          </cell>
          <cell r="K15">
            <v>29.4</v>
          </cell>
        </row>
        <row r="16">
          <cell r="B16">
            <v>18.008333333333333</v>
          </cell>
          <cell r="C16">
            <v>23.7</v>
          </cell>
          <cell r="D16">
            <v>13.8</v>
          </cell>
          <cell r="E16">
            <v>82.041666666666671</v>
          </cell>
          <cell r="F16">
            <v>97</v>
          </cell>
          <cell r="G16">
            <v>53</v>
          </cell>
          <cell r="H16">
            <v>7.5600000000000005</v>
          </cell>
          <cell r="I16" t="str">
            <v>N</v>
          </cell>
          <cell r="J16">
            <v>21.240000000000002</v>
          </cell>
          <cell r="K16">
            <v>0.2</v>
          </cell>
        </row>
        <row r="17">
          <cell r="B17">
            <v>17.983333333333338</v>
          </cell>
          <cell r="C17">
            <v>26</v>
          </cell>
          <cell r="D17">
            <v>11.7</v>
          </cell>
          <cell r="E17">
            <v>77.75</v>
          </cell>
          <cell r="F17">
            <v>98</v>
          </cell>
          <cell r="G17">
            <v>42</v>
          </cell>
          <cell r="H17">
            <v>6.12</v>
          </cell>
          <cell r="I17" t="str">
            <v>S</v>
          </cell>
          <cell r="J17">
            <v>18</v>
          </cell>
          <cell r="K17">
            <v>0.2</v>
          </cell>
        </row>
        <row r="18">
          <cell r="B18">
            <v>20.845833333333331</v>
          </cell>
          <cell r="C18">
            <v>29.2</v>
          </cell>
          <cell r="D18">
            <v>14.4</v>
          </cell>
          <cell r="E18">
            <v>74.958333333333329</v>
          </cell>
          <cell r="F18">
            <v>94</v>
          </cell>
          <cell r="G18">
            <v>52</v>
          </cell>
          <cell r="H18">
            <v>12.24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24.320833333333329</v>
          </cell>
          <cell r="C19">
            <v>31.5</v>
          </cell>
          <cell r="D19">
            <v>19.2</v>
          </cell>
          <cell r="E19">
            <v>71.791666666666671</v>
          </cell>
          <cell r="F19">
            <v>92</v>
          </cell>
          <cell r="G19">
            <v>44</v>
          </cell>
          <cell r="H19">
            <v>14.04</v>
          </cell>
          <cell r="I19" t="str">
            <v>SO</v>
          </cell>
          <cell r="J19">
            <v>30.6</v>
          </cell>
          <cell r="K19">
            <v>0</v>
          </cell>
        </row>
        <row r="20">
          <cell r="B20">
            <v>20.475000000000001</v>
          </cell>
          <cell r="C20">
            <v>24.5</v>
          </cell>
          <cell r="D20">
            <v>18.399999999999999</v>
          </cell>
          <cell r="E20">
            <v>86.583333333333329</v>
          </cell>
          <cell r="F20">
            <v>95</v>
          </cell>
          <cell r="G20">
            <v>68</v>
          </cell>
          <cell r="H20">
            <v>14.04</v>
          </cell>
          <cell r="I20" t="str">
            <v>NE</v>
          </cell>
          <cell r="J20">
            <v>43.2</v>
          </cell>
          <cell r="K20">
            <v>10.599999999999998</v>
          </cell>
        </row>
        <row r="21">
          <cell r="B21">
            <v>21.2</v>
          </cell>
          <cell r="C21">
            <v>28.6</v>
          </cell>
          <cell r="D21">
            <v>15.5</v>
          </cell>
          <cell r="E21">
            <v>80.833333333333329</v>
          </cell>
          <cell r="F21">
            <v>98</v>
          </cell>
          <cell r="G21">
            <v>47</v>
          </cell>
          <cell r="H21">
            <v>11.879999999999999</v>
          </cell>
          <cell r="I21" t="str">
            <v>SO</v>
          </cell>
          <cell r="J21">
            <v>30.96</v>
          </cell>
          <cell r="K21">
            <v>0.2</v>
          </cell>
        </row>
        <row r="22">
          <cell r="B22">
            <v>23.491666666666671</v>
          </cell>
          <cell r="C22">
            <v>29.8</v>
          </cell>
          <cell r="D22">
            <v>18.600000000000001</v>
          </cell>
          <cell r="E22">
            <v>78.208333333333329</v>
          </cell>
          <cell r="F22">
            <v>95</v>
          </cell>
          <cell r="G22">
            <v>53</v>
          </cell>
          <cell r="H22">
            <v>14.76</v>
          </cell>
          <cell r="I22" t="str">
            <v>S</v>
          </cell>
          <cell r="J22">
            <v>39.96</v>
          </cell>
          <cell r="K22">
            <v>0</v>
          </cell>
        </row>
        <row r="23">
          <cell r="B23">
            <v>17.208333333333332</v>
          </cell>
          <cell r="C23">
            <v>24.1</v>
          </cell>
          <cell r="D23">
            <v>13</v>
          </cell>
          <cell r="E23">
            <v>82.541666666666671</v>
          </cell>
          <cell r="F23">
            <v>98</v>
          </cell>
          <cell r="G23">
            <v>56</v>
          </cell>
          <cell r="H23">
            <v>21.6</v>
          </cell>
          <cell r="I23" t="str">
            <v>L</v>
          </cell>
          <cell r="J23">
            <v>46.800000000000004</v>
          </cell>
          <cell r="K23">
            <v>36.800000000000004</v>
          </cell>
        </row>
        <row r="24">
          <cell r="B24">
            <v>13.125</v>
          </cell>
          <cell r="C24">
            <v>20</v>
          </cell>
          <cell r="D24">
            <v>8.1</v>
          </cell>
          <cell r="E24">
            <v>76.5</v>
          </cell>
          <cell r="F24">
            <v>97</v>
          </cell>
          <cell r="G24">
            <v>43</v>
          </cell>
          <cell r="H24">
            <v>7.9200000000000008</v>
          </cell>
          <cell r="I24" t="str">
            <v>L</v>
          </cell>
          <cell r="J24">
            <v>18.720000000000002</v>
          </cell>
          <cell r="K24">
            <v>0</v>
          </cell>
        </row>
        <row r="25">
          <cell r="B25">
            <v>13.562500000000002</v>
          </cell>
          <cell r="C25">
            <v>21.6</v>
          </cell>
          <cell r="D25">
            <v>7.4</v>
          </cell>
          <cell r="E25">
            <v>77.708333333333329</v>
          </cell>
          <cell r="F25">
            <v>97</v>
          </cell>
          <cell r="G25">
            <v>43</v>
          </cell>
          <cell r="H25">
            <v>5.4</v>
          </cell>
          <cell r="I25" t="str">
            <v>O</v>
          </cell>
          <cell r="J25">
            <v>21.6</v>
          </cell>
          <cell r="K25">
            <v>0.2</v>
          </cell>
        </row>
        <row r="26">
          <cell r="B26">
            <v>14.887499999999998</v>
          </cell>
          <cell r="C26">
            <v>22.9</v>
          </cell>
          <cell r="D26">
            <v>8.4</v>
          </cell>
          <cell r="E26">
            <v>74.833333333333329</v>
          </cell>
          <cell r="F26">
            <v>97</v>
          </cell>
          <cell r="G26">
            <v>43</v>
          </cell>
          <cell r="H26">
            <v>5.4</v>
          </cell>
          <cell r="I26" t="str">
            <v>N</v>
          </cell>
          <cell r="J26">
            <v>19.440000000000001</v>
          </cell>
          <cell r="K26">
            <v>0.2</v>
          </cell>
        </row>
        <row r="27">
          <cell r="B27">
            <v>15.929166666666665</v>
          </cell>
          <cell r="C27">
            <v>24.1</v>
          </cell>
          <cell r="D27">
            <v>9.6999999999999993</v>
          </cell>
          <cell r="E27">
            <v>71.291666666666671</v>
          </cell>
          <cell r="F27">
            <v>98</v>
          </cell>
          <cell r="G27">
            <v>30</v>
          </cell>
          <cell r="H27">
            <v>4.6800000000000006</v>
          </cell>
          <cell r="I27" t="str">
            <v>N</v>
          </cell>
          <cell r="J27">
            <v>13.68</v>
          </cell>
          <cell r="K27">
            <v>0</v>
          </cell>
        </row>
        <row r="28">
          <cell r="B28">
            <v>16.974999999999998</v>
          </cell>
          <cell r="C28">
            <v>23.5</v>
          </cell>
          <cell r="D28">
            <v>12</v>
          </cell>
          <cell r="E28">
            <v>78.166666666666671</v>
          </cell>
          <cell r="F28">
            <v>94</v>
          </cell>
          <cell r="G28">
            <v>54</v>
          </cell>
          <cell r="H28">
            <v>6.84</v>
          </cell>
          <cell r="I28" t="str">
            <v>N</v>
          </cell>
          <cell r="J28">
            <v>15.48</v>
          </cell>
          <cell r="K28">
            <v>0.60000000000000009</v>
          </cell>
        </row>
        <row r="29">
          <cell r="B29">
            <v>19.024999999999995</v>
          </cell>
          <cell r="C29">
            <v>25.4</v>
          </cell>
          <cell r="D29">
            <v>14.8</v>
          </cell>
          <cell r="E29">
            <v>80</v>
          </cell>
          <cell r="F29">
            <v>95</v>
          </cell>
          <cell r="G29">
            <v>55</v>
          </cell>
          <cell r="H29">
            <v>9</v>
          </cell>
          <cell r="I29" t="str">
            <v>NO</v>
          </cell>
          <cell r="J29">
            <v>18.720000000000002</v>
          </cell>
          <cell r="K29">
            <v>0</v>
          </cell>
        </row>
        <row r="30">
          <cell r="B30">
            <v>21.25416666666667</v>
          </cell>
          <cell r="C30">
            <v>28.8</v>
          </cell>
          <cell r="D30">
            <v>16.3</v>
          </cell>
          <cell r="E30">
            <v>72.416666666666671</v>
          </cell>
          <cell r="F30">
            <v>91</v>
          </cell>
          <cell r="G30">
            <v>43</v>
          </cell>
          <cell r="H30">
            <v>14.04</v>
          </cell>
          <cell r="I30" t="str">
            <v>NO</v>
          </cell>
          <cell r="J30">
            <v>31.319999999999997</v>
          </cell>
          <cell r="K30">
            <v>0</v>
          </cell>
        </row>
        <row r="31">
          <cell r="B31">
            <v>22.658333333333331</v>
          </cell>
          <cell r="C31">
            <v>29.4</v>
          </cell>
          <cell r="D31">
            <v>18.399999999999999</v>
          </cell>
          <cell r="E31">
            <v>65.458333333333329</v>
          </cell>
          <cell r="F31">
            <v>84</v>
          </cell>
          <cell r="G31">
            <v>38</v>
          </cell>
          <cell r="H31">
            <v>14.4</v>
          </cell>
          <cell r="I31" t="str">
            <v>O</v>
          </cell>
          <cell r="J31">
            <v>29.880000000000003</v>
          </cell>
          <cell r="K31">
            <v>0</v>
          </cell>
        </row>
        <row r="32">
          <cell r="B32">
            <v>21.983333333333331</v>
          </cell>
          <cell r="C32">
            <v>28.1</v>
          </cell>
          <cell r="D32">
            <v>17.3</v>
          </cell>
          <cell r="E32">
            <v>62.333333333333336</v>
          </cell>
          <cell r="F32">
            <v>86</v>
          </cell>
          <cell r="G32">
            <v>32</v>
          </cell>
          <cell r="H32">
            <v>18.36</v>
          </cell>
          <cell r="I32" t="str">
            <v>O</v>
          </cell>
          <cell r="J32">
            <v>38.880000000000003</v>
          </cell>
          <cell r="K32">
            <v>0</v>
          </cell>
        </row>
        <row r="33">
          <cell r="B33">
            <v>21.762499999999999</v>
          </cell>
          <cell r="C33">
            <v>28.8</v>
          </cell>
          <cell r="D33">
            <v>15.9</v>
          </cell>
          <cell r="E33">
            <v>56.041666666666664</v>
          </cell>
          <cell r="F33">
            <v>82</v>
          </cell>
          <cell r="G33">
            <v>32</v>
          </cell>
          <cell r="H33">
            <v>15.840000000000002</v>
          </cell>
          <cell r="I33" t="str">
            <v>O</v>
          </cell>
          <cell r="J33">
            <v>33.119999999999997</v>
          </cell>
          <cell r="K33">
            <v>0</v>
          </cell>
        </row>
        <row r="34">
          <cell r="B34">
            <v>22.458333333333339</v>
          </cell>
          <cell r="C34">
            <v>29.1</v>
          </cell>
          <cell r="D34">
            <v>15.5</v>
          </cell>
          <cell r="E34">
            <v>59.833333333333336</v>
          </cell>
          <cell r="F34">
            <v>85</v>
          </cell>
          <cell r="G34">
            <v>39</v>
          </cell>
          <cell r="H34">
            <v>16.559999999999999</v>
          </cell>
          <cell r="I34" t="str">
            <v>O</v>
          </cell>
          <cell r="J34">
            <v>32.04</v>
          </cell>
          <cell r="K34">
            <v>0</v>
          </cell>
        </row>
        <row r="35">
          <cell r="B35">
            <v>22.212500000000002</v>
          </cell>
          <cell r="C35">
            <v>26.9</v>
          </cell>
          <cell r="D35">
            <v>17</v>
          </cell>
          <cell r="E35">
            <v>69.291666666666671</v>
          </cell>
          <cell r="F35">
            <v>87</v>
          </cell>
          <cell r="G35">
            <v>51</v>
          </cell>
          <cell r="H35">
            <v>17.28</v>
          </cell>
          <cell r="I35" t="str">
            <v>SO</v>
          </cell>
          <cell r="J35">
            <v>36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21.191666666666666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24.054166666666671</v>
          </cell>
          <cell r="C5">
            <v>33.299999999999997</v>
          </cell>
          <cell r="D5">
            <v>16.5</v>
          </cell>
          <cell r="E5">
            <v>68.833333333333329</v>
          </cell>
          <cell r="F5">
            <v>93</v>
          </cell>
          <cell r="G5">
            <v>30</v>
          </cell>
          <cell r="H5">
            <v>0</v>
          </cell>
          <cell r="I5" t="str">
            <v>NE</v>
          </cell>
          <cell r="J5">
            <v>11.879999999999999</v>
          </cell>
          <cell r="K5">
            <v>0</v>
          </cell>
        </row>
        <row r="6">
          <cell r="B6">
            <v>23.791666666666668</v>
          </cell>
          <cell r="C6">
            <v>33.5</v>
          </cell>
          <cell r="D6">
            <v>17.2</v>
          </cell>
          <cell r="E6">
            <v>68.041666666666671</v>
          </cell>
          <cell r="F6">
            <v>91</v>
          </cell>
          <cell r="G6">
            <v>25</v>
          </cell>
          <cell r="H6">
            <v>0</v>
          </cell>
          <cell r="I6" t="str">
            <v>NE</v>
          </cell>
          <cell r="J6">
            <v>20.52</v>
          </cell>
          <cell r="K6">
            <v>0</v>
          </cell>
        </row>
        <row r="7">
          <cell r="B7">
            <v>23.779166666666665</v>
          </cell>
          <cell r="C7">
            <v>33.1</v>
          </cell>
          <cell r="D7">
            <v>17</v>
          </cell>
          <cell r="E7">
            <v>65.125</v>
          </cell>
          <cell r="F7">
            <v>92</v>
          </cell>
          <cell r="G7">
            <v>24</v>
          </cell>
          <cell r="H7">
            <v>0</v>
          </cell>
          <cell r="I7" t="str">
            <v>NE</v>
          </cell>
          <cell r="J7">
            <v>9.7200000000000006</v>
          </cell>
          <cell r="K7">
            <v>0</v>
          </cell>
        </row>
        <row r="8">
          <cell r="B8">
            <v>22.320833333333329</v>
          </cell>
          <cell r="C8">
            <v>33</v>
          </cell>
          <cell r="D8">
            <v>14.2</v>
          </cell>
          <cell r="E8">
            <v>67.5</v>
          </cell>
          <cell r="F8">
            <v>91</v>
          </cell>
          <cell r="G8">
            <v>25</v>
          </cell>
          <cell r="H8">
            <v>0</v>
          </cell>
          <cell r="I8" t="str">
            <v>NE</v>
          </cell>
          <cell r="J8">
            <v>7.2</v>
          </cell>
          <cell r="K8">
            <v>0</v>
          </cell>
        </row>
        <row r="9">
          <cell r="B9">
            <v>22.8125</v>
          </cell>
          <cell r="C9">
            <v>31.3</v>
          </cell>
          <cell r="D9">
            <v>16.7</v>
          </cell>
          <cell r="E9">
            <v>69.875</v>
          </cell>
          <cell r="F9">
            <v>91</v>
          </cell>
          <cell r="G9">
            <v>37</v>
          </cell>
          <cell r="H9">
            <v>0</v>
          </cell>
          <cell r="I9" t="str">
            <v>NE</v>
          </cell>
          <cell r="J9">
            <v>10.08</v>
          </cell>
          <cell r="K9">
            <v>0</v>
          </cell>
        </row>
        <row r="10">
          <cell r="B10">
            <v>24.824999999999992</v>
          </cell>
          <cell r="C10">
            <v>33.299999999999997</v>
          </cell>
          <cell r="D10">
            <v>19</v>
          </cell>
          <cell r="E10">
            <v>64.75</v>
          </cell>
          <cell r="F10">
            <v>89</v>
          </cell>
          <cell r="G10">
            <v>34</v>
          </cell>
          <cell r="H10">
            <v>0</v>
          </cell>
          <cell r="I10" t="str">
            <v>SO</v>
          </cell>
          <cell r="J10">
            <v>10.8</v>
          </cell>
          <cell r="K10">
            <v>0</v>
          </cell>
        </row>
        <row r="11">
          <cell r="B11">
            <v>24.216666666666669</v>
          </cell>
          <cell r="C11">
            <v>30.9</v>
          </cell>
          <cell r="D11">
            <v>17.899999999999999</v>
          </cell>
          <cell r="E11">
            <v>70.875</v>
          </cell>
          <cell r="F11">
            <v>93</v>
          </cell>
          <cell r="G11">
            <v>44</v>
          </cell>
          <cell r="H11">
            <v>0</v>
          </cell>
          <cell r="I11" t="str">
            <v>SO</v>
          </cell>
          <cell r="J11">
            <v>20.52</v>
          </cell>
          <cell r="K11">
            <v>0</v>
          </cell>
        </row>
        <row r="12">
          <cell r="B12">
            <v>23.608333333333334</v>
          </cell>
          <cell r="C12">
            <v>31.1</v>
          </cell>
          <cell r="D12">
            <v>16.3</v>
          </cell>
          <cell r="E12">
            <v>68.166666666666671</v>
          </cell>
          <cell r="F12">
            <v>92</v>
          </cell>
          <cell r="G12">
            <v>39</v>
          </cell>
          <cell r="H12">
            <v>0</v>
          </cell>
          <cell r="I12" t="str">
            <v>SO</v>
          </cell>
          <cell r="J12">
            <v>18.36</v>
          </cell>
          <cell r="K12">
            <v>0</v>
          </cell>
        </row>
        <row r="13">
          <cell r="B13">
            <v>23.508333333333336</v>
          </cell>
          <cell r="C13">
            <v>31.7</v>
          </cell>
          <cell r="D13">
            <v>16.600000000000001</v>
          </cell>
          <cell r="E13">
            <v>67</v>
          </cell>
          <cell r="F13">
            <v>93</v>
          </cell>
          <cell r="G13">
            <v>33</v>
          </cell>
          <cell r="H13">
            <v>1.4400000000000002</v>
          </cell>
          <cell r="I13" t="str">
            <v>SO</v>
          </cell>
          <cell r="J13">
            <v>21.240000000000002</v>
          </cell>
          <cell r="K13">
            <v>0</v>
          </cell>
        </row>
        <row r="14">
          <cell r="B14">
            <v>22.3125</v>
          </cell>
          <cell r="C14">
            <v>32.4</v>
          </cell>
          <cell r="D14">
            <v>14.8</v>
          </cell>
          <cell r="E14">
            <v>68.875</v>
          </cell>
          <cell r="F14">
            <v>93</v>
          </cell>
          <cell r="G14">
            <v>32</v>
          </cell>
          <cell r="H14">
            <v>1.08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19.05</v>
          </cell>
          <cell r="C15">
            <v>21.3</v>
          </cell>
          <cell r="D15">
            <v>17.2</v>
          </cell>
          <cell r="E15">
            <v>88.666666666666671</v>
          </cell>
          <cell r="F15">
            <v>95</v>
          </cell>
          <cell r="G15">
            <v>72</v>
          </cell>
          <cell r="H15">
            <v>1.4400000000000002</v>
          </cell>
          <cell r="I15" t="str">
            <v>N</v>
          </cell>
          <cell r="J15">
            <v>33.119999999999997</v>
          </cell>
          <cell r="K15">
            <v>25.2</v>
          </cell>
        </row>
        <row r="16">
          <cell r="B16">
            <v>18.420833333333338</v>
          </cell>
          <cell r="C16">
            <v>23.3</v>
          </cell>
          <cell r="D16">
            <v>14.5</v>
          </cell>
          <cell r="E16">
            <v>78.541666666666671</v>
          </cell>
          <cell r="F16">
            <v>94</v>
          </cell>
          <cell r="G16">
            <v>53</v>
          </cell>
          <cell r="H16">
            <v>0</v>
          </cell>
          <cell r="I16" t="str">
            <v>NO</v>
          </cell>
          <cell r="J16">
            <v>24.840000000000003</v>
          </cell>
          <cell r="K16">
            <v>0</v>
          </cell>
        </row>
        <row r="17">
          <cell r="B17">
            <v>17.008333333333333</v>
          </cell>
          <cell r="C17">
            <v>26.4</v>
          </cell>
          <cell r="D17">
            <v>10.199999999999999</v>
          </cell>
          <cell r="E17">
            <v>80.75</v>
          </cell>
          <cell r="F17">
            <v>96</v>
          </cell>
          <cell r="G17">
            <v>49</v>
          </cell>
          <cell r="H17">
            <v>0</v>
          </cell>
          <cell r="I17" t="str">
            <v>NE</v>
          </cell>
          <cell r="J17">
            <v>0.72000000000000008</v>
          </cell>
          <cell r="K17">
            <v>0</v>
          </cell>
        </row>
        <row r="18">
          <cell r="B18">
            <v>19.674999999999997</v>
          </cell>
          <cell r="C18">
            <v>28.7</v>
          </cell>
          <cell r="D18">
            <v>13.6</v>
          </cell>
          <cell r="E18">
            <v>81.625</v>
          </cell>
          <cell r="F18">
            <v>95</v>
          </cell>
          <cell r="G18">
            <v>52</v>
          </cell>
          <cell r="H18">
            <v>0</v>
          </cell>
          <cell r="I18" t="str">
            <v>SO</v>
          </cell>
          <cell r="J18">
            <v>11.879999999999999</v>
          </cell>
          <cell r="K18">
            <v>0</v>
          </cell>
        </row>
        <row r="19">
          <cell r="B19">
            <v>23.070833333333329</v>
          </cell>
          <cell r="C19">
            <v>32.4</v>
          </cell>
          <cell r="D19">
            <v>16.399999999999999</v>
          </cell>
          <cell r="E19">
            <v>76.125</v>
          </cell>
          <cell r="F19">
            <v>95</v>
          </cell>
          <cell r="G19">
            <v>40</v>
          </cell>
          <cell r="H19">
            <v>0.36000000000000004</v>
          </cell>
          <cell r="I19" t="str">
            <v>NE</v>
          </cell>
          <cell r="J19">
            <v>15.120000000000001</v>
          </cell>
          <cell r="K19">
            <v>0</v>
          </cell>
        </row>
        <row r="20">
          <cell r="B20">
            <v>20.141666666666666</v>
          </cell>
          <cell r="C20">
            <v>24.3</v>
          </cell>
          <cell r="D20">
            <v>17.399999999999999</v>
          </cell>
          <cell r="E20">
            <v>86.041666666666671</v>
          </cell>
          <cell r="F20">
            <v>95</v>
          </cell>
          <cell r="G20">
            <v>63</v>
          </cell>
          <cell r="H20">
            <v>0.36000000000000004</v>
          </cell>
          <cell r="I20" t="str">
            <v>SO</v>
          </cell>
          <cell r="J20">
            <v>39.24</v>
          </cell>
          <cell r="K20">
            <v>10.000000000000002</v>
          </cell>
        </row>
        <row r="21">
          <cell r="B21">
            <v>20.020833333333336</v>
          </cell>
          <cell r="C21">
            <v>28.3</v>
          </cell>
          <cell r="D21">
            <v>15.1</v>
          </cell>
          <cell r="E21">
            <v>84.625</v>
          </cell>
          <cell r="F21">
            <v>96</v>
          </cell>
          <cell r="G21">
            <v>53</v>
          </cell>
          <cell r="H21">
            <v>0</v>
          </cell>
          <cell r="I21" t="str">
            <v>NE</v>
          </cell>
          <cell r="J21">
            <v>0</v>
          </cell>
          <cell r="K21">
            <v>0</v>
          </cell>
        </row>
        <row r="22">
          <cell r="B22">
            <v>21.600000000000005</v>
          </cell>
          <cell r="C22">
            <v>30.1</v>
          </cell>
          <cell r="D22">
            <v>16.399999999999999</v>
          </cell>
          <cell r="E22">
            <v>82.875</v>
          </cell>
          <cell r="F22">
            <v>96</v>
          </cell>
          <cell r="G22">
            <v>53</v>
          </cell>
          <cell r="H22">
            <v>0.36000000000000004</v>
          </cell>
          <cell r="I22" t="str">
            <v>L</v>
          </cell>
          <cell r="J22">
            <v>17.64</v>
          </cell>
          <cell r="K22">
            <v>0.2</v>
          </cell>
        </row>
        <row r="23">
          <cell r="B23">
            <v>18.408333333333335</v>
          </cell>
          <cell r="C23">
            <v>22.4</v>
          </cell>
          <cell r="D23">
            <v>14.1</v>
          </cell>
          <cell r="E23">
            <v>78.666666666666671</v>
          </cell>
          <cell r="F23">
            <v>95</v>
          </cell>
          <cell r="G23">
            <v>52</v>
          </cell>
          <cell r="H23">
            <v>12.24</v>
          </cell>
          <cell r="I23" t="str">
            <v>N</v>
          </cell>
          <cell r="J23">
            <v>56.519999999999996</v>
          </cell>
          <cell r="K23">
            <v>17</v>
          </cell>
        </row>
        <row r="24">
          <cell r="B24">
            <v>13.358333333333334</v>
          </cell>
          <cell r="C24">
            <v>20.2</v>
          </cell>
          <cell r="D24">
            <v>7.7</v>
          </cell>
          <cell r="E24">
            <v>70.625</v>
          </cell>
          <cell r="F24">
            <v>91</v>
          </cell>
          <cell r="G24">
            <v>40</v>
          </cell>
          <cell r="H24">
            <v>0</v>
          </cell>
          <cell r="I24" t="str">
            <v>NE</v>
          </cell>
          <cell r="J24">
            <v>12.24</v>
          </cell>
          <cell r="K24">
            <v>0</v>
          </cell>
        </row>
        <row r="25">
          <cell r="B25">
            <v>12.475</v>
          </cell>
          <cell r="C25">
            <v>21.8</v>
          </cell>
          <cell r="D25">
            <v>5</v>
          </cell>
          <cell r="E25">
            <v>75.416666666666671</v>
          </cell>
          <cell r="F25">
            <v>96</v>
          </cell>
          <cell r="G25">
            <v>36</v>
          </cell>
          <cell r="H25">
            <v>0</v>
          </cell>
          <cell r="I25" t="str">
            <v>NE</v>
          </cell>
          <cell r="J25">
            <v>0</v>
          </cell>
          <cell r="K25">
            <v>0</v>
          </cell>
        </row>
        <row r="26">
          <cell r="B26">
            <v>13.887500000000001</v>
          </cell>
          <cell r="C26">
            <v>23</v>
          </cell>
          <cell r="D26">
            <v>6.9</v>
          </cell>
          <cell r="E26">
            <v>74.625</v>
          </cell>
          <cell r="F26">
            <v>94</v>
          </cell>
          <cell r="G26">
            <v>40</v>
          </cell>
          <cell r="H26">
            <v>0</v>
          </cell>
          <cell r="I26" t="str">
            <v>NE</v>
          </cell>
          <cell r="J26">
            <v>0</v>
          </cell>
          <cell r="K26">
            <v>0</v>
          </cell>
        </row>
        <row r="27">
          <cell r="B27">
            <v>15.491666666666665</v>
          </cell>
          <cell r="C27">
            <v>23</v>
          </cell>
          <cell r="D27">
            <v>9.1</v>
          </cell>
          <cell r="E27">
            <v>75.208333333333329</v>
          </cell>
          <cell r="F27">
            <v>95</v>
          </cell>
          <cell r="G27">
            <v>47</v>
          </cell>
          <cell r="H27">
            <v>0</v>
          </cell>
          <cell r="I27" t="str">
            <v>N</v>
          </cell>
          <cell r="J27">
            <v>14.76</v>
          </cell>
          <cell r="K27">
            <v>0</v>
          </cell>
        </row>
        <row r="28">
          <cell r="B28">
            <v>16.599999999999998</v>
          </cell>
          <cell r="C28">
            <v>24.8</v>
          </cell>
          <cell r="D28">
            <v>10.8</v>
          </cell>
          <cell r="E28">
            <v>75.75</v>
          </cell>
          <cell r="F28">
            <v>93</v>
          </cell>
          <cell r="G28">
            <v>44</v>
          </cell>
          <cell r="H28">
            <v>0</v>
          </cell>
          <cell r="I28" t="str">
            <v>NE</v>
          </cell>
          <cell r="J28">
            <v>10.8</v>
          </cell>
          <cell r="K28">
            <v>0</v>
          </cell>
        </row>
        <row r="29">
          <cell r="B29">
            <v>20.0625</v>
          </cell>
          <cell r="C29">
            <v>26.1</v>
          </cell>
          <cell r="D29">
            <v>16.2</v>
          </cell>
          <cell r="E29">
            <v>73</v>
          </cell>
          <cell r="F29">
            <v>88</v>
          </cell>
          <cell r="G29">
            <v>51</v>
          </cell>
          <cell r="H29">
            <v>0.36000000000000004</v>
          </cell>
          <cell r="I29" t="str">
            <v>SO</v>
          </cell>
          <cell r="J29">
            <v>18.36</v>
          </cell>
          <cell r="K29">
            <v>0</v>
          </cell>
        </row>
        <row r="30">
          <cell r="B30">
            <v>21.295833333333334</v>
          </cell>
          <cell r="C30">
            <v>30.2</v>
          </cell>
          <cell r="D30">
            <v>14.8</v>
          </cell>
          <cell r="E30">
            <v>72.791666666666671</v>
          </cell>
          <cell r="F30">
            <v>93</v>
          </cell>
          <cell r="G30">
            <v>39</v>
          </cell>
          <cell r="H30">
            <v>0</v>
          </cell>
          <cell r="I30" t="str">
            <v>O</v>
          </cell>
          <cell r="J30">
            <v>13.32</v>
          </cell>
          <cell r="K30">
            <v>0</v>
          </cell>
        </row>
        <row r="31">
          <cell r="B31">
            <v>20.504166666666666</v>
          </cell>
          <cell r="C31">
            <v>30.1</v>
          </cell>
          <cell r="D31">
            <v>13</v>
          </cell>
          <cell r="E31">
            <v>72.791666666666671</v>
          </cell>
          <cell r="F31">
            <v>95</v>
          </cell>
          <cell r="G31">
            <v>34</v>
          </cell>
          <cell r="H31">
            <v>0</v>
          </cell>
          <cell r="I31" t="str">
            <v>S</v>
          </cell>
          <cell r="J31">
            <v>14.76</v>
          </cell>
          <cell r="K31">
            <v>0</v>
          </cell>
        </row>
        <row r="32">
          <cell r="B32">
            <v>19.220833333333331</v>
          </cell>
          <cell r="C32">
            <v>29</v>
          </cell>
          <cell r="D32">
            <v>11.7</v>
          </cell>
          <cell r="E32">
            <v>68.75</v>
          </cell>
          <cell r="F32">
            <v>95</v>
          </cell>
          <cell r="G32">
            <v>27</v>
          </cell>
          <cell r="H32">
            <v>0.72000000000000008</v>
          </cell>
          <cell r="I32" t="str">
            <v>S</v>
          </cell>
          <cell r="J32">
            <v>31.680000000000003</v>
          </cell>
          <cell r="K32">
            <v>0</v>
          </cell>
        </row>
        <row r="33">
          <cell r="B33">
            <v>19.270833333333332</v>
          </cell>
          <cell r="C33">
            <v>29.2</v>
          </cell>
          <cell r="D33">
            <v>10.5</v>
          </cell>
          <cell r="E33">
            <v>66.916666666666671</v>
          </cell>
          <cell r="F33">
            <v>93</v>
          </cell>
          <cell r="G33">
            <v>31</v>
          </cell>
          <cell r="H33">
            <v>0</v>
          </cell>
          <cell r="I33" t="str">
            <v>NE</v>
          </cell>
          <cell r="J33">
            <v>13.68</v>
          </cell>
          <cell r="K33">
            <v>0</v>
          </cell>
        </row>
        <row r="34">
          <cell r="B34">
            <v>21.079166666666669</v>
          </cell>
          <cell r="C34">
            <v>30.2</v>
          </cell>
          <cell r="D34">
            <v>12.9</v>
          </cell>
          <cell r="E34">
            <v>69.833333333333329</v>
          </cell>
          <cell r="F34">
            <v>94</v>
          </cell>
          <cell r="G34">
            <v>31</v>
          </cell>
          <cell r="H34">
            <v>1.08</v>
          </cell>
          <cell r="I34" t="str">
            <v>SO</v>
          </cell>
          <cell r="J34">
            <v>11.520000000000001</v>
          </cell>
          <cell r="K34">
            <v>0</v>
          </cell>
        </row>
        <row r="35">
          <cell r="B35">
            <v>20.87916666666667</v>
          </cell>
          <cell r="C35">
            <v>30.2</v>
          </cell>
          <cell r="D35">
            <v>14.6</v>
          </cell>
          <cell r="E35">
            <v>75.25</v>
          </cell>
          <cell r="F35">
            <v>93</v>
          </cell>
          <cell r="G35">
            <v>40</v>
          </cell>
          <cell r="H35">
            <v>0.36000000000000004</v>
          </cell>
          <cell r="I35" t="str">
            <v>NE</v>
          </cell>
          <cell r="J35">
            <v>11.879999999999999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21.304166666666664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28.837499999999999</v>
          </cell>
          <cell r="C5">
            <v>35</v>
          </cell>
          <cell r="D5">
            <v>22.1</v>
          </cell>
          <cell r="E5">
            <v>63.25</v>
          </cell>
          <cell r="F5">
            <v>91</v>
          </cell>
          <cell r="G5">
            <v>34</v>
          </cell>
          <cell r="H5">
            <v>8.64</v>
          </cell>
          <cell r="I5" t="str">
            <v>N</v>
          </cell>
          <cell r="J5">
            <v>18.36</v>
          </cell>
          <cell r="K5" t="str">
            <v>*</v>
          </cell>
        </row>
        <row r="6">
          <cell r="B6">
            <v>28.487500000000001</v>
          </cell>
          <cell r="C6">
            <v>33.9</v>
          </cell>
          <cell r="D6">
            <v>21.1</v>
          </cell>
          <cell r="E6">
            <v>62.0625</v>
          </cell>
          <cell r="F6">
            <v>91</v>
          </cell>
          <cell r="G6">
            <v>35</v>
          </cell>
          <cell r="H6">
            <v>10.08</v>
          </cell>
          <cell r="I6" t="str">
            <v>NE</v>
          </cell>
          <cell r="J6">
            <v>24.48</v>
          </cell>
          <cell r="K6" t="str">
            <v>*</v>
          </cell>
        </row>
        <row r="7">
          <cell r="B7">
            <v>27.7</v>
          </cell>
          <cell r="C7">
            <v>33.6</v>
          </cell>
          <cell r="D7">
            <v>20.100000000000001</v>
          </cell>
          <cell r="E7">
            <v>58.9375</v>
          </cell>
          <cell r="F7">
            <v>91</v>
          </cell>
          <cell r="G7">
            <v>30</v>
          </cell>
          <cell r="H7">
            <v>9</v>
          </cell>
          <cell r="I7" t="str">
            <v>NE</v>
          </cell>
          <cell r="J7">
            <v>22.32</v>
          </cell>
          <cell r="K7" t="str">
            <v>*</v>
          </cell>
        </row>
        <row r="8">
          <cell r="B8">
            <v>27.476470588235291</v>
          </cell>
          <cell r="C8">
            <v>33.799999999999997</v>
          </cell>
          <cell r="D8">
            <v>20.2</v>
          </cell>
          <cell r="E8">
            <v>58.823529411764703</v>
          </cell>
          <cell r="F8">
            <v>86</v>
          </cell>
          <cell r="G8">
            <v>32</v>
          </cell>
          <cell r="H8">
            <v>8.64</v>
          </cell>
          <cell r="I8" t="str">
            <v>N</v>
          </cell>
          <cell r="J8">
            <v>23.040000000000003</v>
          </cell>
          <cell r="K8" t="str">
            <v>*</v>
          </cell>
        </row>
        <row r="9">
          <cell r="B9">
            <v>23.299999999999997</v>
          </cell>
          <cell r="C9">
            <v>24.3</v>
          </cell>
          <cell r="D9">
            <v>22.7</v>
          </cell>
          <cell r="E9">
            <v>78.5</v>
          </cell>
          <cell r="F9">
            <v>81</v>
          </cell>
          <cell r="G9">
            <v>74</v>
          </cell>
          <cell r="H9">
            <v>0</v>
          </cell>
          <cell r="I9" t="str">
            <v>SE</v>
          </cell>
          <cell r="J9">
            <v>0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23.979166666666671</v>
          </cell>
          <cell r="C5">
            <v>33.299999999999997</v>
          </cell>
          <cell r="D5">
            <v>15.1</v>
          </cell>
          <cell r="E5">
            <v>62.5</v>
          </cell>
          <cell r="F5">
            <v>94</v>
          </cell>
          <cell r="G5">
            <v>25</v>
          </cell>
          <cell r="H5">
            <v>11.879999999999999</v>
          </cell>
          <cell r="I5" t="str">
            <v>SO</v>
          </cell>
          <cell r="J5">
            <v>31.319999999999997</v>
          </cell>
          <cell r="K5">
            <v>0</v>
          </cell>
        </row>
        <row r="6">
          <cell r="B6">
            <v>23.970833333333328</v>
          </cell>
          <cell r="C6">
            <v>33.200000000000003</v>
          </cell>
          <cell r="D6">
            <v>16.100000000000001</v>
          </cell>
          <cell r="E6">
            <v>60.416666666666664</v>
          </cell>
          <cell r="F6">
            <v>92</v>
          </cell>
          <cell r="G6">
            <v>21</v>
          </cell>
          <cell r="H6">
            <v>13.32</v>
          </cell>
          <cell r="I6" t="str">
            <v>SO</v>
          </cell>
          <cell r="J6">
            <v>30.96</v>
          </cell>
          <cell r="K6">
            <v>0</v>
          </cell>
        </row>
        <row r="7">
          <cell r="B7">
            <v>22.929166666666671</v>
          </cell>
          <cell r="C7">
            <v>33.5</v>
          </cell>
          <cell r="D7">
            <v>15.6</v>
          </cell>
          <cell r="E7">
            <v>57.541666666666664</v>
          </cell>
          <cell r="F7">
            <v>89</v>
          </cell>
          <cell r="G7">
            <v>17</v>
          </cell>
          <cell r="H7">
            <v>12.96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22.549999999999997</v>
          </cell>
          <cell r="C8">
            <v>33.6</v>
          </cell>
          <cell r="D8">
            <v>13.3</v>
          </cell>
          <cell r="E8">
            <v>56.75</v>
          </cell>
          <cell r="F8">
            <v>90</v>
          </cell>
          <cell r="G8">
            <v>18</v>
          </cell>
          <cell r="H8">
            <v>10.08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23.025000000000006</v>
          </cell>
          <cell r="C9">
            <v>27.8</v>
          </cell>
          <cell r="D9">
            <v>18.8</v>
          </cell>
          <cell r="E9">
            <v>62.708333333333336</v>
          </cell>
          <cell r="F9">
            <v>80</v>
          </cell>
          <cell r="G9">
            <v>45</v>
          </cell>
          <cell r="H9">
            <v>7.2</v>
          </cell>
          <cell r="I9" t="str">
            <v>SO</v>
          </cell>
          <cell r="J9">
            <v>20.88</v>
          </cell>
          <cell r="K9">
            <v>0</v>
          </cell>
        </row>
        <row r="10">
          <cell r="B10">
            <v>22.820833333333336</v>
          </cell>
          <cell r="C10">
            <v>29.7</v>
          </cell>
          <cell r="D10">
            <v>19.399999999999999</v>
          </cell>
          <cell r="E10">
            <v>71.666666666666671</v>
          </cell>
          <cell r="F10">
            <v>90</v>
          </cell>
          <cell r="G10">
            <v>39</v>
          </cell>
          <cell r="H10">
            <v>12.6</v>
          </cell>
          <cell r="I10" t="str">
            <v>SO</v>
          </cell>
          <cell r="J10">
            <v>21.240000000000002</v>
          </cell>
          <cell r="K10">
            <v>0.4</v>
          </cell>
        </row>
        <row r="11">
          <cell r="B11">
            <v>22.762499999999999</v>
          </cell>
          <cell r="C11">
            <v>30.6</v>
          </cell>
          <cell r="D11">
            <v>16.7</v>
          </cell>
          <cell r="E11">
            <v>70.833333333333329</v>
          </cell>
          <cell r="F11">
            <v>92</v>
          </cell>
          <cell r="G11">
            <v>36</v>
          </cell>
          <cell r="H11">
            <v>16.559999999999999</v>
          </cell>
          <cell r="I11" t="str">
            <v>SO</v>
          </cell>
          <cell r="J11">
            <v>28.8</v>
          </cell>
          <cell r="K11">
            <v>0.2</v>
          </cell>
        </row>
        <row r="12">
          <cell r="B12">
            <v>22.429166666666671</v>
          </cell>
          <cell r="C12">
            <v>29.7</v>
          </cell>
          <cell r="D12">
            <v>16.8</v>
          </cell>
          <cell r="E12">
            <v>67.75</v>
          </cell>
          <cell r="F12">
            <v>90</v>
          </cell>
          <cell r="G12">
            <v>40</v>
          </cell>
          <cell r="H12">
            <v>23.040000000000003</v>
          </cell>
          <cell r="I12" t="str">
            <v>SO</v>
          </cell>
          <cell r="J12">
            <v>35.28</v>
          </cell>
          <cell r="K12">
            <v>0</v>
          </cell>
        </row>
        <row r="13">
          <cell r="B13">
            <v>22.374999999999996</v>
          </cell>
          <cell r="C13">
            <v>30.7</v>
          </cell>
          <cell r="D13">
            <v>16.2</v>
          </cell>
          <cell r="E13">
            <v>68.291666666666671</v>
          </cell>
          <cell r="F13">
            <v>92</v>
          </cell>
          <cell r="G13">
            <v>33</v>
          </cell>
          <cell r="H13">
            <v>18</v>
          </cell>
          <cell r="I13" t="str">
            <v>SO</v>
          </cell>
          <cell r="J13">
            <v>34.56</v>
          </cell>
          <cell r="K13">
            <v>0</v>
          </cell>
        </row>
        <row r="14">
          <cell r="B14">
            <v>22.862499999999994</v>
          </cell>
          <cell r="C14">
            <v>31.2</v>
          </cell>
          <cell r="D14">
            <v>16.5</v>
          </cell>
          <cell r="E14">
            <v>63.708333333333336</v>
          </cell>
          <cell r="F14">
            <v>91</v>
          </cell>
          <cell r="G14">
            <v>28</v>
          </cell>
          <cell r="H14">
            <v>18.720000000000002</v>
          </cell>
          <cell r="I14" t="str">
            <v>SO</v>
          </cell>
          <cell r="J14">
            <v>41.4</v>
          </cell>
          <cell r="K14">
            <v>0</v>
          </cell>
        </row>
        <row r="15">
          <cell r="B15">
            <v>19.583333333333332</v>
          </cell>
          <cell r="C15">
            <v>24.1</v>
          </cell>
          <cell r="D15">
            <v>17.3</v>
          </cell>
          <cell r="E15">
            <v>82.875</v>
          </cell>
          <cell r="F15">
            <v>98</v>
          </cell>
          <cell r="G15">
            <v>58</v>
          </cell>
          <cell r="H15">
            <v>10.44</v>
          </cell>
          <cell r="I15" t="str">
            <v>SO</v>
          </cell>
          <cell r="J15">
            <v>30.6</v>
          </cell>
          <cell r="K15">
            <v>0.8</v>
          </cell>
        </row>
        <row r="16">
          <cell r="B16">
            <v>16.974999999999998</v>
          </cell>
          <cell r="C16">
            <v>24.2</v>
          </cell>
          <cell r="D16">
            <v>12.1</v>
          </cell>
          <cell r="E16">
            <v>81.125</v>
          </cell>
          <cell r="F16">
            <v>99</v>
          </cell>
          <cell r="G16">
            <v>41</v>
          </cell>
          <cell r="H16">
            <v>8.2799999999999994</v>
          </cell>
          <cell r="I16" t="str">
            <v>SO</v>
          </cell>
          <cell r="J16">
            <v>21.6</v>
          </cell>
          <cell r="K16">
            <v>2.4</v>
          </cell>
        </row>
        <row r="17">
          <cell r="B17">
            <v>16.787499999999998</v>
          </cell>
          <cell r="C17">
            <v>25.4</v>
          </cell>
          <cell r="D17">
            <v>9.8000000000000007</v>
          </cell>
          <cell r="E17">
            <v>75.708333333333329</v>
          </cell>
          <cell r="F17">
            <v>98</v>
          </cell>
          <cell r="G17">
            <v>37</v>
          </cell>
          <cell r="H17">
            <v>5.4</v>
          </cell>
          <cell r="I17" t="str">
            <v>SO</v>
          </cell>
          <cell r="J17">
            <v>16.920000000000002</v>
          </cell>
          <cell r="K17">
            <v>0.2</v>
          </cell>
        </row>
        <row r="18">
          <cell r="B18">
            <v>19.070833333333333</v>
          </cell>
          <cell r="C18">
            <v>28.3</v>
          </cell>
          <cell r="D18">
            <v>11.7</v>
          </cell>
          <cell r="E18">
            <v>79.041666666666671</v>
          </cell>
          <cell r="F18">
            <v>98</v>
          </cell>
          <cell r="G18">
            <v>50</v>
          </cell>
          <cell r="H18">
            <v>11.520000000000001</v>
          </cell>
          <cell r="I18" t="str">
            <v>SO</v>
          </cell>
          <cell r="J18">
            <v>25.92</v>
          </cell>
          <cell r="K18">
            <v>0</v>
          </cell>
        </row>
        <row r="19">
          <cell r="B19">
            <v>22.862500000000001</v>
          </cell>
          <cell r="C19">
            <v>32.6</v>
          </cell>
          <cell r="D19">
            <v>16.899999999999999</v>
          </cell>
          <cell r="E19">
            <v>76.666666666666671</v>
          </cell>
          <cell r="F19">
            <v>98</v>
          </cell>
          <cell r="G19">
            <v>37</v>
          </cell>
          <cell r="H19">
            <v>15.48</v>
          </cell>
          <cell r="I19" t="str">
            <v>SO</v>
          </cell>
          <cell r="J19">
            <v>50.76</v>
          </cell>
          <cell r="K19">
            <v>0</v>
          </cell>
        </row>
        <row r="20">
          <cell r="B20">
            <v>19.833333333333332</v>
          </cell>
          <cell r="C20">
            <v>24.2</v>
          </cell>
          <cell r="D20">
            <v>17.2</v>
          </cell>
          <cell r="E20">
            <v>85.958333333333329</v>
          </cell>
          <cell r="F20">
            <v>98</v>
          </cell>
          <cell r="G20">
            <v>58</v>
          </cell>
          <cell r="H20">
            <v>12.24</v>
          </cell>
          <cell r="I20" t="str">
            <v>SO</v>
          </cell>
          <cell r="J20">
            <v>39.6</v>
          </cell>
          <cell r="K20">
            <v>0.2</v>
          </cell>
        </row>
        <row r="21">
          <cell r="B21">
            <v>19.729166666666664</v>
          </cell>
          <cell r="C21">
            <v>28.1</v>
          </cell>
          <cell r="D21">
            <v>13.8</v>
          </cell>
          <cell r="E21">
            <v>82.291666666666671</v>
          </cell>
          <cell r="F21">
            <v>99</v>
          </cell>
          <cell r="G21">
            <v>43</v>
          </cell>
          <cell r="H21">
            <v>15.120000000000001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22.120833333333337</v>
          </cell>
          <cell r="C22">
            <v>30.4</v>
          </cell>
          <cell r="D22">
            <v>16.399999999999999</v>
          </cell>
          <cell r="E22">
            <v>79.5</v>
          </cell>
          <cell r="F22">
            <v>99</v>
          </cell>
          <cell r="G22">
            <v>42</v>
          </cell>
          <cell r="H22">
            <v>16.559999999999999</v>
          </cell>
          <cell r="I22" t="str">
            <v>SO</v>
          </cell>
          <cell r="J22">
            <v>38.519999999999996</v>
          </cell>
          <cell r="K22">
            <v>0</v>
          </cell>
        </row>
        <row r="23">
          <cell r="B23">
            <v>16.250000000000004</v>
          </cell>
          <cell r="C23">
            <v>23.1</v>
          </cell>
          <cell r="D23">
            <v>11.1</v>
          </cell>
          <cell r="E23">
            <v>82.125</v>
          </cell>
          <cell r="F23">
            <v>98</v>
          </cell>
          <cell r="G23">
            <v>49</v>
          </cell>
          <cell r="H23">
            <v>20.16</v>
          </cell>
          <cell r="I23" t="str">
            <v>SO</v>
          </cell>
          <cell r="J23">
            <v>67.319999999999993</v>
          </cell>
          <cell r="K23">
            <v>0.2</v>
          </cell>
        </row>
        <row r="24">
          <cell r="B24">
            <v>12.149999999999999</v>
          </cell>
          <cell r="C24">
            <v>20.100000000000001</v>
          </cell>
          <cell r="D24">
            <v>6.5</v>
          </cell>
          <cell r="E24">
            <v>75.291666666666671</v>
          </cell>
          <cell r="F24">
            <v>98</v>
          </cell>
          <cell r="G24">
            <v>37</v>
          </cell>
          <cell r="H24">
            <v>5.04</v>
          </cell>
          <cell r="I24" t="str">
            <v>SO</v>
          </cell>
          <cell r="J24">
            <v>15.840000000000002</v>
          </cell>
          <cell r="K24">
            <v>0</v>
          </cell>
        </row>
        <row r="25">
          <cell r="B25">
            <v>12.200000000000001</v>
          </cell>
          <cell r="C25">
            <v>21.3</v>
          </cell>
          <cell r="D25">
            <v>5</v>
          </cell>
          <cell r="E25">
            <v>73.5</v>
          </cell>
          <cell r="F25">
            <v>97</v>
          </cell>
          <cell r="G25">
            <v>34</v>
          </cell>
          <cell r="H25">
            <v>7.2</v>
          </cell>
          <cell r="I25" t="str">
            <v>SO</v>
          </cell>
          <cell r="J25">
            <v>18</v>
          </cell>
          <cell r="K25">
            <v>0</v>
          </cell>
        </row>
        <row r="26">
          <cell r="B26">
            <v>13.566666666666665</v>
          </cell>
          <cell r="C26">
            <v>23.4</v>
          </cell>
          <cell r="D26">
            <v>6.8</v>
          </cell>
          <cell r="E26">
            <v>74.208333333333329</v>
          </cell>
          <cell r="F26">
            <v>94</v>
          </cell>
          <cell r="G26">
            <v>38</v>
          </cell>
          <cell r="H26">
            <v>5.4</v>
          </cell>
          <cell r="I26" t="str">
            <v>SO</v>
          </cell>
          <cell r="J26">
            <v>14.76</v>
          </cell>
          <cell r="K26">
            <v>0</v>
          </cell>
        </row>
        <row r="27">
          <cell r="B27">
            <v>14.866666666666667</v>
          </cell>
          <cell r="C27">
            <v>24.2</v>
          </cell>
          <cell r="D27">
            <v>8.3000000000000007</v>
          </cell>
          <cell r="E27">
            <v>70.333333333333329</v>
          </cell>
          <cell r="F27">
            <v>93</v>
          </cell>
          <cell r="G27">
            <v>26</v>
          </cell>
          <cell r="H27">
            <v>1.08</v>
          </cell>
          <cell r="I27" t="str">
            <v>SO</v>
          </cell>
          <cell r="J27">
            <v>11.16</v>
          </cell>
          <cell r="K27">
            <v>0</v>
          </cell>
        </row>
        <row r="28">
          <cell r="B28">
            <v>16.608333333333334</v>
          </cell>
          <cell r="C28">
            <v>23.1</v>
          </cell>
          <cell r="D28">
            <v>11.9</v>
          </cell>
          <cell r="E28">
            <v>73.458333333333329</v>
          </cell>
          <cell r="F28">
            <v>92</v>
          </cell>
          <cell r="G28">
            <v>48</v>
          </cell>
          <cell r="H28">
            <v>1.8</v>
          </cell>
          <cell r="I28" t="str">
            <v>SO</v>
          </cell>
          <cell r="J28">
            <v>10.8</v>
          </cell>
          <cell r="K28">
            <v>0</v>
          </cell>
        </row>
        <row r="29">
          <cell r="B29">
            <v>18.299999999999994</v>
          </cell>
          <cell r="C29">
            <v>25.2</v>
          </cell>
          <cell r="D29">
            <v>13.7</v>
          </cell>
          <cell r="E29">
            <v>77.041666666666671</v>
          </cell>
          <cell r="F29">
            <v>95</v>
          </cell>
          <cell r="G29">
            <v>50</v>
          </cell>
          <cell r="H29">
            <v>8.2799999999999994</v>
          </cell>
          <cell r="I29" t="str">
            <v>SO</v>
          </cell>
          <cell r="J29">
            <v>18</v>
          </cell>
          <cell r="K29">
            <v>0.2</v>
          </cell>
        </row>
        <row r="30">
          <cell r="B30">
            <v>19.658333333333335</v>
          </cell>
          <cell r="C30">
            <v>27.7</v>
          </cell>
          <cell r="D30">
            <v>14.3</v>
          </cell>
          <cell r="E30">
            <v>75.958333333333329</v>
          </cell>
          <cell r="F30">
            <v>97</v>
          </cell>
          <cell r="G30">
            <v>42</v>
          </cell>
          <cell r="H30">
            <v>13.32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20.454166666666666</v>
          </cell>
          <cell r="C31">
            <v>28.1</v>
          </cell>
          <cell r="D31">
            <v>13.5</v>
          </cell>
          <cell r="E31">
            <v>73.208333333333329</v>
          </cell>
          <cell r="F31">
            <v>99</v>
          </cell>
          <cell r="G31">
            <v>38</v>
          </cell>
          <cell r="H31">
            <v>17.64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19.479166666666668</v>
          </cell>
          <cell r="C32">
            <v>27.5</v>
          </cell>
          <cell r="D32">
            <v>12.3</v>
          </cell>
          <cell r="E32">
            <v>70.291666666666671</v>
          </cell>
          <cell r="F32">
            <v>99</v>
          </cell>
          <cell r="G32">
            <v>29</v>
          </cell>
          <cell r="H32">
            <v>19.8</v>
          </cell>
          <cell r="I32" t="str">
            <v>SO</v>
          </cell>
          <cell r="J32">
            <v>37.800000000000004</v>
          </cell>
          <cell r="K32">
            <v>0.2</v>
          </cell>
        </row>
        <row r="33">
          <cell r="B33">
            <v>18.524999999999999</v>
          </cell>
          <cell r="C33">
            <v>28.3</v>
          </cell>
          <cell r="D33">
            <v>10.5</v>
          </cell>
          <cell r="E33">
            <v>64.666666666666671</v>
          </cell>
          <cell r="F33">
            <v>90</v>
          </cell>
          <cell r="G33">
            <v>29</v>
          </cell>
          <cell r="H33">
            <v>14.76</v>
          </cell>
          <cell r="I33" t="str">
            <v>SO</v>
          </cell>
          <cell r="J33">
            <v>30.240000000000002</v>
          </cell>
          <cell r="K33">
            <v>0.2</v>
          </cell>
        </row>
        <row r="34">
          <cell r="B34">
            <v>19.891666666666669</v>
          </cell>
          <cell r="C34">
            <v>28.1</v>
          </cell>
          <cell r="D34">
            <v>13.7</v>
          </cell>
          <cell r="E34">
            <v>68.75</v>
          </cell>
          <cell r="F34">
            <v>91</v>
          </cell>
          <cell r="G34">
            <v>31</v>
          </cell>
          <cell r="H34">
            <v>12.6</v>
          </cell>
          <cell r="I34" t="str">
            <v>SO</v>
          </cell>
          <cell r="J34">
            <v>23.400000000000002</v>
          </cell>
          <cell r="K34">
            <v>0</v>
          </cell>
        </row>
        <row r="35">
          <cell r="B35">
            <v>18.970833333333328</v>
          </cell>
          <cell r="C35">
            <v>23.7</v>
          </cell>
          <cell r="D35">
            <v>14.4</v>
          </cell>
          <cell r="E35">
            <v>82.416666666666671</v>
          </cell>
          <cell r="F35">
            <v>96</v>
          </cell>
          <cell r="G35">
            <v>61</v>
          </cell>
          <cell r="H35">
            <v>10.44</v>
          </cell>
          <cell r="I35" t="str">
            <v>SO</v>
          </cell>
          <cell r="J35">
            <v>28.8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19.408333333333335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24.104166666666671</v>
          </cell>
          <cell r="C5">
            <v>32.799999999999997</v>
          </cell>
          <cell r="D5">
            <v>17.399999999999999</v>
          </cell>
          <cell r="E5">
            <v>67.625</v>
          </cell>
          <cell r="F5">
            <v>93</v>
          </cell>
          <cell r="G5">
            <v>31</v>
          </cell>
          <cell r="H5">
            <v>10.8</v>
          </cell>
          <cell r="I5" t="str">
            <v>L</v>
          </cell>
          <cell r="J5">
            <v>21.6</v>
          </cell>
          <cell r="K5">
            <v>0</v>
          </cell>
        </row>
        <row r="6">
          <cell r="B6">
            <v>24.008333333333336</v>
          </cell>
          <cell r="C6">
            <v>32.6</v>
          </cell>
          <cell r="D6">
            <v>16.3</v>
          </cell>
          <cell r="E6">
            <v>62.958333333333336</v>
          </cell>
          <cell r="F6">
            <v>94</v>
          </cell>
          <cell r="G6">
            <v>21</v>
          </cell>
          <cell r="H6">
            <v>12.24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24.066666666666666</v>
          </cell>
          <cell r="C7">
            <v>32.799999999999997</v>
          </cell>
          <cell r="D7">
            <v>15.4</v>
          </cell>
          <cell r="E7">
            <v>57.625</v>
          </cell>
          <cell r="F7">
            <v>90</v>
          </cell>
          <cell r="G7">
            <v>25</v>
          </cell>
          <cell r="H7">
            <v>12.96</v>
          </cell>
          <cell r="I7" t="str">
            <v>N</v>
          </cell>
          <cell r="J7">
            <v>29.16</v>
          </cell>
          <cell r="K7">
            <v>0</v>
          </cell>
        </row>
        <row r="8">
          <cell r="B8">
            <v>24.795833333333334</v>
          </cell>
          <cell r="C8">
            <v>34</v>
          </cell>
          <cell r="D8">
            <v>16.5</v>
          </cell>
          <cell r="E8">
            <v>60.75</v>
          </cell>
          <cell r="F8">
            <v>91</v>
          </cell>
          <cell r="G8">
            <v>24</v>
          </cell>
          <cell r="H8">
            <v>14.04</v>
          </cell>
          <cell r="I8" t="str">
            <v>N</v>
          </cell>
          <cell r="J8">
            <v>26.64</v>
          </cell>
          <cell r="K8">
            <v>0</v>
          </cell>
        </row>
        <row r="9">
          <cell r="B9">
            <v>25.825000000000006</v>
          </cell>
          <cell r="C9">
            <v>33.299999999999997</v>
          </cell>
          <cell r="D9">
            <v>19.600000000000001</v>
          </cell>
          <cell r="E9">
            <v>61.25</v>
          </cell>
          <cell r="F9">
            <v>86</v>
          </cell>
          <cell r="G9">
            <v>33</v>
          </cell>
          <cell r="H9">
            <v>11.16</v>
          </cell>
          <cell r="I9" t="str">
            <v>SO</v>
          </cell>
          <cell r="J9">
            <v>23.400000000000002</v>
          </cell>
          <cell r="K9">
            <v>0</v>
          </cell>
        </row>
        <row r="10">
          <cell r="B10">
            <v>25.966666666666665</v>
          </cell>
          <cell r="C10">
            <v>33.700000000000003</v>
          </cell>
          <cell r="D10">
            <v>18.7</v>
          </cell>
          <cell r="E10">
            <v>63.5</v>
          </cell>
          <cell r="F10">
            <v>91</v>
          </cell>
          <cell r="G10">
            <v>30</v>
          </cell>
          <cell r="H10">
            <v>9.3600000000000012</v>
          </cell>
          <cell r="I10" t="str">
            <v>NE</v>
          </cell>
          <cell r="J10">
            <v>20.88</v>
          </cell>
          <cell r="K10">
            <v>0</v>
          </cell>
        </row>
        <row r="11">
          <cell r="B11">
            <v>25.270833333333332</v>
          </cell>
          <cell r="D11">
            <v>19.5</v>
          </cell>
          <cell r="E11">
            <v>64.75</v>
          </cell>
          <cell r="F11">
            <v>90</v>
          </cell>
          <cell r="G11">
            <v>35</v>
          </cell>
          <cell r="H11">
            <v>12.96</v>
          </cell>
          <cell r="I11" t="str">
            <v>S</v>
          </cell>
          <cell r="J11">
            <v>22.68</v>
          </cell>
          <cell r="K11">
            <v>0</v>
          </cell>
        </row>
        <row r="12">
          <cell r="B12">
            <v>25.204166666666666</v>
          </cell>
          <cell r="C12">
            <v>31.6</v>
          </cell>
          <cell r="D12">
            <v>19.899999999999999</v>
          </cell>
          <cell r="E12">
            <v>60.583333333333336</v>
          </cell>
          <cell r="F12">
            <v>80</v>
          </cell>
          <cell r="G12">
            <v>38</v>
          </cell>
          <cell r="H12">
            <v>13.68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24.299999999999997</v>
          </cell>
          <cell r="C13">
            <v>31.4</v>
          </cell>
          <cell r="D13">
            <v>17.399999999999999</v>
          </cell>
          <cell r="E13">
            <v>59.166666666666664</v>
          </cell>
          <cell r="F13">
            <v>91</v>
          </cell>
          <cell r="G13">
            <v>32</v>
          </cell>
          <cell r="H13">
            <v>13.32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24.570833333333329</v>
          </cell>
          <cell r="C14">
            <v>31.3</v>
          </cell>
          <cell r="D14">
            <v>17.2</v>
          </cell>
          <cell r="E14">
            <v>59.375</v>
          </cell>
          <cell r="F14">
            <v>90</v>
          </cell>
          <cell r="G14">
            <v>32</v>
          </cell>
          <cell r="H14">
            <v>15.840000000000002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25.104166666666668</v>
          </cell>
          <cell r="C15">
            <v>33.5</v>
          </cell>
          <cell r="D15">
            <v>17.2</v>
          </cell>
          <cell r="E15">
            <v>58.5</v>
          </cell>
          <cell r="F15">
            <v>91</v>
          </cell>
          <cell r="G15">
            <v>21</v>
          </cell>
          <cell r="H15">
            <v>12.6</v>
          </cell>
          <cell r="I15" t="str">
            <v>N</v>
          </cell>
          <cell r="J15">
            <v>30.240000000000002</v>
          </cell>
          <cell r="K15">
            <v>0</v>
          </cell>
        </row>
        <row r="16">
          <cell r="B16">
            <v>23.191666666666663</v>
          </cell>
          <cell r="C16">
            <v>28.8</v>
          </cell>
          <cell r="D16">
            <v>18.8</v>
          </cell>
          <cell r="E16">
            <v>71.625</v>
          </cell>
          <cell r="F16">
            <v>89</v>
          </cell>
          <cell r="G16">
            <v>50</v>
          </cell>
          <cell r="H16">
            <v>18.720000000000002</v>
          </cell>
          <cell r="I16" t="str">
            <v>S</v>
          </cell>
          <cell r="J16">
            <v>34.56</v>
          </cell>
          <cell r="K16">
            <v>0</v>
          </cell>
        </row>
        <row r="17">
          <cell r="B17">
            <v>22.537499999999998</v>
          </cell>
          <cell r="C17">
            <v>29.9</v>
          </cell>
          <cell r="D17">
            <v>16.399999999999999</v>
          </cell>
          <cell r="E17">
            <v>73.791666666666671</v>
          </cell>
          <cell r="F17">
            <v>95</v>
          </cell>
          <cell r="G17">
            <v>45</v>
          </cell>
          <cell r="H17">
            <v>11.16</v>
          </cell>
          <cell r="I17" t="str">
            <v>SO</v>
          </cell>
          <cell r="J17">
            <v>18.720000000000002</v>
          </cell>
          <cell r="K17">
            <v>0</v>
          </cell>
        </row>
        <row r="18">
          <cell r="B18">
            <v>25.179166666666664</v>
          </cell>
          <cell r="C18">
            <v>31.4</v>
          </cell>
          <cell r="D18">
            <v>20.5</v>
          </cell>
          <cell r="E18">
            <v>67.666666666666671</v>
          </cell>
          <cell r="F18">
            <v>93</v>
          </cell>
          <cell r="G18">
            <v>35</v>
          </cell>
          <cell r="H18">
            <v>12.6</v>
          </cell>
          <cell r="I18" t="str">
            <v>L</v>
          </cell>
          <cell r="J18">
            <v>26.28</v>
          </cell>
          <cell r="K18">
            <v>4.2</v>
          </cell>
        </row>
        <row r="19">
          <cell r="B19">
            <v>25.912499999999994</v>
          </cell>
          <cell r="C19">
            <v>32</v>
          </cell>
          <cell r="D19">
            <v>20.3</v>
          </cell>
          <cell r="E19">
            <v>63.791666666666664</v>
          </cell>
          <cell r="F19">
            <v>91</v>
          </cell>
          <cell r="G19">
            <v>34</v>
          </cell>
          <cell r="H19">
            <v>16.920000000000002</v>
          </cell>
          <cell r="I19" t="str">
            <v>N</v>
          </cell>
          <cell r="J19">
            <v>32.4</v>
          </cell>
          <cell r="K19">
            <v>0</v>
          </cell>
        </row>
        <row r="20">
          <cell r="B20">
            <v>24.108333333333331</v>
          </cell>
          <cell r="C20">
            <v>29.8</v>
          </cell>
          <cell r="D20">
            <v>19.399999999999999</v>
          </cell>
          <cell r="E20">
            <v>71.125</v>
          </cell>
          <cell r="F20">
            <v>90</v>
          </cell>
          <cell r="G20">
            <v>46</v>
          </cell>
          <cell r="H20">
            <v>12.96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23.462500000000002</v>
          </cell>
          <cell r="C21">
            <v>28.5</v>
          </cell>
          <cell r="D21">
            <v>20</v>
          </cell>
          <cell r="E21">
            <v>75.708333333333329</v>
          </cell>
          <cell r="F21">
            <v>90</v>
          </cell>
          <cell r="G21">
            <v>54</v>
          </cell>
          <cell r="H21">
            <v>11.16</v>
          </cell>
          <cell r="I21" t="str">
            <v>SE</v>
          </cell>
          <cell r="J21">
            <v>18</v>
          </cell>
          <cell r="K21">
            <v>0</v>
          </cell>
        </row>
        <row r="22">
          <cell r="B22">
            <v>24.345833333333335</v>
          </cell>
          <cell r="C22">
            <v>32</v>
          </cell>
          <cell r="D22">
            <v>18.100000000000001</v>
          </cell>
          <cell r="E22">
            <v>72</v>
          </cell>
          <cell r="F22">
            <v>95</v>
          </cell>
          <cell r="G22">
            <v>36</v>
          </cell>
          <cell r="H22">
            <v>11.16</v>
          </cell>
          <cell r="I22" t="str">
            <v>N</v>
          </cell>
          <cell r="J22">
            <v>24.48</v>
          </cell>
          <cell r="K22">
            <v>0</v>
          </cell>
        </row>
        <row r="23">
          <cell r="B23">
            <v>21.675000000000001</v>
          </cell>
          <cell r="C23">
            <v>25.4</v>
          </cell>
          <cell r="D23">
            <v>18.399999999999999</v>
          </cell>
          <cell r="E23">
            <v>78.583333333333329</v>
          </cell>
          <cell r="F23">
            <v>91</v>
          </cell>
          <cell r="G23">
            <v>61</v>
          </cell>
          <cell r="H23">
            <v>35.64</v>
          </cell>
          <cell r="I23" t="str">
            <v>SO</v>
          </cell>
          <cell r="J23">
            <v>60.839999999999996</v>
          </cell>
          <cell r="K23">
            <v>1.4</v>
          </cell>
        </row>
        <row r="24">
          <cell r="B24">
            <v>15.420833333333333</v>
          </cell>
          <cell r="C24">
            <v>22</v>
          </cell>
          <cell r="D24">
            <v>7.7</v>
          </cell>
          <cell r="E24">
            <v>66</v>
          </cell>
          <cell r="F24">
            <v>93</v>
          </cell>
          <cell r="G24">
            <v>31</v>
          </cell>
          <cell r="H24">
            <v>20.88</v>
          </cell>
          <cell r="I24" t="str">
            <v>SO</v>
          </cell>
          <cell r="J24">
            <v>39.24</v>
          </cell>
          <cell r="K24">
            <v>0.2</v>
          </cell>
        </row>
        <row r="25">
          <cell r="B25">
            <v>15.258333333333335</v>
          </cell>
          <cell r="C25">
            <v>24.3</v>
          </cell>
          <cell r="D25">
            <v>6.9</v>
          </cell>
          <cell r="E25">
            <v>65.416666666666671</v>
          </cell>
          <cell r="F25">
            <v>95</v>
          </cell>
          <cell r="G25">
            <v>27</v>
          </cell>
          <cell r="H25">
            <v>10.8</v>
          </cell>
          <cell r="I25" t="str">
            <v>O</v>
          </cell>
          <cell r="J25">
            <v>23.400000000000002</v>
          </cell>
          <cell r="K25">
            <v>0</v>
          </cell>
        </row>
        <row r="26">
          <cell r="B26">
            <v>16.366666666666664</v>
          </cell>
          <cell r="C26">
            <v>27.4</v>
          </cell>
          <cell r="D26">
            <v>7</v>
          </cell>
          <cell r="E26">
            <v>62.083333333333336</v>
          </cell>
          <cell r="F26">
            <v>94</v>
          </cell>
          <cell r="G26">
            <v>22</v>
          </cell>
          <cell r="H26">
            <v>13.32</v>
          </cell>
          <cell r="I26" t="str">
            <v>SO</v>
          </cell>
          <cell r="J26">
            <v>22.32</v>
          </cell>
          <cell r="K26">
            <v>0</v>
          </cell>
        </row>
        <row r="27">
          <cell r="B27">
            <v>17.441666666666666</v>
          </cell>
          <cell r="C27">
            <v>28.1</v>
          </cell>
          <cell r="D27">
            <v>7.7</v>
          </cell>
          <cell r="E27">
            <v>56.416666666666664</v>
          </cell>
          <cell r="F27">
            <v>91</v>
          </cell>
          <cell r="G27">
            <v>21</v>
          </cell>
          <cell r="H27">
            <v>9.7200000000000006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18.787499999999998</v>
          </cell>
          <cell r="C28">
            <v>30.1</v>
          </cell>
          <cell r="D28">
            <v>9.1</v>
          </cell>
          <cell r="E28">
            <v>58.541666666666664</v>
          </cell>
          <cell r="F28">
            <v>91</v>
          </cell>
          <cell r="G28">
            <v>24</v>
          </cell>
          <cell r="H28">
            <v>10.44</v>
          </cell>
          <cell r="I28" t="str">
            <v>SO</v>
          </cell>
          <cell r="J28">
            <v>17.64</v>
          </cell>
          <cell r="K28">
            <v>0</v>
          </cell>
        </row>
        <row r="29">
          <cell r="B29">
            <v>20.829166666666669</v>
          </cell>
          <cell r="C29">
            <v>30.5</v>
          </cell>
          <cell r="D29">
            <v>12.4</v>
          </cell>
          <cell r="E29">
            <v>59.25</v>
          </cell>
          <cell r="F29">
            <v>91</v>
          </cell>
          <cell r="G29">
            <v>25</v>
          </cell>
          <cell r="H29">
            <v>12.96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22.491666666666664</v>
          </cell>
          <cell r="C30">
            <v>30.9</v>
          </cell>
          <cell r="D30">
            <v>14.9</v>
          </cell>
          <cell r="E30">
            <v>61</v>
          </cell>
          <cell r="F30">
            <v>91</v>
          </cell>
          <cell r="G30">
            <v>23</v>
          </cell>
          <cell r="H30">
            <v>13.68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21.700000000000003</v>
          </cell>
          <cell r="C31">
            <v>30.8</v>
          </cell>
          <cell r="D31">
            <v>12.4</v>
          </cell>
          <cell r="E31">
            <v>58.416666666666664</v>
          </cell>
          <cell r="F31">
            <v>95</v>
          </cell>
          <cell r="G31">
            <v>20</v>
          </cell>
          <cell r="H31">
            <v>16.559999999999999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21.8125</v>
          </cell>
          <cell r="C32">
            <v>29.5</v>
          </cell>
          <cell r="D32">
            <v>14</v>
          </cell>
          <cell r="E32">
            <v>49.833333333333336</v>
          </cell>
          <cell r="F32">
            <v>80</v>
          </cell>
          <cell r="G32">
            <v>22</v>
          </cell>
          <cell r="H32">
            <v>13.68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22.604166666666668</v>
          </cell>
          <cell r="C33">
            <v>29.1</v>
          </cell>
          <cell r="D33">
            <v>17.100000000000001</v>
          </cell>
          <cell r="E33">
            <v>52.416666666666664</v>
          </cell>
          <cell r="F33">
            <v>77</v>
          </cell>
          <cell r="G33">
            <v>34</v>
          </cell>
          <cell r="H33">
            <v>15.120000000000001</v>
          </cell>
          <cell r="I33" t="str">
            <v>NE</v>
          </cell>
          <cell r="J33">
            <v>32.4</v>
          </cell>
          <cell r="K33">
            <v>0</v>
          </cell>
        </row>
        <row r="34">
          <cell r="B34">
            <v>22.5625</v>
          </cell>
          <cell r="C34">
            <v>28.9</v>
          </cell>
          <cell r="D34">
            <v>16</v>
          </cell>
          <cell r="E34">
            <v>59.625</v>
          </cell>
          <cell r="F34">
            <v>88</v>
          </cell>
          <cell r="G34">
            <v>34</v>
          </cell>
          <cell r="H34">
            <v>15.120000000000001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22.916666666666668</v>
          </cell>
          <cell r="C35">
            <v>30</v>
          </cell>
          <cell r="D35">
            <v>16.3</v>
          </cell>
          <cell r="E35">
            <v>56.375</v>
          </cell>
          <cell r="F35">
            <v>86</v>
          </cell>
          <cell r="G35">
            <v>27</v>
          </cell>
          <cell r="H35">
            <v>16.559999999999999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22.575000000000003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25.083333333333329</v>
          </cell>
          <cell r="C5">
            <v>31.1</v>
          </cell>
          <cell r="D5">
            <v>19.7</v>
          </cell>
          <cell r="E5">
            <v>56.125</v>
          </cell>
          <cell r="F5">
            <v>71</v>
          </cell>
          <cell r="G5">
            <v>42</v>
          </cell>
          <cell r="H5">
            <v>15.120000000000001</v>
          </cell>
          <cell r="I5" t="str">
            <v>NO</v>
          </cell>
          <cell r="J5">
            <v>30.96</v>
          </cell>
          <cell r="K5">
            <v>0</v>
          </cell>
        </row>
        <row r="6">
          <cell r="B6">
            <v>24.587500000000002</v>
          </cell>
          <cell r="C6">
            <v>31.1</v>
          </cell>
          <cell r="D6">
            <v>19.2</v>
          </cell>
          <cell r="E6">
            <v>55.458333333333336</v>
          </cell>
          <cell r="F6">
            <v>70</v>
          </cell>
          <cell r="G6">
            <v>39</v>
          </cell>
          <cell r="H6">
            <v>16.920000000000002</v>
          </cell>
          <cell r="I6" t="str">
            <v>NO</v>
          </cell>
          <cell r="J6">
            <v>37.080000000000005</v>
          </cell>
          <cell r="K6">
            <v>0</v>
          </cell>
        </row>
        <row r="7">
          <cell r="B7">
            <v>24.029166666666669</v>
          </cell>
          <cell r="C7">
            <v>31.1</v>
          </cell>
          <cell r="D7">
            <v>19</v>
          </cell>
          <cell r="E7">
            <v>51</v>
          </cell>
          <cell r="F7">
            <v>65</v>
          </cell>
          <cell r="G7">
            <v>34</v>
          </cell>
          <cell r="H7">
            <v>12.96</v>
          </cell>
          <cell r="I7" t="str">
            <v>NO</v>
          </cell>
          <cell r="J7">
            <v>28.44</v>
          </cell>
          <cell r="K7">
            <v>0</v>
          </cell>
        </row>
        <row r="8">
          <cell r="B8">
            <v>23.75</v>
          </cell>
          <cell r="C8">
            <v>31.2</v>
          </cell>
          <cell r="D8">
            <v>18.3</v>
          </cell>
          <cell r="E8">
            <v>48.541666666666664</v>
          </cell>
          <cell r="F8">
            <v>61</v>
          </cell>
          <cell r="G8">
            <v>33</v>
          </cell>
          <cell r="H8">
            <v>10.44</v>
          </cell>
          <cell r="I8" t="str">
            <v>NO</v>
          </cell>
          <cell r="J8">
            <v>24.12</v>
          </cell>
          <cell r="K8">
            <v>0</v>
          </cell>
        </row>
        <row r="9">
          <cell r="B9">
            <v>22.441666666666666</v>
          </cell>
          <cell r="C9">
            <v>25.3</v>
          </cell>
          <cell r="D9">
            <v>20.2</v>
          </cell>
          <cell r="E9">
            <v>61.583333333333336</v>
          </cell>
          <cell r="F9">
            <v>75</v>
          </cell>
          <cell r="G9">
            <v>43</v>
          </cell>
          <cell r="H9">
            <v>12.96</v>
          </cell>
          <cell r="I9" t="str">
            <v>NO</v>
          </cell>
          <cell r="J9">
            <v>28.8</v>
          </cell>
          <cell r="K9">
            <v>0</v>
          </cell>
        </row>
        <row r="10">
          <cell r="B10">
            <v>23.112499999999997</v>
          </cell>
          <cell r="C10">
            <v>28.5</v>
          </cell>
          <cell r="D10">
            <v>19.7</v>
          </cell>
          <cell r="E10">
            <v>67.083333333333329</v>
          </cell>
          <cell r="F10">
            <v>76</v>
          </cell>
          <cell r="G10">
            <v>54</v>
          </cell>
          <cell r="H10">
            <v>14.4</v>
          </cell>
          <cell r="I10" t="str">
            <v>O</v>
          </cell>
          <cell r="J10">
            <v>32.04</v>
          </cell>
          <cell r="K10">
            <v>0</v>
          </cell>
        </row>
        <row r="11">
          <cell r="B11">
            <v>23.179166666666664</v>
          </cell>
          <cell r="C11">
            <v>29.2</v>
          </cell>
          <cell r="D11">
            <v>18.100000000000001</v>
          </cell>
          <cell r="E11">
            <v>68.333333333333329</v>
          </cell>
          <cell r="F11">
            <v>80</v>
          </cell>
          <cell r="G11">
            <v>53</v>
          </cell>
          <cell r="H11">
            <v>19.440000000000001</v>
          </cell>
          <cell r="I11" t="str">
            <v>NO</v>
          </cell>
          <cell r="J11">
            <v>39.96</v>
          </cell>
          <cell r="K11">
            <v>0</v>
          </cell>
        </row>
        <row r="12">
          <cell r="B12">
            <v>22.462500000000002</v>
          </cell>
          <cell r="C12">
            <v>27.9</v>
          </cell>
          <cell r="D12">
            <v>18</v>
          </cell>
          <cell r="E12">
            <v>67.166666666666671</v>
          </cell>
          <cell r="F12">
            <v>78</v>
          </cell>
          <cell r="G12">
            <v>55</v>
          </cell>
          <cell r="H12">
            <v>21.96</v>
          </cell>
          <cell r="I12" t="str">
            <v>NO</v>
          </cell>
          <cell r="J12">
            <v>46.800000000000004</v>
          </cell>
          <cell r="K12">
            <v>0</v>
          </cell>
        </row>
        <row r="13">
          <cell r="B13">
            <v>22.05</v>
          </cell>
          <cell r="C13">
            <v>28.5</v>
          </cell>
          <cell r="D13">
            <v>17.2</v>
          </cell>
          <cell r="E13">
            <v>68.583333333333329</v>
          </cell>
          <cell r="F13">
            <v>80</v>
          </cell>
          <cell r="G13">
            <v>53</v>
          </cell>
          <cell r="H13">
            <v>21.6</v>
          </cell>
          <cell r="I13" t="str">
            <v>NO</v>
          </cell>
          <cell r="J13">
            <v>44.64</v>
          </cell>
          <cell r="K13">
            <v>0</v>
          </cell>
        </row>
        <row r="14">
          <cell r="B14">
            <v>22.233333333333331</v>
          </cell>
          <cell r="C14">
            <v>28.9</v>
          </cell>
          <cell r="D14">
            <v>17.100000000000001</v>
          </cell>
          <cell r="E14">
            <v>65.958333333333329</v>
          </cell>
          <cell r="F14">
            <v>79</v>
          </cell>
          <cell r="G14">
            <v>48</v>
          </cell>
          <cell r="H14">
            <v>18</v>
          </cell>
          <cell r="I14" t="str">
            <v>NO</v>
          </cell>
          <cell r="J14">
            <v>40.32</v>
          </cell>
          <cell r="K14">
            <v>0</v>
          </cell>
        </row>
        <row r="15">
          <cell r="B15">
            <v>20.008333333333336</v>
          </cell>
          <cell r="C15">
            <v>22.9</v>
          </cell>
          <cell r="D15">
            <v>17</v>
          </cell>
          <cell r="E15">
            <v>74.625</v>
          </cell>
          <cell r="F15">
            <v>85</v>
          </cell>
          <cell r="G15">
            <v>55</v>
          </cell>
          <cell r="H15">
            <v>12.96</v>
          </cell>
          <cell r="I15" t="str">
            <v>SO</v>
          </cell>
          <cell r="J15">
            <v>37.440000000000005</v>
          </cell>
          <cell r="K15">
            <v>8.4</v>
          </cell>
        </row>
        <row r="16">
          <cell r="B16">
            <v>16.875000000000004</v>
          </cell>
          <cell r="C16">
            <v>22.2</v>
          </cell>
          <cell r="D16">
            <v>12.7</v>
          </cell>
          <cell r="E16">
            <v>80</v>
          </cell>
          <cell r="F16">
            <v>87</v>
          </cell>
          <cell r="G16">
            <v>67</v>
          </cell>
          <cell r="H16">
            <v>12.96</v>
          </cell>
          <cell r="I16" t="str">
            <v>SO</v>
          </cell>
          <cell r="J16">
            <v>28.08</v>
          </cell>
          <cell r="K16">
            <v>7.0000000000000036</v>
          </cell>
        </row>
        <row r="17">
          <cell r="B17">
            <v>17.408333333333331</v>
          </cell>
          <cell r="C17">
            <v>25.2</v>
          </cell>
          <cell r="D17">
            <v>11.5</v>
          </cell>
          <cell r="E17">
            <v>72.916666666666671</v>
          </cell>
          <cell r="F17">
            <v>84</v>
          </cell>
          <cell r="G17">
            <v>57</v>
          </cell>
          <cell r="H17">
            <v>7.5600000000000005</v>
          </cell>
          <cell r="I17" t="str">
            <v>NO</v>
          </cell>
          <cell r="J17">
            <v>18.720000000000002</v>
          </cell>
          <cell r="K17">
            <v>6.6000000000000032</v>
          </cell>
        </row>
        <row r="18">
          <cell r="B18">
            <v>19.337500000000002</v>
          </cell>
          <cell r="C18">
            <v>26.3</v>
          </cell>
          <cell r="D18">
            <v>14.7</v>
          </cell>
          <cell r="E18">
            <v>77.541666666666671</v>
          </cell>
          <cell r="F18">
            <v>84</v>
          </cell>
          <cell r="G18">
            <v>69</v>
          </cell>
          <cell r="H18">
            <v>17.28</v>
          </cell>
          <cell r="I18" t="str">
            <v>NO</v>
          </cell>
          <cell r="J18">
            <v>33.840000000000003</v>
          </cell>
          <cell r="K18">
            <v>6.0000000000000027</v>
          </cell>
        </row>
        <row r="19">
          <cell r="B19">
            <v>23.216666666666669</v>
          </cell>
          <cell r="C19">
            <v>29.8</v>
          </cell>
          <cell r="D19">
            <v>18.899999999999999</v>
          </cell>
          <cell r="E19">
            <v>72.208333333333329</v>
          </cell>
          <cell r="F19">
            <v>82</v>
          </cell>
          <cell r="G19">
            <v>56</v>
          </cell>
          <cell r="H19">
            <v>12.96</v>
          </cell>
          <cell r="I19" t="str">
            <v>NO</v>
          </cell>
          <cell r="J19">
            <v>34.200000000000003</v>
          </cell>
          <cell r="K19">
            <v>5.200000000000002</v>
          </cell>
        </row>
        <row r="20">
          <cell r="B20">
            <v>18.975000000000001</v>
          </cell>
          <cell r="C20">
            <v>25.5</v>
          </cell>
          <cell r="D20">
            <v>16.3</v>
          </cell>
          <cell r="E20">
            <v>79.125</v>
          </cell>
          <cell r="F20">
            <v>84</v>
          </cell>
          <cell r="G20">
            <v>64</v>
          </cell>
          <cell r="H20">
            <v>21.240000000000002</v>
          </cell>
          <cell r="I20" t="str">
            <v>NO</v>
          </cell>
          <cell r="J20">
            <v>48.24</v>
          </cell>
          <cell r="K20">
            <v>5.6000000000000014</v>
          </cell>
        </row>
        <row r="21">
          <cell r="B21">
            <v>19.791666666666668</v>
          </cell>
          <cell r="C21">
            <v>26</v>
          </cell>
          <cell r="D21">
            <v>15.7</v>
          </cell>
          <cell r="E21">
            <v>80.041666666666671</v>
          </cell>
          <cell r="F21">
            <v>88</v>
          </cell>
          <cell r="G21">
            <v>68</v>
          </cell>
          <cell r="H21">
            <v>15.120000000000001</v>
          </cell>
          <cell r="I21" t="str">
            <v>NO</v>
          </cell>
          <cell r="J21">
            <v>29.880000000000003</v>
          </cell>
          <cell r="K21">
            <v>6.8000000000000034</v>
          </cell>
        </row>
        <row r="22">
          <cell r="B22">
            <v>21.850000000000005</v>
          </cell>
          <cell r="C22">
            <v>27.5</v>
          </cell>
          <cell r="D22">
            <v>17.5</v>
          </cell>
          <cell r="E22">
            <v>79.25</v>
          </cell>
          <cell r="F22">
            <v>88</v>
          </cell>
          <cell r="G22">
            <v>65</v>
          </cell>
          <cell r="H22">
            <v>16.2</v>
          </cell>
          <cell r="I22" t="str">
            <v>NO</v>
          </cell>
          <cell r="J22">
            <v>38.159999999999997</v>
          </cell>
          <cell r="K22">
            <v>4.4000000000000012</v>
          </cell>
        </row>
        <row r="23">
          <cell r="B23">
            <v>15.5375</v>
          </cell>
          <cell r="C23">
            <v>23.4</v>
          </cell>
          <cell r="D23">
            <v>11.5</v>
          </cell>
          <cell r="E23">
            <v>81.041666666666671</v>
          </cell>
          <cell r="F23">
            <v>87</v>
          </cell>
          <cell r="G23">
            <v>71</v>
          </cell>
          <cell r="H23">
            <v>24.12</v>
          </cell>
          <cell r="I23" t="str">
            <v>SO</v>
          </cell>
          <cell r="J23">
            <v>52.92</v>
          </cell>
          <cell r="K23">
            <v>4.4000000000000012</v>
          </cell>
        </row>
        <row r="24">
          <cell r="B24">
            <v>12.4125</v>
          </cell>
          <cell r="C24">
            <v>18.5</v>
          </cell>
          <cell r="D24">
            <v>8</v>
          </cell>
          <cell r="E24">
            <v>74.916666666666671</v>
          </cell>
          <cell r="F24">
            <v>84</v>
          </cell>
          <cell r="G24">
            <v>61</v>
          </cell>
          <cell r="H24">
            <v>7.9200000000000008</v>
          </cell>
          <cell r="I24" t="str">
            <v>SO</v>
          </cell>
          <cell r="J24">
            <v>19.079999999999998</v>
          </cell>
          <cell r="K24">
            <v>3.2</v>
          </cell>
        </row>
        <row r="25">
          <cell r="B25">
            <v>12.804166666666665</v>
          </cell>
          <cell r="C25">
            <v>19.899999999999999</v>
          </cell>
          <cell r="D25">
            <v>7</v>
          </cell>
          <cell r="E25">
            <v>69.583333333333329</v>
          </cell>
          <cell r="F25">
            <v>81</v>
          </cell>
          <cell r="G25">
            <v>56</v>
          </cell>
          <cell r="H25">
            <v>16.2</v>
          </cell>
          <cell r="I25" t="str">
            <v>NO</v>
          </cell>
          <cell r="J25">
            <v>32.76</v>
          </cell>
          <cell r="K25">
            <v>5.6000000000000023</v>
          </cell>
        </row>
        <row r="26">
          <cell r="B26">
            <v>14.879166666666668</v>
          </cell>
          <cell r="C26">
            <v>21.7</v>
          </cell>
          <cell r="D26">
            <v>9.9</v>
          </cell>
          <cell r="E26">
            <v>66.25</v>
          </cell>
          <cell r="F26">
            <v>75</v>
          </cell>
          <cell r="G26">
            <v>55</v>
          </cell>
          <cell r="H26">
            <v>10.08</v>
          </cell>
          <cell r="I26" t="str">
            <v>O</v>
          </cell>
          <cell r="J26">
            <v>21.96</v>
          </cell>
          <cell r="K26">
            <v>4.4000000000000021</v>
          </cell>
        </row>
        <row r="27">
          <cell r="B27">
            <v>15.766666666666667</v>
          </cell>
          <cell r="C27">
            <v>22.3</v>
          </cell>
          <cell r="D27">
            <v>10.4</v>
          </cell>
          <cell r="E27">
            <v>68.833333333333329</v>
          </cell>
          <cell r="F27">
            <v>79</v>
          </cell>
          <cell r="G27">
            <v>58</v>
          </cell>
          <cell r="H27">
            <v>9</v>
          </cell>
          <cell r="I27" t="str">
            <v>SO</v>
          </cell>
          <cell r="J27">
            <v>19.079999999999998</v>
          </cell>
          <cell r="K27">
            <v>2.6</v>
          </cell>
        </row>
        <row r="28">
          <cell r="B28">
            <v>17.149999999999999</v>
          </cell>
          <cell r="C28">
            <v>23</v>
          </cell>
          <cell r="D28">
            <v>12.7</v>
          </cell>
          <cell r="E28">
            <v>67.25</v>
          </cell>
          <cell r="F28">
            <v>75</v>
          </cell>
          <cell r="G28">
            <v>58</v>
          </cell>
          <cell r="H28">
            <v>11.520000000000001</v>
          </cell>
          <cell r="I28" t="str">
            <v>NO</v>
          </cell>
          <cell r="J28">
            <v>23.040000000000003</v>
          </cell>
          <cell r="K28">
            <v>0</v>
          </cell>
        </row>
        <row r="29">
          <cell r="B29">
            <v>18.487499999999997</v>
          </cell>
          <cell r="C29">
            <v>23.6</v>
          </cell>
          <cell r="D29">
            <v>14.7</v>
          </cell>
          <cell r="E29">
            <v>73.625</v>
          </cell>
          <cell r="F29">
            <v>82</v>
          </cell>
          <cell r="G29">
            <v>64</v>
          </cell>
          <cell r="H29">
            <v>15.840000000000002</v>
          </cell>
          <cell r="I29" t="str">
            <v>NO</v>
          </cell>
          <cell r="J29">
            <v>29.880000000000003</v>
          </cell>
          <cell r="K29">
            <v>0</v>
          </cell>
        </row>
        <row r="30">
          <cell r="B30">
            <v>19.854166666666668</v>
          </cell>
          <cell r="C30">
            <v>26.1</v>
          </cell>
          <cell r="D30">
            <v>15.6</v>
          </cell>
          <cell r="E30">
            <v>73.958333333333329</v>
          </cell>
          <cell r="F30">
            <v>83</v>
          </cell>
          <cell r="G30">
            <v>62</v>
          </cell>
          <cell r="H30">
            <v>17.64</v>
          </cell>
          <cell r="I30" t="str">
            <v>NO</v>
          </cell>
          <cell r="J30">
            <v>34.92</v>
          </cell>
          <cell r="K30">
            <v>0</v>
          </cell>
        </row>
        <row r="31">
          <cell r="B31">
            <v>20.112500000000001</v>
          </cell>
          <cell r="C31">
            <v>26.2</v>
          </cell>
          <cell r="D31">
            <v>15.7</v>
          </cell>
          <cell r="E31">
            <v>72.875</v>
          </cell>
          <cell r="F31">
            <v>83</v>
          </cell>
          <cell r="G31">
            <v>59</v>
          </cell>
          <cell r="H31">
            <v>21.240000000000002</v>
          </cell>
          <cell r="I31" t="str">
            <v>NO</v>
          </cell>
          <cell r="J31">
            <v>46.440000000000005</v>
          </cell>
          <cell r="K31">
            <v>0</v>
          </cell>
        </row>
        <row r="32">
          <cell r="B32">
            <v>19.475000000000001</v>
          </cell>
          <cell r="C32">
            <v>25.4</v>
          </cell>
          <cell r="D32">
            <v>15</v>
          </cell>
          <cell r="E32">
            <v>68.041666666666671</v>
          </cell>
          <cell r="F32">
            <v>81</v>
          </cell>
          <cell r="G32">
            <v>50</v>
          </cell>
          <cell r="H32">
            <v>18.720000000000002</v>
          </cell>
          <cell r="I32" t="str">
            <v>NO</v>
          </cell>
          <cell r="J32">
            <v>39.6</v>
          </cell>
          <cell r="K32">
            <v>0</v>
          </cell>
        </row>
        <row r="33">
          <cell r="B33">
            <v>18.366666666666664</v>
          </cell>
          <cell r="C33">
            <v>25.7</v>
          </cell>
          <cell r="D33">
            <v>12.4</v>
          </cell>
          <cell r="E33">
            <v>64.583333333333329</v>
          </cell>
          <cell r="F33">
            <v>76</v>
          </cell>
          <cell r="G33">
            <v>53</v>
          </cell>
          <cell r="H33">
            <v>19.079999999999998</v>
          </cell>
          <cell r="I33" t="str">
            <v>NO</v>
          </cell>
          <cell r="J33">
            <v>38.159999999999997</v>
          </cell>
          <cell r="K33">
            <v>0</v>
          </cell>
        </row>
        <row r="34">
          <cell r="B34">
            <v>19.641666666666669</v>
          </cell>
          <cell r="C34">
            <v>26.9</v>
          </cell>
          <cell r="D34">
            <v>14</v>
          </cell>
          <cell r="E34">
            <v>68</v>
          </cell>
          <cell r="F34">
            <v>77</v>
          </cell>
          <cell r="G34">
            <v>56</v>
          </cell>
          <cell r="H34">
            <v>13.68</v>
          </cell>
          <cell r="I34" t="str">
            <v>NO</v>
          </cell>
          <cell r="J34">
            <v>27</v>
          </cell>
          <cell r="K34">
            <v>0</v>
          </cell>
        </row>
        <row r="35">
          <cell r="B35">
            <v>19.129166666666666</v>
          </cell>
          <cell r="C35">
            <v>23.4</v>
          </cell>
          <cell r="D35">
            <v>15.2</v>
          </cell>
          <cell r="E35">
            <v>75.458333333333329</v>
          </cell>
          <cell r="F35">
            <v>82</v>
          </cell>
          <cell r="G35">
            <v>67</v>
          </cell>
          <cell r="H35">
            <v>16.559999999999999</v>
          </cell>
          <cell r="I35" t="str">
            <v>NO</v>
          </cell>
          <cell r="J35">
            <v>30.96</v>
          </cell>
          <cell r="K35">
            <v>0</v>
          </cell>
        </row>
        <row r="36">
          <cell r="I36" t="str">
            <v>NO</v>
          </cell>
        </row>
      </sheetData>
      <sheetData sheetId="5">
        <row r="5">
          <cell r="B5">
            <v>19.466666666666672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26.970833333333335</v>
          </cell>
          <cell r="C5">
            <v>35</v>
          </cell>
          <cell r="D5">
            <v>20.100000000000001</v>
          </cell>
          <cell r="E5">
            <v>67.708333333333329</v>
          </cell>
          <cell r="F5">
            <v>92</v>
          </cell>
          <cell r="G5">
            <v>34</v>
          </cell>
          <cell r="H5">
            <v>9.3600000000000012</v>
          </cell>
          <cell r="I5" t="str">
            <v>SO</v>
          </cell>
          <cell r="J5">
            <v>23.400000000000002</v>
          </cell>
          <cell r="K5">
            <v>0</v>
          </cell>
        </row>
        <row r="6">
          <cell r="B6">
            <v>27.454166666666666</v>
          </cell>
          <cell r="C6">
            <v>34.700000000000003</v>
          </cell>
          <cell r="D6">
            <v>20.8</v>
          </cell>
          <cell r="E6">
            <v>64.75</v>
          </cell>
          <cell r="F6">
            <v>89</v>
          </cell>
          <cell r="G6">
            <v>34</v>
          </cell>
          <cell r="H6">
            <v>12.6</v>
          </cell>
          <cell r="I6" t="str">
            <v>SO</v>
          </cell>
          <cell r="J6">
            <v>30.6</v>
          </cell>
          <cell r="K6">
            <v>0</v>
          </cell>
        </row>
        <row r="7">
          <cell r="B7">
            <v>27.337499999999995</v>
          </cell>
          <cell r="C7">
            <v>34.799999999999997</v>
          </cell>
          <cell r="D7">
            <v>20.7</v>
          </cell>
          <cell r="E7">
            <v>61.916666666666664</v>
          </cell>
          <cell r="F7">
            <v>88</v>
          </cell>
          <cell r="G7">
            <v>32</v>
          </cell>
          <cell r="H7">
            <v>11.520000000000001</v>
          </cell>
          <cell r="I7" t="str">
            <v>SO</v>
          </cell>
          <cell r="J7">
            <v>28.8</v>
          </cell>
          <cell r="K7">
            <v>0</v>
          </cell>
        </row>
        <row r="8">
          <cell r="B8">
            <v>27.199999999999992</v>
          </cell>
          <cell r="C8">
            <v>33.200000000000003</v>
          </cell>
          <cell r="D8">
            <v>22.8</v>
          </cell>
          <cell r="E8">
            <v>60.833333333333336</v>
          </cell>
          <cell r="F8">
            <v>80</v>
          </cell>
          <cell r="G8">
            <v>40</v>
          </cell>
          <cell r="H8">
            <v>10.44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24.370833333333337</v>
          </cell>
          <cell r="C9">
            <v>28.2</v>
          </cell>
          <cell r="D9">
            <v>20.3</v>
          </cell>
          <cell r="E9">
            <v>78.333333333333329</v>
          </cell>
          <cell r="F9">
            <v>96</v>
          </cell>
          <cell r="G9">
            <v>64</v>
          </cell>
          <cell r="H9">
            <v>28.44</v>
          </cell>
          <cell r="I9" t="str">
            <v>SO</v>
          </cell>
          <cell r="J9">
            <v>51.480000000000004</v>
          </cell>
          <cell r="K9">
            <v>40.199999999999996</v>
          </cell>
        </row>
        <row r="10">
          <cell r="B10">
            <v>25.804166666666674</v>
          </cell>
          <cell r="C10">
            <v>31.9</v>
          </cell>
          <cell r="D10">
            <v>21.7</v>
          </cell>
          <cell r="E10">
            <v>78.5</v>
          </cell>
          <cell r="F10">
            <v>94</v>
          </cell>
          <cell r="G10">
            <v>49</v>
          </cell>
          <cell r="H10">
            <v>6.12</v>
          </cell>
          <cell r="I10" t="str">
            <v>SO</v>
          </cell>
          <cell r="J10">
            <v>16.559999999999999</v>
          </cell>
          <cell r="K10">
            <v>0</v>
          </cell>
        </row>
        <row r="11">
          <cell r="B11">
            <v>26.891666666666666</v>
          </cell>
          <cell r="C11">
            <v>33.799999999999997</v>
          </cell>
          <cell r="D11">
            <v>21.7</v>
          </cell>
          <cell r="E11">
            <v>75.208333333333329</v>
          </cell>
          <cell r="F11">
            <v>94</v>
          </cell>
          <cell r="G11">
            <v>40</v>
          </cell>
          <cell r="H11">
            <v>8.64</v>
          </cell>
          <cell r="I11" t="str">
            <v>SO</v>
          </cell>
          <cell r="J11">
            <v>21.240000000000002</v>
          </cell>
          <cell r="K11">
            <v>0</v>
          </cell>
        </row>
        <row r="12">
          <cell r="B12">
            <v>27.074999999999999</v>
          </cell>
          <cell r="C12">
            <v>33.4</v>
          </cell>
          <cell r="D12">
            <v>21.6</v>
          </cell>
          <cell r="E12">
            <v>66.833333333333329</v>
          </cell>
          <cell r="F12">
            <v>89</v>
          </cell>
          <cell r="G12">
            <v>39</v>
          </cell>
          <cell r="H12">
            <v>12.96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26.624999999999996</v>
          </cell>
          <cell r="C13">
            <v>33.6</v>
          </cell>
          <cell r="D13">
            <v>20</v>
          </cell>
          <cell r="E13">
            <v>67.291666666666671</v>
          </cell>
          <cell r="F13">
            <v>93</v>
          </cell>
          <cell r="G13">
            <v>39</v>
          </cell>
          <cell r="H13">
            <v>11.879999999999999</v>
          </cell>
          <cell r="I13" t="str">
            <v>SO</v>
          </cell>
          <cell r="J13">
            <v>30.96</v>
          </cell>
          <cell r="K13">
            <v>0</v>
          </cell>
        </row>
        <row r="14">
          <cell r="B14">
            <v>27.300000000000008</v>
          </cell>
          <cell r="C14">
            <v>33.700000000000003</v>
          </cell>
          <cell r="D14">
            <v>22.3</v>
          </cell>
          <cell r="E14">
            <v>65.458333333333329</v>
          </cell>
          <cell r="F14">
            <v>86</v>
          </cell>
          <cell r="G14">
            <v>39</v>
          </cell>
          <cell r="H14">
            <v>15.840000000000002</v>
          </cell>
          <cell r="I14" t="str">
            <v>SO</v>
          </cell>
          <cell r="J14">
            <v>48.6</v>
          </cell>
          <cell r="K14">
            <v>0</v>
          </cell>
        </row>
        <row r="15">
          <cell r="B15">
            <v>21.704166666666669</v>
          </cell>
          <cell r="C15">
            <v>27.9</v>
          </cell>
          <cell r="D15">
            <v>18.5</v>
          </cell>
          <cell r="E15">
            <v>82</v>
          </cell>
          <cell r="F15">
            <v>95</v>
          </cell>
          <cell r="G15">
            <v>63</v>
          </cell>
          <cell r="H15">
            <v>17.64</v>
          </cell>
          <cell r="I15" t="str">
            <v>SO</v>
          </cell>
          <cell r="J15">
            <v>37.440000000000005</v>
          </cell>
          <cell r="K15">
            <v>33</v>
          </cell>
        </row>
        <row r="16">
          <cell r="B16">
            <v>19.366666666666667</v>
          </cell>
          <cell r="C16">
            <v>24.9</v>
          </cell>
          <cell r="D16">
            <v>14.9</v>
          </cell>
          <cell r="E16">
            <v>79.666666666666671</v>
          </cell>
          <cell r="F16">
            <v>94</v>
          </cell>
          <cell r="G16">
            <v>50</v>
          </cell>
          <cell r="H16">
            <v>10.44</v>
          </cell>
          <cell r="I16" t="str">
            <v>SO</v>
          </cell>
          <cell r="J16">
            <v>20.52</v>
          </cell>
          <cell r="K16">
            <v>0.2</v>
          </cell>
        </row>
        <row r="17">
          <cell r="B17">
            <v>19.574999999999999</v>
          </cell>
          <cell r="C17">
            <v>27.9</v>
          </cell>
          <cell r="D17">
            <v>12.8</v>
          </cell>
          <cell r="E17">
            <v>76.458333333333329</v>
          </cell>
          <cell r="F17">
            <v>95</v>
          </cell>
          <cell r="G17">
            <v>44</v>
          </cell>
          <cell r="H17">
            <v>4.6800000000000006</v>
          </cell>
          <cell r="I17" t="str">
            <v>L</v>
          </cell>
          <cell r="J17">
            <v>15.840000000000002</v>
          </cell>
          <cell r="K17">
            <v>0</v>
          </cell>
        </row>
        <row r="18">
          <cell r="B18">
            <v>22.754166666666666</v>
          </cell>
          <cell r="C18">
            <v>30.9</v>
          </cell>
          <cell r="D18">
            <v>16.5</v>
          </cell>
          <cell r="E18">
            <v>77.541666666666671</v>
          </cell>
          <cell r="F18">
            <v>93</v>
          </cell>
          <cell r="G18">
            <v>55</v>
          </cell>
          <cell r="H18">
            <v>11.879999999999999</v>
          </cell>
          <cell r="I18" t="str">
            <v>NE</v>
          </cell>
          <cell r="J18">
            <v>29.16</v>
          </cell>
          <cell r="K18">
            <v>0</v>
          </cell>
        </row>
        <row r="19">
          <cell r="B19">
            <v>26.841666666666669</v>
          </cell>
          <cell r="C19">
            <v>32.6</v>
          </cell>
          <cell r="D19">
            <v>22.6</v>
          </cell>
          <cell r="E19">
            <v>70.958333333333329</v>
          </cell>
          <cell r="F19">
            <v>86</v>
          </cell>
          <cell r="G19">
            <v>48</v>
          </cell>
          <cell r="H19">
            <v>12.6</v>
          </cell>
          <cell r="I19" t="str">
            <v>N</v>
          </cell>
          <cell r="J19">
            <v>29.880000000000003</v>
          </cell>
          <cell r="K19">
            <v>0</v>
          </cell>
        </row>
        <row r="20">
          <cell r="B20">
            <v>22.708333333333332</v>
          </cell>
          <cell r="C20">
            <v>27.1</v>
          </cell>
          <cell r="D20">
            <v>18.8</v>
          </cell>
          <cell r="E20">
            <v>82.666666666666671</v>
          </cell>
          <cell r="F20">
            <v>96</v>
          </cell>
          <cell r="G20">
            <v>59</v>
          </cell>
          <cell r="H20">
            <v>17.28</v>
          </cell>
          <cell r="I20" t="str">
            <v>SE</v>
          </cell>
          <cell r="J20">
            <v>53.28</v>
          </cell>
          <cell r="K20">
            <v>48.6</v>
          </cell>
        </row>
        <row r="21">
          <cell r="B21">
            <v>23.054166666666664</v>
          </cell>
          <cell r="C21">
            <v>28.5</v>
          </cell>
          <cell r="D21">
            <v>18.5</v>
          </cell>
          <cell r="E21">
            <v>80.791666666666671</v>
          </cell>
          <cell r="F21">
            <v>96</v>
          </cell>
          <cell r="G21">
            <v>52</v>
          </cell>
          <cell r="H21">
            <v>7.2</v>
          </cell>
          <cell r="I21" t="str">
            <v>N</v>
          </cell>
          <cell r="J21">
            <v>20.88</v>
          </cell>
          <cell r="K21">
            <v>0</v>
          </cell>
        </row>
        <row r="22">
          <cell r="B22">
            <v>24.412499999999998</v>
          </cell>
          <cell r="C22">
            <v>30.9</v>
          </cell>
          <cell r="D22">
            <v>19.2</v>
          </cell>
          <cell r="E22">
            <v>77.083333333333329</v>
          </cell>
          <cell r="F22">
            <v>92</v>
          </cell>
          <cell r="G22">
            <v>55</v>
          </cell>
          <cell r="H22">
            <v>12.6</v>
          </cell>
          <cell r="I22" t="str">
            <v>N</v>
          </cell>
          <cell r="J22">
            <v>30.240000000000002</v>
          </cell>
          <cell r="K22">
            <v>0.2</v>
          </cell>
        </row>
        <row r="23">
          <cell r="B23">
            <v>19.212500000000002</v>
          </cell>
          <cell r="C23">
            <v>26.8</v>
          </cell>
          <cell r="D23">
            <v>15.8</v>
          </cell>
          <cell r="E23">
            <v>76</v>
          </cell>
          <cell r="F23">
            <v>94</v>
          </cell>
          <cell r="G23">
            <v>40</v>
          </cell>
          <cell r="H23">
            <v>24.48</v>
          </cell>
          <cell r="I23" t="str">
            <v>S</v>
          </cell>
          <cell r="J23">
            <v>52.92</v>
          </cell>
          <cell r="K23">
            <v>28.2</v>
          </cell>
        </row>
        <row r="24">
          <cell r="B24">
            <v>15.525</v>
          </cell>
          <cell r="C24">
            <v>22.1</v>
          </cell>
          <cell r="D24">
            <v>10</v>
          </cell>
          <cell r="E24">
            <v>72.416666666666671</v>
          </cell>
          <cell r="F24">
            <v>95</v>
          </cell>
          <cell r="G24">
            <v>31</v>
          </cell>
          <cell r="H24">
            <v>7.2</v>
          </cell>
          <cell r="I24" t="str">
            <v>S</v>
          </cell>
          <cell r="J24">
            <v>16.920000000000002</v>
          </cell>
          <cell r="K24">
            <v>0</v>
          </cell>
        </row>
        <row r="25">
          <cell r="B25">
            <v>15.46666666666667</v>
          </cell>
          <cell r="C25">
            <v>23.6</v>
          </cell>
          <cell r="D25">
            <v>9</v>
          </cell>
          <cell r="E25">
            <v>73.583333333333329</v>
          </cell>
          <cell r="F25">
            <v>95</v>
          </cell>
          <cell r="G25">
            <v>38</v>
          </cell>
          <cell r="H25">
            <v>7.2</v>
          </cell>
          <cell r="I25" t="str">
            <v>L</v>
          </cell>
          <cell r="J25">
            <v>19.079999999999998</v>
          </cell>
          <cell r="K25">
            <v>0</v>
          </cell>
        </row>
        <row r="26">
          <cell r="B26">
            <v>16.895833333333336</v>
          </cell>
          <cell r="C26">
            <v>24.2</v>
          </cell>
          <cell r="D26">
            <v>11.5</v>
          </cell>
          <cell r="E26">
            <v>72.125</v>
          </cell>
          <cell r="F26">
            <v>93</v>
          </cell>
          <cell r="G26">
            <v>42</v>
          </cell>
          <cell r="H26">
            <v>11.16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17.387500000000003</v>
          </cell>
          <cell r="C27">
            <v>23.9</v>
          </cell>
          <cell r="D27">
            <v>12.3</v>
          </cell>
          <cell r="E27">
            <v>75.041666666666671</v>
          </cell>
          <cell r="F27">
            <v>92</v>
          </cell>
          <cell r="G27">
            <v>51</v>
          </cell>
          <cell r="H27">
            <v>8.64</v>
          </cell>
          <cell r="I27" t="str">
            <v>S</v>
          </cell>
          <cell r="J27">
            <v>20.16</v>
          </cell>
          <cell r="K27">
            <v>0</v>
          </cell>
        </row>
        <row r="28">
          <cell r="B28">
            <v>18.954166666666666</v>
          </cell>
          <cell r="C28">
            <v>24.4</v>
          </cell>
          <cell r="D28">
            <v>15.7</v>
          </cell>
          <cell r="E28">
            <v>69.458333333333329</v>
          </cell>
          <cell r="F28">
            <v>83</v>
          </cell>
          <cell r="G28">
            <v>47</v>
          </cell>
          <cell r="H28">
            <v>9.7200000000000006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19.554166666666664</v>
          </cell>
          <cell r="C29">
            <v>25.2</v>
          </cell>
          <cell r="D29">
            <v>16.2</v>
          </cell>
          <cell r="E29">
            <v>72.208333333333329</v>
          </cell>
          <cell r="F29">
            <v>87</v>
          </cell>
          <cell r="G29">
            <v>53</v>
          </cell>
          <cell r="H29">
            <v>11.879999999999999</v>
          </cell>
          <cell r="I29" t="str">
            <v>S</v>
          </cell>
          <cell r="J29">
            <v>20.88</v>
          </cell>
          <cell r="K29">
            <v>0</v>
          </cell>
        </row>
        <row r="30">
          <cell r="B30">
            <v>21.912500000000005</v>
          </cell>
          <cell r="C30">
            <v>30.7</v>
          </cell>
          <cell r="D30">
            <v>15.6</v>
          </cell>
          <cell r="E30">
            <v>75.291666666666671</v>
          </cell>
          <cell r="F30">
            <v>95</v>
          </cell>
          <cell r="G30">
            <v>40</v>
          </cell>
          <cell r="H30">
            <v>9.3600000000000012</v>
          </cell>
          <cell r="I30" t="str">
            <v>S</v>
          </cell>
          <cell r="J30">
            <v>21.6</v>
          </cell>
          <cell r="K30">
            <v>0</v>
          </cell>
        </row>
        <row r="31">
          <cell r="B31">
            <v>23.762499999999999</v>
          </cell>
          <cell r="C31">
            <v>32</v>
          </cell>
          <cell r="D31">
            <v>16.600000000000001</v>
          </cell>
          <cell r="E31">
            <v>70.416666666666671</v>
          </cell>
          <cell r="F31">
            <v>93</v>
          </cell>
          <cell r="G31">
            <v>39</v>
          </cell>
          <cell r="H31">
            <v>10.8</v>
          </cell>
          <cell r="I31" t="str">
            <v>NE</v>
          </cell>
          <cell r="J31">
            <v>24.840000000000003</v>
          </cell>
          <cell r="K31">
            <v>0</v>
          </cell>
        </row>
        <row r="32">
          <cell r="B32">
            <v>23.391666666666669</v>
          </cell>
          <cell r="C32">
            <v>31.2</v>
          </cell>
          <cell r="D32">
            <v>16.8</v>
          </cell>
          <cell r="E32">
            <v>62.791666666666664</v>
          </cell>
          <cell r="F32">
            <v>92</v>
          </cell>
          <cell r="G32">
            <v>27</v>
          </cell>
          <cell r="H32">
            <v>15.840000000000002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22.154166666666665</v>
          </cell>
          <cell r="C33">
            <v>31.2</v>
          </cell>
          <cell r="D33">
            <v>14.1</v>
          </cell>
          <cell r="E33">
            <v>62.833333333333336</v>
          </cell>
          <cell r="F33">
            <v>89</v>
          </cell>
          <cell r="G33">
            <v>33</v>
          </cell>
          <cell r="H33">
            <v>13.68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24.433333333333334</v>
          </cell>
          <cell r="C34">
            <v>30.7</v>
          </cell>
          <cell r="D34">
            <v>19.600000000000001</v>
          </cell>
          <cell r="E34">
            <v>64.75</v>
          </cell>
          <cell r="F34">
            <v>85</v>
          </cell>
          <cell r="G34">
            <v>45</v>
          </cell>
          <cell r="H34">
            <v>11.520000000000001</v>
          </cell>
          <cell r="I34" t="str">
            <v>N</v>
          </cell>
          <cell r="J34">
            <v>31.319999999999997</v>
          </cell>
          <cell r="K34">
            <v>0</v>
          </cell>
        </row>
        <row r="35">
          <cell r="B35">
            <v>24.545833333333334</v>
          </cell>
          <cell r="C35">
            <v>29.7</v>
          </cell>
          <cell r="D35">
            <v>22</v>
          </cell>
          <cell r="E35">
            <v>74.208333333333329</v>
          </cell>
          <cell r="F35">
            <v>95</v>
          </cell>
          <cell r="G35">
            <v>53</v>
          </cell>
          <cell r="H35">
            <v>20.16</v>
          </cell>
          <cell r="I35" t="str">
            <v>N</v>
          </cell>
          <cell r="J35">
            <v>42.480000000000004</v>
          </cell>
          <cell r="K35">
            <v>34.6</v>
          </cell>
        </row>
        <row r="36">
          <cell r="I36" t="str">
            <v>SO</v>
          </cell>
        </row>
      </sheetData>
      <sheetData sheetId="5">
        <row r="5">
          <cell r="B5">
            <v>17.487500000000001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25.233333333333331</v>
          </cell>
          <cell r="C5">
            <v>34.299999999999997</v>
          </cell>
          <cell r="D5">
            <v>17.600000000000001</v>
          </cell>
          <cell r="E5">
            <v>66.708333333333329</v>
          </cell>
          <cell r="F5">
            <v>97</v>
          </cell>
          <cell r="G5">
            <v>28</v>
          </cell>
          <cell r="H5">
            <v>13.32</v>
          </cell>
          <cell r="I5" t="str">
            <v>L</v>
          </cell>
          <cell r="J5">
            <v>25.2</v>
          </cell>
          <cell r="K5">
            <v>0</v>
          </cell>
        </row>
        <row r="6">
          <cell r="B6">
            <v>24.512500000000003</v>
          </cell>
          <cell r="C6">
            <v>33.9</v>
          </cell>
          <cell r="D6">
            <v>17.2</v>
          </cell>
          <cell r="E6">
            <v>65.791666666666671</v>
          </cell>
          <cell r="F6">
            <v>96</v>
          </cell>
          <cell r="G6">
            <v>25</v>
          </cell>
          <cell r="H6">
            <v>14.04</v>
          </cell>
          <cell r="I6" t="str">
            <v>N</v>
          </cell>
          <cell r="J6">
            <v>28.44</v>
          </cell>
          <cell r="K6">
            <v>0</v>
          </cell>
        </row>
        <row r="7">
          <cell r="B7">
            <v>23.254166666666666</v>
          </cell>
          <cell r="C7">
            <v>33.4</v>
          </cell>
          <cell r="D7">
            <v>15.8</v>
          </cell>
          <cell r="E7">
            <v>63.291666666666664</v>
          </cell>
          <cell r="F7">
            <v>95</v>
          </cell>
          <cell r="G7">
            <v>23</v>
          </cell>
          <cell r="H7">
            <v>8.64</v>
          </cell>
          <cell r="I7" t="str">
            <v>N</v>
          </cell>
          <cell r="J7">
            <v>19.8</v>
          </cell>
          <cell r="K7">
            <v>0</v>
          </cell>
        </row>
        <row r="8">
          <cell r="B8">
            <v>23.508333333333336</v>
          </cell>
          <cell r="C8">
            <v>33.799999999999997</v>
          </cell>
          <cell r="D8">
            <v>13.8</v>
          </cell>
          <cell r="E8">
            <v>60.791666666666664</v>
          </cell>
          <cell r="F8">
            <v>96</v>
          </cell>
          <cell r="G8">
            <v>26</v>
          </cell>
          <cell r="H8">
            <v>10.08</v>
          </cell>
          <cell r="I8" t="str">
            <v>N</v>
          </cell>
          <cell r="J8">
            <v>20.88</v>
          </cell>
          <cell r="K8">
            <v>0</v>
          </cell>
        </row>
        <row r="9">
          <cell r="B9">
            <v>24.299999999999997</v>
          </cell>
          <cell r="C9">
            <v>32</v>
          </cell>
          <cell r="D9">
            <v>17.2</v>
          </cell>
          <cell r="E9">
            <v>65.208333333333329</v>
          </cell>
          <cell r="F9">
            <v>91</v>
          </cell>
          <cell r="G9">
            <v>38</v>
          </cell>
          <cell r="H9">
            <v>7.2</v>
          </cell>
          <cell r="I9" t="str">
            <v>N</v>
          </cell>
          <cell r="J9">
            <v>17.64</v>
          </cell>
          <cell r="K9">
            <v>0</v>
          </cell>
        </row>
        <row r="10">
          <cell r="B10">
            <v>24.879166666666674</v>
          </cell>
          <cell r="C10">
            <v>34.1</v>
          </cell>
          <cell r="D10">
            <v>18.5</v>
          </cell>
          <cell r="E10">
            <v>68.375</v>
          </cell>
          <cell r="F10">
            <v>96</v>
          </cell>
          <cell r="G10">
            <v>24</v>
          </cell>
          <cell r="H10">
            <v>8.64</v>
          </cell>
          <cell r="I10" t="str">
            <v>SE</v>
          </cell>
          <cell r="J10">
            <v>19.440000000000001</v>
          </cell>
          <cell r="K10">
            <v>0</v>
          </cell>
        </row>
        <row r="11">
          <cell r="B11">
            <v>24.683333333333337</v>
          </cell>
          <cell r="C11">
            <v>32.4</v>
          </cell>
          <cell r="D11">
            <v>18</v>
          </cell>
          <cell r="E11">
            <v>71.625</v>
          </cell>
          <cell r="F11">
            <v>98</v>
          </cell>
          <cell r="G11">
            <v>40</v>
          </cell>
          <cell r="H11">
            <v>11.16</v>
          </cell>
          <cell r="I11" t="str">
            <v>L</v>
          </cell>
          <cell r="J11">
            <v>24.12</v>
          </cell>
          <cell r="K11">
            <v>0</v>
          </cell>
        </row>
        <row r="12">
          <cell r="B12">
            <v>23.804166666666674</v>
          </cell>
          <cell r="C12">
            <v>31.3</v>
          </cell>
          <cell r="D12">
            <v>17.7</v>
          </cell>
          <cell r="E12">
            <v>68.125</v>
          </cell>
          <cell r="F12">
            <v>93</v>
          </cell>
          <cell r="G12">
            <v>40</v>
          </cell>
          <cell r="H12">
            <v>13.68</v>
          </cell>
          <cell r="I12" t="str">
            <v>NE</v>
          </cell>
          <cell r="J12">
            <v>33.119999999999997</v>
          </cell>
          <cell r="K12">
            <v>0</v>
          </cell>
        </row>
        <row r="13">
          <cell r="B13">
            <v>24.224999999999998</v>
          </cell>
          <cell r="C13">
            <v>31.9</v>
          </cell>
          <cell r="D13">
            <v>17.7</v>
          </cell>
          <cell r="E13">
            <v>65.25</v>
          </cell>
          <cell r="F13">
            <v>93</v>
          </cell>
          <cell r="G13">
            <v>34</v>
          </cell>
          <cell r="H13">
            <v>16.559999999999999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24.866666666666664</v>
          </cell>
          <cell r="C14">
            <v>32.4</v>
          </cell>
          <cell r="D14">
            <v>19.100000000000001</v>
          </cell>
          <cell r="E14">
            <v>59.875</v>
          </cell>
          <cell r="F14">
            <v>81</v>
          </cell>
          <cell r="G14">
            <v>31</v>
          </cell>
          <cell r="H14">
            <v>23.040000000000003</v>
          </cell>
          <cell r="I14" t="str">
            <v>N</v>
          </cell>
          <cell r="J14">
            <v>39.6</v>
          </cell>
          <cell r="K14">
            <v>0</v>
          </cell>
        </row>
        <row r="15">
          <cell r="B15">
            <v>19.133333333333333</v>
          </cell>
          <cell r="C15">
            <v>24.8</v>
          </cell>
          <cell r="D15">
            <v>17.2</v>
          </cell>
          <cell r="E15">
            <v>89.375</v>
          </cell>
          <cell r="F15">
            <v>98</v>
          </cell>
          <cell r="G15">
            <v>62</v>
          </cell>
          <cell r="H15">
            <v>19.8</v>
          </cell>
          <cell r="I15" t="str">
            <v>N</v>
          </cell>
          <cell r="J15">
            <v>41.76</v>
          </cell>
          <cell r="K15">
            <v>14.999999999999998</v>
          </cell>
        </row>
        <row r="16">
          <cell r="B16">
            <v>18.408333333333335</v>
          </cell>
          <cell r="C16">
            <v>23.8</v>
          </cell>
          <cell r="D16">
            <v>12.1</v>
          </cell>
          <cell r="E16">
            <v>83.125</v>
          </cell>
          <cell r="F16">
            <v>99</v>
          </cell>
          <cell r="G16">
            <v>55</v>
          </cell>
          <cell r="H16">
            <v>8.2799999999999994</v>
          </cell>
          <cell r="I16" t="str">
            <v>S</v>
          </cell>
          <cell r="J16">
            <v>18.720000000000002</v>
          </cell>
          <cell r="K16">
            <v>0.2</v>
          </cell>
        </row>
        <row r="17">
          <cell r="B17">
            <v>17.204166666666669</v>
          </cell>
          <cell r="C17">
            <v>26.8</v>
          </cell>
          <cell r="D17">
            <v>9.6</v>
          </cell>
          <cell r="E17">
            <v>82.541666666666671</v>
          </cell>
          <cell r="F17">
            <v>100</v>
          </cell>
          <cell r="G17">
            <v>49</v>
          </cell>
          <cell r="H17">
            <v>6.84</v>
          </cell>
          <cell r="I17" t="str">
            <v>O</v>
          </cell>
          <cell r="J17">
            <v>20.88</v>
          </cell>
          <cell r="K17">
            <v>0.2</v>
          </cell>
        </row>
        <row r="18">
          <cell r="B18">
            <v>20.674999999999997</v>
          </cell>
          <cell r="C18">
            <v>30.8</v>
          </cell>
          <cell r="D18">
            <v>13.9</v>
          </cell>
          <cell r="E18">
            <v>81.166666666666671</v>
          </cell>
          <cell r="F18">
            <v>99</v>
          </cell>
          <cell r="G18">
            <v>45</v>
          </cell>
          <cell r="H18">
            <v>12.96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23.583333333333332</v>
          </cell>
          <cell r="C19">
            <v>33.6</v>
          </cell>
          <cell r="D19">
            <v>16.5</v>
          </cell>
          <cell r="E19">
            <v>75.458333333333329</v>
          </cell>
          <cell r="F19">
            <v>99</v>
          </cell>
          <cell r="G19">
            <v>35</v>
          </cell>
          <cell r="H19">
            <v>14.4</v>
          </cell>
          <cell r="I19" t="str">
            <v>N</v>
          </cell>
          <cell r="J19">
            <v>29.880000000000003</v>
          </cell>
          <cell r="K19">
            <v>0</v>
          </cell>
        </row>
        <row r="20">
          <cell r="B20">
            <v>20.900000000000002</v>
          </cell>
          <cell r="C20">
            <v>24.2</v>
          </cell>
          <cell r="D20">
            <v>18.399999999999999</v>
          </cell>
          <cell r="E20">
            <v>88.083333333333329</v>
          </cell>
          <cell r="F20">
            <v>99</v>
          </cell>
          <cell r="G20">
            <v>66</v>
          </cell>
          <cell r="H20">
            <v>10.44</v>
          </cell>
          <cell r="I20" t="str">
            <v>O</v>
          </cell>
          <cell r="J20">
            <v>36.72</v>
          </cell>
          <cell r="K20">
            <v>6.8</v>
          </cell>
        </row>
        <row r="21">
          <cell r="B21">
            <v>20.504166666666666</v>
          </cell>
          <cell r="C21">
            <v>28.5</v>
          </cell>
          <cell r="D21">
            <v>15.4</v>
          </cell>
          <cell r="E21">
            <v>86.583333333333329</v>
          </cell>
          <cell r="F21">
            <v>100</v>
          </cell>
          <cell r="G21">
            <v>57</v>
          </cell>
          <cell r="H21">
            <v>12.96</v>
          </cell>
          <cell r="I21" t="str">
            <v>N</v>
          </cell>
          <cell r="J21">
            <v>25.56</v>
          </cell>
          <cell r="K21">
            <v>0.8</v>
          </cell>
        </row>
        <row r="22">
          <cell r="B22">
            <v>23.341666666666665</v>
          </cell>
          <cell r="C22">
            <v>30.8</v>
          </cell>
          <cell r="D22">
            <v>17</v>
          </cell>
          <cell r="E22">
            <v>80.583333333333329</v>
          </cell>
          <cell r="F22">
            <v>100</v>
          </cell>
          <cell r="G22">
            <v>49</v>
          </cell>
          <cell r="H22">
            <v>19.440000000000001</v>
          </cell>
          <cell r="I22" t="str">
            <v>N</v>
          </cell>
          <cell r="J22">
            <v>44.64</v>
          </cell>
          <cell r="K22">
            <v>0.60000000000000009</v>
          </cell>
        </row>
        <row r="23">
          <cell r="B23">
            <v>18.745833333333334</v>
          </cell>
          <cell r="C23">
            <v>22.9</v>
          </cell>
          <cell r="D23">
            <v>14.4</v>
          </cell>
          <cell r="E23">
            <v>81.166666666666671</v>
          </cell>
          <cell r="F23">
            <v>99</v>
          </cell>
          <cell r="G23">
            <v>52</v>
          </cell>
          <cell r="H23">
            <v>21.240000000000002</v>
          </cell>
          <cell r="I23" t="str">
            <v>S</v>
          </cell>
          <cell r="J23">
            <v>63.72</v>
          </cell>
          <cell r="K23">
            <v>27.2</v>
          </cell>
        </row>
        <row r="24">
          <cell r="B24">
            <v>12.991666666666665</v>
          </cell>
          <cell r="C24">
            <v>20.5</v>
          </cell>
          <cell r="D24">
            <v>6.3</v>
          </cell>
          <cell r="E24">
            <v>74.833333333333329</v>
          </cell>
          <cell r="F24">
            <v>99</v>
          </cell>
          <cell r="G24">
            <v>38</v>
          </cell>
          <cell r="H24">
            <v>9.3600000000000012</v>
          </cell>
          <cell r="I24" t="str">
            <v>SO</v>
          </cell>
          <cell r="J24">
            <v>28.8</v>
          </cell>
          <cell r="K24">
            <v>0</v>
          </cell>
        </row>
        <row r="25">
          <cell r="B25">
            <v>12.824999999999998</v>
          </cell>
          <cell r="C25">
            <v>22.8</v>
          </cell>
          <cell r="D25">
            <v>4.4000000000000004</v>
          </cell>
          <cell r="E25">
            <v>76.375</v>
          </cell>
          <cell r="F25">
            <v>100</v>
          </cell>
          <cell r="G25">
            <v>36</v>
          </cell>
          <cell r="H25">
            <v>7.9200000000000008</v>
          </cell>
          <cell r="I25" t="str">
            <v>N</v>
          </cell>
          <cell r="J25">
            <v>25.56</v>
          </cell>
          <cell r="K25">
            <v>0.2</v>
          </cell>
        </row>
        <row r="26">
          <cell r="B26">
            <v>13.762499999999996</v>
          </cell>
          <cell r="C26">
            <v>23.5</v>
          </cell>
          <cell r="D26">
            <v>5.8</v>
          </cell>
          <cell r="E26">
            <v>77.041666666666671</v>
          </cell>
          <cell r="F26">
            <v>100</v>
          </cell>
          <cell r="G26">
            <v>37</v>
          </cell>
          <cell r="H26">
            <v>6.12</v>
          </cell>
          <cell r="I26" t="str">
            <v>L</v>
          </cell>
          <cell r="J26">
            <v>14.76</v>
          </cell>
          <cell r="K26">
            <v>0</v>
          </cell>
        </row>
        <row r="27">
          <cell r="B27">
            <v>14.979166666666666</v>
          </cell>
          <cell r="C27">
            <v>24.2</v>
          </cell>
          <cell r="D27">
            <v>7.4</v>
          </cell>
          <cell r="E27">
            <v>80.25</v>
          </cell>
          <cell r="F27">
            <v>100</v>
          </cell>
          <cell r="G27">
            <v>42</v>
          </cell>
          <cell r="H27">
            <v>7.2</v>
          </cell>
          <cell r="I27" t="str">
            <v>L</v>
          </cell>
          <cell r="J27">
            <v>16.920000000000002</v>
          </cell>
          <cell r="K27">
            <v>0.2</v>
          </cell>
        </row>
        <row r="28">
          <cell r="B28">
            <v>16.270833333333336</v>
          </cell>
          <cell r="C28">
            <v>25.7</v>
          </cell>
          <cell r="D28">
            <v>9.3000000000000007</v>
          </cell>
          <cell r="E28">
            <v>81.166666666666671</v>
          </cell>
          <cell r="F28">
            <v>100</v>
          </cell>
          <cell r="G28">
            <v>48</v>
          </cell>
          <cell r="H28">
            <v>7.2</v>
          </cell>
          <cell r="I28" t="str">
            <v>SO</v>
          </cell>
          <cell r="J28">
            <v>15.120000000000001</v>
          </cell>
          <cell r="K28">
            <v>0</v>
          </cell>
        </row>
        <row r="29">
          <cell r="B29">
            <v>19.512499999999999</v>
          </cell>
          <cell r="C29">
            <v>27.6</v>
          </cell>
          <cell r="D29">
            <v>14.2</v>
          </cell>
          <cell r="E29">
            <v>78.75</v>
          </cell>
          <cell r="F29">
            <v>99</v>
          </cell>
          <cell r="G29">
            <v>44</v>
          </cell>
          <cell r="H29">
            <v>11.520000000000001</v>
          </cell>
          <cell r="I29" t="str">
            <v>L</v>
          </cell>
          <cell r="J29">
            <v>22.68</v>
          </cell>
          <cell r="K29">
            <v>0</v>
          </cell>
        </row>
        <row r="30">
          <cell r="B30">
            <v>21.05</v>
          </cell>
          <cell r="C30">
            <v>30.3</v>
          </cell>
          <cell r="D30">
            <v>12.8</v>
          </cell>
          <cell r="E30">
            <v>73.625</v>
          </cell>
          <cell r="F30">
            <v>100</v>
          </cell>
          <cell r="G30">
            <v>39</v>
          </cell>
          <cell r="H30">
            <v>15.48</v>
          </cell>
          <cell r="I30" t="str">
            <v>N</v>
          </cell>
          <cell r="J30">
            <v>28.08</v>
          </cell>
          <cell r="K30">
            <v>0</v>
          </cell>
        </row>
        <row r="31">
          <cell r="B31">
            <v>22.904166666666669</v>
          </cell>
          <cell r="C31">
            <v>30.5</v>
          </cell>
          <cell r="D31">
            <v>16.899999999999999</v>
          </cell>
          <cell r="E31">
            <v>63.791666666666664</v>
          </cell>
          <cell r="F31">
            <v>90</v>
          </cell>
          <cell r="G31">
            <v>32</v>
          </cell>
          <cell r="H31">
            <v>14.76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21.745833333333337</v>
          </cell>
          <cell r="C32">
            <v>29.1</v>
          </cell>
          <cell r="D32">
            <v>14.7</v>
          </cell>
          <cell r="E32">
            <v>61.75</v>
          </cell>
          <cell r="F32">
            <v>94</v>
          </cell>
          <cell r="G32">
            <v>28</v>
          </cell>
          <cell r="H32">
            <v>17.64</v>
          </cell>
          <cell r="I32" t="str">
            <v>N</v>
          </cell>
          <cell r="J32">
            <v>36.72</v>
          </cell>
          <cell r="K32">
            <v>0</v>
          </cell>
        </row>
        <row r="33">
          <cell r="B33">
            <v>22.029166666666665</v>
          </cell>
          <cell r="C33">
            <v>30.8</v>
          </cell>
          <cell r="D33">
            <v>15.1</v>
          </cell>
          <cell r="E33">
            <v>55.25</v>
          </cell>
          <cell r="F33">
            <v>78</v>
          </cell>
          <cell r="G33">
            <v>25</v>
          </cell>
          <cell r="H33">
            <v>16.920000000000002</v>
          </cell>
          <cell r="I33" t="str">
            <v>N</v>
          </cell>
          <cell r="J33">
            <v>37.080000000000005</v>
          </cell>
          <cell r="K33">
            <v>0</v>
          </cell>
        </row>
        <row r="34">
          <cell r="B34">
            <v>23.529166666666669</v>
          </cell>
          <cell r="C34">
            <v>31</v>
          </cell>
          <cell r="D34">
            <v>18.100000000000001</v>
          </cell>
          <cell r="E34">
            <v>56.458333333333336</v>
          </cell>
          <cell r="F34">
            <v>73</v>
          </cell>
          <cell r="G34">
            <v>28</v>
          </cell>
          <cell r="H34">
            <v>15.120000000000001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B35">
            <v>22.308333333333334</v>
          </cell>
          <cell r="C35">
            <v>30.3</v>
          </cell>
          <cell r="D35">
            <v>15.2</v>
          </cell>
          <cell r="E35">
            <v>69.75</v>
          </cell>
          <cell r="F35">
            <v>96</v>
          </cell>
          <cell r="G35">
            <v>40</v>
          </cell>
          <cell r="H35">
            <v>18</v>
          </cell>
          <cell r="I35" t="str">
            <v>N</v>
          </cell>
          <cell r="J35">
            <v>36.36</v>
          </cell>
          <cell r="K35">
            <v>0</v>
          </cell>
        </row>
        <row r="36">
          <cell r="I36" t="str">
            <v>N</v>
          </cell>
        </row>
      </sheetData>
      <sheetData sheetId="5">
        <row r="5">
          <cell r="B5">
            <v>21.637499999999999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24.6875</v>
          </cell>
          <cell r="C5">
            <v>30.8</v>
          </cell>
          <cell r="D5">
            <v>19.5</v>
          </cell>
          <cell r="E5">
            <v>63.166666666666664</v>
          </cell>
          <cell r="F5">
            <v>86</v>
          </cell>
          <cell r="G5">
            <v>33</v>
          </cell>
          <cell r="H5">
            <v>6.48</v>
          </cell>
          <cell r="I5" t="str">
            <v>S</v>
          </cell>
          <cell r="J5">
            <v>32.76</v>
          </cell>
          <cell r="K5">
            <v>0</v>
          </cell>
        </row>
        <row r="6">
          <cell r="B6">
            <v>23.741666666666664</v>
          </cell>
          <cell r="C6">
            <v>31.2</v>
          </cell>
          <cell r="D6">
            <v>17.5</v>
          </cell>
          <cell r="E6">
            <v>60.541666666666664</v>
          </cell>
          <cell r="F6">
            <v>88</v>
          </cell>
          <cell r="G6">
            <v>28</v>
          </cell>
          <cell r="H6">
            <v>3.9600000000000004</v>
          </cell>
          <cell r="I6" t="str">
            <v>SE</v>
          </cell>
          <cell r="J6">
            <v>32.4</v>
          </cell>
          <cell r="K6">
            <v>0</v>
          </cell>
        </row>
        <row r="7">
          <cell r="B7">
            <v>22.829166666666666</v>
          </cell>
          <cell r="C7">
            <v>29.8</v>
          </cell>
          <cell r="D7">
            <v>16.7</v>
          </cell>
          <cell r="E7">
            <v>56</v>
          </cell>
          <cell r="F7">
            <v>76</v>
          </cell>
          <cell r="G7">
            <v>30</v>
          </cell>
          <cell r="H7">
            <v>1.8</v>
          </cell>
          <cell r="I7" t="str">
            <v>SE</v>
          </cell>
          <cell r="J7">
            <v>19.079999999999998</v>
          </cell>
          <cell r="K7">
            <v>0</v>
          </cell>
        </row>
        <row r="8">
          <cell r="B8">
            <v>23.0625</v>
          </cell>
          <cell r="C8">
            <v>31</v>
          </cell>
          <cell r="D8">
            <v>16.2</v>
          </cell>
          <cell r="E8">
            <v>56.083333333333336</v>
          </cell>
          <cell r="F8">
            <v>81</v>
          </cell>
          <cell r="G8">
            <v>28</v>
          </cell>
          <cell r="H8">
            <v>1.8</v>
          </cell>
          <cell r="I8" t="str">
            <v>N</v>
          </cell>
          <cell r="J8">
            <v>26.28</v>
          </cell>
          <cell r="K8">
            <v>0</v>
          </cell>
        </row>
        <row r="9">
          <cell r="B9">
            <v>23.604166666666671</v>
          </cell>
          <cell r="C9">
            <v>31.2</v>
          </cell>
          <cell r="D9">
            <v>16.8</v>
          </cell>
          <cell r="E9">
            <v>59.416666666666664</v>
          </cell>
          <cell r="F9">
            <v>83</v>
          </cell>
          <cell r="G9">
            <v>34</v>
          </cell>
          <cell r="H9">
            <v>1.4400000000000002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24.570833333333336</v>
          </cell>
          <cell r="C10">
            <v>31.5</v>
          </cell>
          <cell r="D10">
            <v>19.5</v>
          </cell>
          <cell r="E10">
            <v>63.666666666666664</v>
          </cell>
          <cell r="F10">
            <v>85</v>
          </cell>
          <cell r="G10">
            <v>39</v>
          </cell>
          <cell r="H10">
            <v>3.24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24.708333333333329</v>
          </cell>
          <cell r="C11">
            <v>30.9</v>
          </cell>
          <cell r="D11">
            <v>20.9</v>
          </cell>
          <cell r="E11">
            <v>61.791666666666664</v>
          </cell>
          <cell r="F11">
            <v>76</v>
          </cell>
          <cell r="G11">
            <v>37</v>
          </cell>
          <cell r="H11">
            <v>6.48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23.816666666666666</v>
          </cell>
          <cell r="C12">
            <v>30</v>
          </cell>
          <cell r="D12">
            <v>18.7</v>
          </cell>
          <cell r="E12">
            <v>65.833333333333329</v>
          </cell>
          <cell r="F12">
            <v>84</v>
          </cell>
          <cell r="G12">
            <v>42</v>
          </cell>
          <cell r="H12">
            <v>7.2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23.504166666666674</v>
          </cell>
          <cell r="C13">
            <v>30.3</v>
          </cell>
          <cell r="D13">
            <v>18.600000000000001</v>
          </cell>
          <cell r="E13">
            <v>65.333333333333329</v>
          </cell>
          <cell r="F13">
            <v>85</v>
          </cell>
          <cell r="G13">
            <v>38</v>
          </cell>
          <cell r="H13">
            <v>6.48</v>
          </cell>
          <cell r="I13" t="str">
            <v>L</v>
          </cell>
          <cell r="J13">
            <v>32.4</v>
          </cell>
          <cell r="K13">
            <v>0</v>
          </cell>
        </row>
        <row r="14">
          <cell r="B14">
            <v>23.045833333333338</v>
          </cell>
          <cell r="C14">
            <v>29.5</v>
          </cell>
          <cell r="D14">
            <v>16.2</v>
          </cell>
          <cell r="E14">
            <v>61.291666666666664</v>
          </cell>
          <cell r="F14">
            <v>86</v>
          </cell>
          <cell r="G14">
            <v>35</v>
          </cell>
          <cell r="H14">
            <v>18.720000000000002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21.495833333333334</v>
          </cell>
          <cell r="C15">
            <v>30.9</v>
          </cell>
          <cell r="D15">
            <v>16.2</v>
          </cell>
          <cell r="E15">
            <v>71.791666666666671</v>
          </cell>
          <cell r="F15">
            <v>96</v>
          </cell>
          <cell r="G15">
            <v>41</v>
          </cell>
          <cell r="H15">
            <v>21.6</v>
          </cell>
          <cell r="I15" t="str">
            <v>N</v>
          </cell>
          <cell r="J15">
            <v>37.800000000000004</v>
          </cell>
          <cell r="K15">
            <v>9.1999999999999993</v>
          </cell>
        </row>
        <row r="16">
          <cell r="B16">
            <v>20.458333333333332</v>
          </cell>
          <cell r="C16">
            <v>25.6</v>
          </cell>
          <cell r="D16">
            <v>17.8</v>
          </cell>
          <cell r="E16">
            <v>86.291666666666671</v>
          </cell>
          <cell r="F16">
            <v>98</v>
          </cell>
          <cell r="G16">
            <v>58</v>
          </cell>
          <cell r="H16">
            <v>7.9200000000000008</v>
          </cell>
          <cell r="I16" t="str">
            <v>S</v>
          </cell>
          <cell r="J16">
            <v>20.52</v>
          </cell>
          <cell r="K16">
            <v>0.2</v>
          </cell>
        </row>
        <row r="17">
          <cell r="B17">
            <v>19.633333333333333</v>
          </cell>
          <cell r="C17">
            <v>26.5</v>
          </cell>
          <cell r="D17">
            <v>15.6</v>
          </cell>
          <cell r="E17">
            <v>84.041666666666671</v>
          </cell>
          <cell r="F17">
            <v>96</v>
          </cell>
          <cell r="G17">
            <v>61</v>
          </cell>
          <cell r="H17">
            <v>3.24</v>
          </cell>
          <cell r="I17" t="str">
            <v>L</v>
          </cell>
          <cell r="J17">
            <v>29.16</v>
          </cell>
          <cell r="K17">
            <v>6.6</v>
          </cell>
        </row>
        <row r="18">
          <cell r="B18">
            <v>22.599999999999998</v>
          </cell>
          <cell r="C18">
            <v>29.8</v>
          </cell>
          <cell r="D18">
            <v>17.899999999999999</v>
          </cell>
          <cell r="E18">
            <v>78.625</v>
          </cell>
          <cell r="F18">
            <v>95</v>
          </cell>
          <cell r="G18">
            <v>45</v>
          </cell>
          <cell r="H18">
            <v>7.9200000000000008</v>
          </cell>
          <cell r="I18" t="str">
            <v>L</v>
          </cell>
          <cell r="J18">
            <v>25.2</v>
          </cell>
          <cell r="K18">
            <v>0.2</v>
          </cell>
        </row>
        <row r="19">
          <cell r="B19">
            <v>23.387500000000003</v>
          </cell>
          <cell r="C19">
            <v>30</v>
          </cell>
          <cell r="D19">
            <v>17.899999999999999</v>
          </cell>
          <cell r="E19">
            <v>69.416666666666671</v>
          </cell>
          <cell r="F19">
            <v>89</v>
          </cell>
          <cell r="G19">
            <v>39</v>
          </cell>
          <cell r="H19">
            <v>8.64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19.866666666666667</v>
          </cell>
          <cell r="C20">
            <v>23.6</v>
          </cell>
          <cell r="D20">
            <v>17.5</v>
          </cell>
          <cell r="E20">
            <v>82.458333333333329</v>
          </cell>
          <cell r="F20">
            <v>94</v>
          </cell>
          <cell r="G20">
            <v>60</v>
          </cell>
          <cell r="H20">
            <v>20.88</v>
          </cell>
          <cell r="I20" t="str">
            <v>S</v>
          </cell>
          <cell r="J20">
            <v>35.64</v>
          </cell>
          <cell r="K20">
            <v>0</v>
          </cell>
        </row>
        <row r="21">
          <cell r="B21">
            <v>21.512499999999999</v>
          </cell>
          <cell r="C21">
            <v>27.9</v>
          </cell>
          <cell r="D21">
            <v>17.3</v>
          </cell>
          <cell r="E21">
            <v>77.375</v>
          </cell>
          <cell r="F21">
            <v>95</v>
          </cell>
          <cell r="G21">
            <v>51</v>
          </cell>
          <cell r="H21">
            <v>19.079999999999998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22.516666666666662</v>
          </cell>
          <cell r="C22">
            <v>29.9</v>
          </cell>
          <cell r="D22">
            <v>18.2</v>
          </cell>
          <cell r="E22">
            <v>78</v>
          </cell>
          <cell r="F22">
            <v>97</v>
          </cell>
          <cell r="G22">
            <v>44</v>
          </cell>
          <cell r="H22">
            <v>7.2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18.654166666666665</v>
          </cell>
          <cell r="C23">
            <v>21.7</v>
          </cell>
          <cell r="D23">
            <v>14</v>
          </cell>
          <cell r="E23">
            <v>88.083333333333329</v>
          </cell>
          <cell r="F23">
            <v>97</v>
          </cell>
          <cell r="G23">
            <v>73</v>
          </cell>
          <cell r="H23">
            <v>29.880000000000003</v>
          </cell>
          <cell r="I23" t="str">
            <v>SO</v>
          </cell>
          <cell r="J23">
            <v>63.360000000000007</v>
          </cell>
          <cell r="K23">
            <v>9.4000000000000021</v>
          </cell>
        </row>
        <row r="24">
          <cell r="B24">
            <v>12.6625</v>
          </cell>
          <cell r="C24">
            <v>20.5</v>
          </cell>
          <cell r="D24">
            <v>6.3</v>
          </cell>
          <cell r="E24">
            <v>74.625</v>
          </cell>
          <cell r="F24">
            <v>95</v>
          </cell>
          <cell r="G24">
            <v>39</v>
          </cell>
          <cell r="H24">
            <v>7.5600000000000005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13.912500000000001</v>
          </cell>
          <cell r="C25">
            <v>22.2</v>
          </cell>
          <cell r="D25">
            <v>7.2</v>
          </cell>
          <cell r="E25">
            <v>66.958333333333329</v>
          </cell>
          <cell r="F25">
            <v>91</v>
          </cell>
          <cell r="G25">
            <v>36</v>
          </cell>
          <cell r="H25">
            <v>10.44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15.5875</v>
          </cell>
          <cell r="C26">
            <v>24.9</v>
          </cell>
          <cell r="D26">
            <v>8.6999999999999993</v>
          </cell>
          <cell r="E26">
            <v>64.208333333333329</v>
          </cell>
          <cell r="F26">
            <v>88</v>
          </cell>
          <cell r="G26">
            <v>29</v>
          </cell>
          <cell r="H26">
            <v>10.08</v>
          </cell>
          <cell r="I26" t="str">
            <v>SE</v>
          </cell>
          <cell r="J26">
            <v>31.319999999999997</v>
          </cell>
          <cell r="K26">
            <v>0</v>
          </cell>
        </row>
        <row r="27">
          <cell r="B27">
            <v>17.45</v>
          </cell>
          <cell r="C27">
            <v>26.4</v>
          </cell>
          <cell r="D27">
            <v>10.6</v>
          </cell>
          <cell r="E27">
            <v>63.333333333333336</v>
          </cell>
          <cell r="F27">
            <v>86</v>
          </cell>
          <cell r="G27">
            <v>30</v>
          </cell>
          <cell r="H27">
            <v>1.08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19.662500000000001</v>
          </cell>
          <cell r="C28">
            <v>28.1</v>
          </cell>
          <cell r="D28">
            <v>13.8</v>
          </cell>
          <cell r="E28">
            <v>54.916666666666664</v>
          </cell>
          <cell r="F28">
            <v>81</v>
          </cell>
          <cell r="G28">
            <v>25</v>
          </cell>
          <cell r="H28">
            <v>2.16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20.587500000000002</v>
          </cell>
          <cell r="C29">
            <v>28.5</v>
          </cell>
          <cell r="D29">
            <v>14.5</v>
          </cell>
          <cell r="E29">
            <v>56.541666666666664</v>
          </cell>
          <cell r="F29">
            <v>80</v>
          </cell>
          <cell r="G29">
            <v>29</v>
          </cell>
          <cell r="H29">
            <v>0.72000000000000008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22.070833333333336</v>
          </cell>
          <cell r="C30">
            <v>28.7</v>
          </cell>
          <cell r="D30">
            <v>16.899999999999999</v>
          </cell>
          <cell r="E30">
            <v>58.791666666666664</v>
          </cell>
          <cell r="F30">
            <v>76</v>
          </cell>
          <cell r="G30">
            <v>36</v>
          </cell>
          <cell r="H30">
            <v>10.44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21.424999999999997</v>
          </cell>
          <cell r="C31">
            <v>29.5</v>
          </cell>
          <cell r="D31">
            <v>15.2</v>
          </cell>
          <cell r="E31">
            <v>59.5</v>
          </cell>
          <cell r="F31">
            <v>85</v>
          </cell>
          <cell r="G31">
            <v>26</v>
          </cell>
          <cell r="H31">
            <v>12.6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21.175000000000001</v>
          </cell>
          <cell r="C32">
            <v>28.3</v>
          </cell>
          <cell r="D32">
            <v>13.8</v>
          </cell>
          <cell r="E32">
            <v>47.916666666666664</v>
          </cell>
          <cell r="F32">
            <v>74</v>
          </cell>
          <cell r="G32">
            <v>25</v>
          </cell>
          <cell r="H32">
            <v>14.76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B33">
            <v>21.587499999999995</v>
          </cell>
          <cell r="C33">
            <v>28.1</v>
          </cell>
          <cell r="D33">
            <v>17.100000000000001</v>
          </cell>
          <cell r="E33">
            <v>52.208333333333336</v>
          </cell>
          <cell r="F33">
            <v>71</v>
          </cell>
          <cell r="G33">
            <v>30</v>
          </cell>
          <cell r="H33">
            <v>2.8800000000000003</v>
          </cell>
          <cell r="I33" t="str">
            <v>L</v>
          </cell>
          <cell r="J33">
            <v>27.720000000000002</v>
          </cell>
          <cell r="K33">
            <v>0</v>
          </cell>
        </row>
        <row r="34">
          <cell r="B34">
            <v>21.829166666666666</v>
          </cell>
          <cell r="C34">
            <v>28.2</v>
          </cell>
          <cell r="D34">
            <v>16.7</v>
          </cell>
          <cell r="E34">
            <v>62.083333333333336</v>
          </cell>
          <cell r="F34">
            <v>81</v>
          </cell>
          <cell r="G34">
            <v>40</v>
          </cell>
          <cell r="H34">
            <v>4.32</v>
          </cell>
          <cell r="I34" t="str">
            <v>N</v>
          </cell>
          <cell r="J34">
            <v>34.200000000000003</v>
          </cell>
          <cell r="K34">
            <v>0</v>
          </cell>
        </row>
        <row r="35">
          <cell r="B35">
            <v>21.3</v>
          </cell>
          <cell r="C35">
            <v>28.5</v>
          </cell>
          <cell r="D35">
            <v>15.7</v>
          </cell>
          <cell r="E35">
            <v>70.25</v>
          </cell>
          <cell r="F35">
            <v>89</v>
          </cell>
          <cell r="G35">
            <v>44</v>
          </cell>
          <cell r="H35">
            <v>8.64</v>
          </cell>
          <cell r="I35" t="str">
            <v>L</v>
          </cell>
          <cell r="J35">
            <v>29.880000000000003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21.445833333333336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25.183333333333334</v>
          </cell>
          <cell r="C5">
            <v>32.5</v>
          </cell>
          <cell r="D5">
            <v>18.8</v>
          </cell>
          <cell r="E5">
            <v>60.25</v>
          </cell>
          <cell r="F5">
            <v>86</v>
          </cell>
          <cell r="G5">
            <v>32</v>
          </cell>
          <cell r="H5">
            <v>11.520000000000001</v>
          </cell>
          <cell r="I5" t="str">
            <v>SE</v>
          </cell>
          <cell r="J5">
            <v>22.68</v>
          </cell>
          <cell r="K5">
            <v>0</v>
          </cell>
        </row>
        <row r="6">
          <cell r="B6">
            <v>25.008333333333329</v>
          </cell>
          <cell r="C6">
            <v>32.6</v>
          </cell>
          <cell r="D6">
            <v>19.5</v>
          </cell>
          <cell r="E6">
            <v>57.75</v>
          </cell>
          <cell r="F6">
            <v>85</v>
          </cell>
          <cell r="G6">
            <v>28</v>
          </cell>
          <cell r="H6">
            <v>17.64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24.395833333333339</v>
          </cell>
          <cell r="C7">
            <v>32.200000000000003</v>
          </cell>
          <cell r="D7">
            <v>17.7</v>
          </cell>
          <cell r="E7">
            <v>56.25</v>
          </cell>
          <cell r="F7">
            <v>81</v>
          </cell>
          <cell r="G7">
            <v>27</v>
          </cell>
          <cell r="H7">
            <v>15.48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23.841666666666669</v>
          </cell>
          <cell r="C8">
            <v>32</v>
          </cell>
          <cell r="D8">
            <v>15.6</v>
          </cell>
          <cell r="E8">
            <v>55.125</v>
          </cell>
          <cell r="F8">
            <v>90</v>
          </cell>
          <cell r="G8">
            <v>24</v>
          </cell>
          <cell r="H8">
            <v>12.6</v>
          </cell>
          <cell r="I8" t="str">
            <v>NE</v>
          </cell>
          <cell r="J8">
            <v>25.2</v>
          </cell>
          <cell r="K8">
            <v>0</v>
          </cell>
        </row>
        <row r="9">
          <cell r="B9">
            <v>22.774999999999995</v>
          </cell>
          <cell r="C9">
            <v>26.8</v>
          </cell>
          <cell r="D9">
            <v>19.7</v>
          </cell>
          <cell r="E9">
            <v>60.041666666666664</v>
          </cell>
          <cell r="F9">
            <v>76</v>
          </cell>
          <cell r="G9">
            <v>49</v>
          </cell>
          <cell r="H9">
            <v>12.24</v>
          </cell>
          <cell r="I9" t="str">
            <v>S</v>
          </cell>
          <cell r="J9">
            <v>24.840000000000003</v>
          </cell>
          <cell r="K9">
            <v>0</v>
          </cell>
        </row>
        <row r="10">
          <cell r="B10">
            <v>23.979166666666671</v>
          </cell>
          <cell r="C10">
            <v>30</v>
          </cell>
          <cell r="D10">
            <v>20.7</v>
          </cell>
          <cell r="E10">
            <v>65.708333333333329</v>
          </cell>
          <cell r="F10">
            <v>77</v>
          </cell>
          <cell r="G10">
            <v>41</v>
          </cell>
          <cell r="H10">
            <v>11.16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23.983333333333334</v>
          </cell>
          <cell r="C11">
            <v>30.5</v>
          </cell>
          <cell r="D11">
            <v>19.2</v>
          </cell>
          <cell r="E11">
            <v>65.291666666666671</v>
          </cell>
          <cell r="F11">
            <v>85</v>
          </cell>
          <cell r="G11">
            <v>40</v>
          </cell>
          <cell r="H11">
            <v>17.28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23.233333333333334</v>
          </cell>
          <cell r="C12">
            <v>29.1</v>
          </cell>
          <cell r="D12">
            <v>18.600000000000001</v>
          </cell>
          <cell r="E12">
            <v>66.333333333333329</v>
          </cell>
          <cell r="F12">
            <v>84</v>
          </cell>
          <cell r="G12">
            <v>46</v>
          </cell>
          <cell r="H12">
            <v>21.240000000000002</v>
          </cell>
          <cell r="I12" t="str">
            <v>L</v>
          </cell>
          <cell r="J12">
            <v>42.84</v>
          </cell>
          <cell r="K12">
            <v>0</v>
          </cell>
        </row>
        <row r="13">
          <cell r="B13">
            <v>23.308333333333334</v>
          </cell>
          <cell r="C13">
            <v>29.5</v>
          </cell>
          <cell r="D13">
            <v>18.600000000000001</v>
          </cell>
          <cell r="E13">
            <v>65.541666666666671</v>
          </cell>
          <cell r="F13">
            <v>83</v>
          </cell>
          <cell r="G13">
            <v>45</v>
          </cell>
          <cell r="H13">
            <v>21.6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23.579166666666666</v>
          </cell>
          <cell r="C14">
            <v>31</v>
          </cell>
          <cell r="D14">
            <v>17.899999999999999</v>
          </cell>
          <cell r="E14">
            <v>63.083333333333336</v>
          </cell>
          <cell r="F14">
            <v>85</v>
          </cell>
          <cell r="G14">
            <v>34</v>
          </cell>
          <cell r="H14">
            <v>26.28</v>
          </cell>
          <cell r="I14" t="str">
            <v>NE</v>
          </cell>
          <cell r="J14">
            <v>44.28</v>
          </cell>
          <cell r="K14">
            <v>0</v>
          </cell>
        </row>
        <row r="15">
          <cell r="B15">
            <v>19.837499999999999</v>
          </cell>
          <cell r="C15">
            <v>23.9</v>
          </cell>
          <cell r="D15">
            <v>17.5</v>
          </cell>
          <cell r="E15">
            <v>82.375</v>
          </cell>
          <cell r="F15">
            <v>96</v>
          </cell>
          <cell r="G15">
            <v>58</v>
          </cell>
          <cell r="H15">
            <v>14.04</v>
          </cell>
          <cell r="I15" t="str">
            <v>NE</v>
          </cell>
          <cell r="J15">
            <v>35.64</v>
          </cell>
          <cell r="K15">
            <v>30.2</v>
          </cell>
        </row>
        <row r="16">
          <cell r="B16">
            <v>17.708333333333336</v>
          </cell>
          <cell r="C16">
            <v>24</v>
          </cell>
          <cell r="D16">
            <v>14.4</v>
          </cell>
          <cell r="E16">
            <v>78.916666666666671</v>
          </cell>
          <cell r="F16">
            <v>94</v>
          </cell>
          <cell r="G16">
            <v>48</v>
          </cell>
          <cell r="H16">
            <v>11.520000000000001</v>
          </cell>
          <cell r="I16" t="str">
            <v>S</v>
          </cell>
          <cell r="J16">
            <v>26.28</v>
          </cell>
          <cell r="K16">
            <v>0.2</v>
          </cell>
        </row>
        <row r="17">
          <cell r="B17">
            <v>17.704166666666669</v>
          </cell>
          <cell r="C17">
            <v>25.2</v>
          </cell>
          <cell r="D17">
            <v>13.1</v>
          </cell>
          <cell r="E17">
            <v>73.583333333333329</v>
          </cell>
          <cell r="F17">
            <v>94</v>
          </cell>
          <cell r="G17">
            <v>40</v>
          </cell>
          <cell r="H17">
            <v>9</v>
          </cell>
          <cell r="I17" t="str">
            <v>S</v>
          </cell>
          <cell r="J17">
            <v>24.12</v>
          </cell>
          <cell r="K17">
            <v>0</v>
          </cell>
        </row>
        <row r="18">
          <cell r="B18">
            <v>19.908333333333331</v>
          </cell>
          <cell r="C18">
            <v>28.1</v>
          </cell>
          <cell r="D18">
            <v>14.1</v>
          </cell>
          <cell r="E18">
            <v>74.166666666666671</v>
          </cell>
          <cell r="F18">
            <v>91</v>
          </cell>
          <cell r="G18">
            <v>55</v>
          </cell>
          <cell r="H18">
            <v>19.8</v>
          </cell>
          <cell r="I18" t="str">
            <v>NE</v>
          </cell>
          <cell r="J18">
            <v>33.480000000000004</v>
          </cell>
          <cell r="K18">
            <v>0</v>
          </cell>
        </row>
        <row r="19">
          <cell r="B19">
            <v>22.633333333333336</v>
          </cell>
          <cell r="C19">
            <v>30.6</v>
          </cell>
          <cell r="D19">
            <v>18.7</v>
          </cell>
          <cell r="E19">
            <v>76.625</v>
          </cell>
          <cell r="F19">
            <v>95</v>
          </cell>
          <cell r="G19">
            <v>46</v>
          </cell>
          <cell r="H19">
            <v>16.2</v>
          </cell>
          <cell r="I19" t="str">
            <v>NE</v>
          </cell>
          <cell r="J19">
            <v>38.519999999999996</v>
          </cell>
          <cell r="K19">
            <v>14.8</v>
          </cell>
        </row>
        <row r="20">
          <cell r="B20">
            <v>20.024999999999999</v>
          </cell>
          <cell r="C20">
            <v>24.5</v>
          </cell>
          <cell r="D20">
            <v>17.899999999999999</v>
          </cell>
          <cell r="E20">
            <v>88</v>
          </cell>
          <cell r="F20">
            <v>96</v>
          </cell>
          <cell r="G20">
            <v>67</v>
          </cell>
          <cell r="H20">
            <v>16.2</v>
          </cell>
          <cell r="I20" t="str">
            <v>N</v>
          </cell>
          <cell r="J20">
            <v>25.92</v>
          </cell>
          <cell r="K20">
            <v>3.4000000000000004</v>
          </cell>
        </row>
        <row r="21">
          <cell r="B21">
            <v>20.187500000000004</v>
          </cell>
          <cell r="C21">
            <v>26.6</v>
          </cell>
          <cell r="D21">
            <v>16.2</v>
          </cell>
          <cell r="E21">
            <v>84.75</v>
          </cell>
          <cell r="F21">
            <v>96</v>
          </cell>
          <cell r="G21">
            <v>59</v>
          </cell>
          <cell r="H21">
            <v>11.16</v>
          </cell>
          <cell r="I21" t="str">
            <v>SE</v>
          </cell>
          <cell r="J21">
            <v>26.64</v>
          </cell>
          <cell r="K21">
            <v>0.2</v>
          </cell>
        </row>
        <row r="22">
          <cell r="B22">
            <v>22.420833333333331</v>
          </cell>
          <cell r="C22">
            <v>29.2</v>
          </cell>
          <cell r="D22">
            <v>17.5</v>
          </cell>
          <cell r="E22">
            <v>77.333333333333329</v>
          </cell>
          <cell r="F22">
            <v>96</v>
          </cell>
          <cell r="G22">
            <v>48</v>
          </cell>
          <cell r="H22">
            <v>15.48</v>
          </cell>
          <cell r="I22" t="str">
            <v>NE</v>
          </cell>
          <cell r="J22">
            <v>33.480000000000004</v>
          </cell>
          <cell r="K22">
            <v>0</v>
          </cell>
        </row>
        <row r="23">
          <cell r="B23">
            <v>15.445833333333333</v>
          </cell>
          <cell r="C23">
            <v>23.7</v>
          </cell>
          <cell r="D23">
            <v>11.7</v>
          </cell>
          <cell r="E23">
            <v>83.333333333333329</v>
          </cell>
          <cell r="F23">
            <v>96</v>
          </cell>
          <cell r="G23">
            <v>52</v>
          </cell>
          <cell r="H23">
            <v>27.36</v>
          </cell>
          <cell r="I23" t="str">
            <v>SO</v>
          </cell>
          <cell r="J23">
            <v>72</v>
          </cell>
          <cell r="K23">
            <v>40.400000000000006</v>
          </cell>
        </row>
        <row r="24">
          <cell r="B24">
            <v>12.41666666666667</v>
          </cell>
          <cell r="C24">
            <v>18.600000000000001</v>
          </cell>
          <cell r="D24">
            <v>7.3</v>
          </cell>
          <cell r="E24">
            <v>76.791666666666671</v>
          </cell>
          <cell r="F24">
            <v>96</v>
          </cell>
          <cell r="G24">
            <v>41</v>
          </cell>
          <cell r="H24">
            <v>7.9200000000000008</v>
          </cell>
          <cell r="I24" t="str">
            <v>SO</v>
          </cell>
          <cell r="J24">
            <v>25.92</v>
          </cell>
          <cell r="K24">
            <v>0.2</v>
          </cell>
        </row>
        <row r="25">
          <cell r="B25">
            <v>12.83333333333333</v>
          </cell>
          <cell r="C25">
            <v>20.8</v>
          </cell>
          <cell r="D25">
            <v>7.7</v>
          </cell>
          <cell r="E25">
            <v>74.541666666666671</v>
          </cell>
          <cell r="F25">
            <v>95</v>
          </cell>
          <cell r="G25">
            <v>42</v>
          </cell>
          <cell r="H25">
            <v>8.64</v>
          </cell>
          <cell r="I25" t="str">
            <v>S</v>
          </cell>
          <cell r="J25">
            <v>19.440000000000001</v>
          </cell>
          <cell r="K25">
            <v>0</v>
          </cell>
        </row>
        <row r="26">
          <cell r="B26">
            <v>14.366666666666667</v>
          </cell>
          <cell r="C26">
            <v>21.3</v>
          </cell>
          <cell r="D26">
            <v>9.3000000000000007</v>
          </cell>
          <cell r="E26">
            <v>73.833333333333329</v>
          </cell>
          <cell r="F26">
            <v>93</v>
          </cell>
          <cell r="G26">
            <v>47</v>
          </cell>
          <cell r="H26">
            <v>9.3600000000000012</v>
          </cell>
          <cell r="I26" t="str">
            <v>S</v>
          </cell>
          <cell r="J26">
            <v>18.720000000000002</v>
          </cell>
          <cell r="K26">
            <v>0</v>
          </cell>
        </row>
        <row r="27">
          <cell r="B27">
            <v>14.475000000000001</v>
          </cell>
          <cell r="C27">
            <v>22.6</v>
          </cell>
          <cell r="D27">
            <v>8.9</v>
          </cell>
          <cell r="E27">
            <v>73.833333333333329</v>
          </cell>
          <cell r="F27">
            <v>94</v>
          </cell>
          <cell r="G27">
            <v>40</v>
          </cell>
          <cell r="H27">
            <v>11.520000000000001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17.104166666666668</v>
          </cell>
          <cell r="C28">
            <v>23.1</v>
          </cell>
          <cell r="D28">
            <v>13.7</v>
          </cell>
          <cell r="E28">
            <v>70.25</v>
          </cell>
          <cell r="F28">
            <v>88</v>
          </cell>
          <cell r="G28">
            <v>48</v>
          </cell>
          <cell r="H28">
            <v>10.44</v>
          </cell>
          <cell r="I28" t="str">
            <v>SE</v>
          </cell>
          <cell r="J28">
            <v>16.920000000000002</v>
          </cell>
          <cell r="K28">
            <v>0</v>
          </cell>
        </row>
        <row r="29">
          <cell r="B29">
            <v>18.391666666666666</v>
          </cell>
          <cell r="C29">
            <v>24.7</v>
          </cell>
          <cell r="D29">
            <v>14.4</v>
          </cell>
          <cell r="E29">
            <v>77.958333333333329</v>
          </cell>
          <cell r="F29">
            <v>95</v>
          </cell>
          <cell r="G29">
            <v>52</v>
          </cell>
          <cell r="H29">
            <v>13.68</v>
          </cell>
          <cell r="I29" t="str">
            <v>SE</v>
          </cell>
          <cell r="J29">
            <v>28.08</v>
          </cell>
          <cell r="K29">
            <v>0</v>
          </cell>
        </row>
        <row r="30">
          <cell r="B30">
            <v>20.258333333333333</v>
          </cell>
          <cell r="C30">
            <v>27.1</v>
          </cell>
          <cell r="D30">
            <v>15.7</v>
          </cell>
          <cell r="E30">
            <v>70.208333333333329</v>
          </cell>
          <cell r="F30">
            <v>84</v>
          </cell>
          <cell r="G30">
            <v>48</v>
          </cell>
          <cell r="H30">
            <v>18</v>
          </cell>
          <cell r="I30" t="str">
            <v>L</v>
          </cell>
          <cell r="J30">
            <v>31.680000000000003</v>
          </cell>
          <cell r="K30">
            <v>0</v>
          </cell>
        </row>
        <row r="31">
          <cell r="B31">
            <v>21.429166666666671</v>
          </cell>
          <cell r="C31">
            <v>27.8</v>
          </cell>
          <cell r="D31">
            <v>16.5</v>
          </cell>
          <cell r="E31">
            <v>68.833333333333329</v>
          </cell>
          <cell r="F31">
            <v>87</v>
          </cell>
          <cell r="G31">
            <v>46</v>
          </cell>
          <cell r="H31">
            <v>20.88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21.129166666666666</v>
          </cell>
          <cell r="C32">
            <v>28</v>
          </cell>
          <cell r="D32">
            <v>16</v>
          </cell>
          <cell r="E32">
            <v>62.75</v>
          </cell>
          <cell r="F32">
            <v>86</v>
          </cell>
          <cell r="G32">
            <v>24</v>
          </cell>
          <cell r="H32">
            <v>17.64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20.345833333333331</v>
          </cell>
          <cell r="C33">
            <v>27.8</v>
          </cell>
          <cell r="D33">
            <v>13.4</v>
          </cell>
          <cell r="E33">
            <v>54.916666666666664</v>
          </cell>
          <cell r="F33">
            <v>81</v>
          </cell>
          <cell r="G33">
            <v>35</v>
          </cell>
          <cell r="H33">
            <v>18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20.712500000000002</v>
          </cell>
          <cell r="C34">
            <v>27.5</v>
          </cell>
          <cell r="D34">
            <v>16</v>
          </cell>
          <cell r="E34">
            <v>64.708333333333329</v>
          </cell>
          <cell r="F34">
            <v>80</v>
          </cell>
          <cell r="G34">
            <v>44</v>
          </cell>
          <cell r="H34">
            <v>15.840000000000002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20.329166666666669</v>
          </cell>
          <cell r="C35">
            <v>27.1</v>
          </cell>
          <cell r="D35">
            <v>15.8</v>
          </cell>
          <cell r="E35">
            <v>74.625</v>
          </cell>
          <cell r="F35">
            <v>93</v>
          </cell>
          <cell r="G35">
            <v>49</v>
          </cell>
          <cell r="H35">
            <v>15.48</v>
          </cell>
          <cell r="I35" t="str">
            <v>NE</v>
          </cell>
          <cell r="J35">
            <v>33.840000000000003</v>
          </cell>
          <cell r="K35">
            <v>2.4</v>
          </cell>
        </row>
        <row r="36">
          <cell r="I36" t="str">
            <v>NE</v>
          </cell>
        </row>
      </sheetData>
      <sheetData sheetId="5">
        <row r="5">
          <cell r="B5">
            <v>18.254166666666666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26.95</v>
          </cell>
          <cell r="C5">
            <v>33.5</v>
          </cell>
          <cell r="D5">
            <v>20.6</v>
          </cell>
          <cell r="E5">
            <v>57.791666666666664</v>
          </cell>
          <cell r="F5">
            <v>83</v>
          </cell>
          <cell r="G5">
            <v>29</v>
          </cell>
          <cell r="H5">
            <v>9.3600000000000012</v>
          </cell>
          <cell r="I5" t="str">
            <v>SE</v>
          </cell>
          <cell r="J5">
            <v>24.48</v>
          </cell>
          <cell r="K5">
            <v>0</v>
          </cell>
        </row>
        <row r="6">
          <cell r="B6">
            <v>26.416666666666668</v>
          </cell>
          <cell r="C6">
            <v>33.200000000000003</v>
          </cell>
          <cell r="D6">
            <v>22</v>
          </cell>
          <cell r="E6">
            <v>53.166666666666664</v>
          </cell>
          <cell r="F6">
            <v>78</v>
          </cell>
          <cell r="G6">
            <v>26</v>
          </cell>
          <cell r="H6">
            <v>14.4</v>
          </cell>
          <cell r="I6" t="str">
            <v>N</v>
          </cell>
          <cell r="J6">
            <v>34.56</v>
          </cell>
          <cell r="K6">
            <v>0</v>
          </cell>
        </row>
        <row r="7">
          <cell r="B7">
            <v>25.987500000000001</v>
          </cell>
          <cell r="C7">
            <v>32.700000000000003</v>
          </cell>
          <cell r="D7">
            <v>20.100000000000001</v>
          </cell>
          <cell r="E7">
            <v>43.958333333333336</v>
          </cell>
          <cell r="F7">
            <v>65</v>
          </cell>
          <cell r="G7">
            <v>22</v>
          </cell>
          <cell r="H7">
            <v>8.64</v>
          </cell>
          <cell r="I7" t="str">
            <v>NO</v>
          </cell>
          <cell r="J7">
            <v>24.840000000000003</v>
          </cell>
          <cell r="K7">
            <v>0</v>
          </cell>
        </row>
        <row r="8">
          <cell r="B8">
            <v>24.94583333333334</v>
          </cell>
          <cell r="C8">
            <v>32.799999999999997</v>
          </cell>
          <cell r="D8">
            <v>17.600000000000001</v>
          </cell>
          <cell r="E8">
            <v>49.708333333333336</v>
          </cell>
          <cell r="F8">
            <v>73</v>
          </cell>
          <cell r="G8">
            <v>25</v>
          </cell>
          <cell r="H8">
            <v>10.44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25.712500000000002</v>
          </cell>
          <cell r="C9">
            <v>33</v>
          </cell>
          <cell r="D9">
            <v>20.3</v>
          </cell>
          <cell r="E9">
            <v>51.958333333333336</v>
          </cell>
          <cell r="F9">
            <v>75</v>
          </cell>
          <cell r="G9">
            <v>29</v>
          </cell>
          <cell r="H9">
            <v>10.08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24.883333333333329</v>
          </cell>
          <cell r="C10">
            <v>32.700000000000003</v>
          </cell>
          <cell r="D10">
            <v>18.7</v>
          </cell>
          <cell r="E10">
            <v>65.208333333333329</v>
          </cell>
          <cell r="F10">
            <v>90</v>
          </cell>
          <cell r="G10">
            <v>33</v>
          </cell>
          <cell r="H10">
            <v>10.8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24.75</v>
          </cell>
          <cell r="C11">
            <v>32.200000000000003</v>
          </cell>
          <cell r="D11">
            <v>19.399999999999999</v>
          </cell>
          <cell r="E11">
            <v>65.416666666666671</v>
          </cell>
          <cell r="F11">
            <v>85</v>
          </cell>
          <cell r="G11">
            <v>37</v>
          </cell>
          <cell r="H11">
            <v>13.68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24.299999999999994</v>
          </cell>
          <cell r="C12">
            <v>31.5</v>
          </cell>
          <cell r="D12">
            <v>18.899999999999999</v>
          </cell>
          <cell r="E12">
            <v>63.583333333333336</v>
          </cell>
          <cell r="F12">
            <v>83</v>
          </cell>
          <cell r="G12">
            <v>35</v>
          </cell>
          <cell r="H12">
            <v>12.96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25.166666666666671</v>
          </cell>
          <cell r="C13">
            <v>31.4</v>
          </cell>
          <cell r="D13">
            <v>19.8</v>
          </cell>
          <cell r="E13">
            <v>57.583333333333336</v>
          </cell>
          <cell r="F13">
            <v>76</v>
          </cell>
          <cell r="G13">
            <v>32</v>
          </cell>
          <cell r="H13">
            <v>19.079999999999998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25.466666666666672</v>
          </cell>
          <cell r="C14">
            <v>31.8</v>
          </cell>
          <cell r="D14">
            <v>21</v>
          </cell>
          <cell r="E14">
            <v>51.583333333333336</v>
          </cell>
          <cell r="F14">
            <v>67</v>
          </cell>
          <cell r="G14">
            <v>27</v>
          </cell>
          <cell r="H14">
            <v>13.32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20.854166666666668</v>
          </cell>
          <cell r="C15">
            <v>24.5</v>
          </cell>
          <cell r="D15">
            <v>18.399999999999999</v>
          </cell>
          <cell r="E15">
            <v>77.083333333333329</v>
          </cell>
          <cell r="F15">
            <v>95</v>
          </cell>
          <cell r="G15">
            <v>52</v>
          </cell>
          <cell r="H15">
            <v>16.559999999999999</v>
          </cell>
          <cell r="I15" t="str">
            <v>NO</v>
          </cell>
          <cell r="J15">
            <v>36.36</v>
          </cell>
          <cell r="K15">
            <v>10.399999999999997</v>
          </cell>
        </row>
        <row r="16">
          <cell r="B16">
            <v>18.400000000000002</v>
          </cell>
          <cell r="C16">
            <v>23.4</v>
          </cell>
          <cell r="D16">
            <v>14.9</v>
          </cell>
          <cell r="E16">
            <v>82.541666666666671</v>
          </cell>
          <cell r="F16">
            <v>96</v>
          </cell>
          <cell r="G16">
            <v>58</v>
          </cell>
          <cell r="H16">
            <v>11.16</v>
          </cell>
          <cell r="I16" t="str">
            <v>S</v>
          </cell>
          <cell r="J16">
            <v>24.12</v>
          </cell>
          <cell r="K16">
            <v>0.4</v>
          </cell>
        </row>
        <row r="17">
          <cell r="B17">
            <v>18.770833333333332</v>
          </cell>
          <cell r="C17">
            <v>27.5</v>
          </cell>
          <cell r="D17">
            <v>12.3</v>
          </cell>
          <cell r="E17">
            <v>77.333333333333329</v>
          </cell>
          <cell r="F17">
            <v>95</v>
          </cell>
          <cell r="G17">
            <v>46</v>
          </cell>
          <cell r="H17">
            <v>7.5600000000000005</v>
          </cell>
          <cell r="I17" t="str">
            <v>SE</v>
          </cell>
          <cell r="J17">
            <v>20.88</v>
          </cell>
          <cell r="K17">
            <v>0</v>
          </cell>
        </row>
        <row r="18">
          <cell r="B18">
            <v>22.579166666666666</v>
          </cell>
          <cell r="C18">
            <v>30.2</v>
          </cell>
          <cell r="D18">
            <v>16.7</v>
          </cell>
          <cell r="E18">
            <v>73.666666666666671</v>
          </cell>
          <cell r="F18">
            <v>91</v>
          </cell>
          <cell r="G18">
            <v>43</v>
          </cell>
          <cell r="H18">
            <v>7.5600000000000005</v>
          </cell>
          <cell r="I18" t="str">
            <v>SE</v>
          </cell>
          <cell r="J18">
            <v>19.079999999999998</v>
          </cell>
          <cell r="K18">
            <v>0.2</v>
          </cell>
        </row>
        <row r="19">
          <cell r="B19">
            <v>24.658333333333335</v>
          </cell>
          <cell r="C19">
            <v>32.1</v>
          </cell>
          <cell r="D19">
            <v>18.600000000000001</v>
          </cell>
          <cell r="E19">
            <v>66.833333333333329</v>
          </cell>
          <cell r="F19">
            <v>89</v>
          </cell>
          <cell r="G19">
            <v>38</v>
          </cell>
          <cell r="H19">
            <v>14.4</v>
          </cell>
          <cell r="I19" t="str">
            <v>NO</v>
          </cell>
          <cell r="J19">
            <v>31.319999999999997</v>
          </cell>
          <cell r="K19">
            <v>0</v>
          </cell>
        </row>
        <row r="20">
          <cell r="B20">
            <v>19.808333333333337</v>
          </cell>
          <cell r="C20">
            <v>24.1</v>
          </cell>
          <cell r="D20">
            <v>17.3</v>
          </cell>
          <cell r="E20">
            <v>86.458333333333329</v>
          </cell>
          <cell r="F20">
            <v>94</v>
          </cell>
          <cell r="G20">
            <v>71</v>
          </cell>
          <cell r="H20">
            <v>23.400000000000002</v>
          </cell>
          <cell r="I20" t="str">
            <v>SE</v>
          </cell>
          <cell r="J20">
            <v>48.96</v>
          </cell>
          <cell r="K20">
            <v>0.2</v>
          </cell>
        </row>
        <row r="21">
          <cell r="B21">
            <v>21.737499999999997</v>
          </cell>
          <cell r="C21">
            <v>28.9</v>
          </cell>
          <cell r="D21">
            <v>16.7</v>
          </cell>
          <cell r="E21">
            <v>79</v>
          </cell>
          <cell r="F21">
            <v>96</v>
          </cell>
          <cell r="G21">
            <v>50</v>
          </cell>
          <cell r="H21">
            <v>14.04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22.983333333333334</v>
          </cell>
          <cell r="C22">
            <v>29.7</v>
          </cell>
          <cell r="D22">
            <v>17.3</v>
          </cell>
          <cell r="E22">
            <v>78.166666666666671</v>
          </cell>
          <cell r="F22">
            <v>96</v>
          </cell>
          <cell r="G22">
            <v>51</v>
          </cell>
          <cell r="H22">
            <v>16.2</v>
          </cell>
          <cell r="I22" t="str">
            <v>NO</v>
          </cell>
          <cell r="J22">
            <v>34.56</v>
          </cell>
          <cell r="K22">
            <v>0.2</v>
          </cell>
        </row>
        <row r="23">
          <cell r="B23">
            <v>18.916666666666664</v>
          </cell>
          <cell r="C23">
            <v>23.6</v>
          </cell>
          <cell r="D23">
            <v>13.5</v>
          </cell>
          <cell r="E23">
            <v>80.041666666666671</v>
          </cell>
          <cell r="F23">
            <v>96</v>
          </cell>
          <cell r="G23">
            <v>56</v>
          </cell>
          <cell r="H23">
            <v>24.12</v>
          </cell>
          <cell r="I23" t="str">
            <v>S</v>
          </cell>
          <cell r="J23">
            <v>50.76</v>
          </cell>
          <cell r="K23">
            <v>0</v>
          </cell>
        </row>
        <row r="24">
          <cell r="B24">
            <v>13.145833333333334</v>
          </cell>
          <cell r="C24">
            <v>20.100000000000001</v>
          </cell>
          <cell r="D24">
            <v>6.9</v>
          </cell>
          <cell r="E24">
            <v>72.166666666666671</v>
          </cell>
          <cell r="F24">
            <v>93</v>
          </cell>
          <cell r="G24">
            <v>42</v>
          </cell>
          <cell r="H24">
            <v>11.520000000000001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14.433333333333332</v>
          </cell>
          <cell r="C25">
            <v>22.9</v>
          </cell>
          <cell r="D25">
            <v>8.1</v>
          </cell>
          <cell r="E25">
            <v>65.166666666666671</v>
          </cell>
          <cell r="F25">
            <v>88</v>
          </cell>
          <cell r="G25">
            <v>32</v>
          </cell>
          <cell r="H25">
            <v>12.6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15.412500000000001</v>
          </cell>
          <cell r="C26">
            <v>23.8</v>
          </cell>
          <cell r="D26">
            <v>6.9</v>
          </cell>
          <cell r="E26">
            <v>68.375</v>
          </cell>
          <cell r="F26">
            <v>94</v>
          </cell>
          <cell r="G26">
            <v>34</v>
          </cell>
          <cell r="H26">
            <v>9</v>
          </cell>
          <cell r="I26" t="str">
            <v>SE</v>
          </cell>
          <cell r="J26">
            <v>18</v>
          </cell>
          <cell r="K26">
            <v>0</v>
          </cell>
        </row>
        <row r="27">
          <cell r="B27">
            <v>16.149999999999999</v>
          </cell>
          <cell r="C27">
            <v>24.1</v>
          </cell>
          <cell r="D27">
            <v>9.1999999999999993</v>
          </cell>
          <cell r="E27">
            <v>71.916666666666671</v>
          </cell>
          <cell r="F27">
            <v>95</v>
          </cell>
          <cell r="G27">
            <v>45</v>
          </cell>
          <cell r="H27">
            <v>9.3600000000000012</v>
          </cell>
          <cell r="I27" t="str">
            <v>SE</v>
          </cell>
          <cell r="J27">
            <v>23.400000000000002</v>
          </cell>
          <cell r="K27">
            <v>0</v>
          </cell>
        </row>
        <row r="28">
          <cell r="B28">
            <v>18.270833333333332</v>
          </cell>
          <cell r="C28">
            <v>27.7</v>
          </cell>
          <cell r="D28">
            <v>11.8</v>
          </cell>
          <cell r="E28">
            <v>69.833333333333329</v>
          </cell>
          <cell r="F28">
            <v>92</v>
          </cell>
          <cell r="G28">
            <v>27</v>
          </cell>
          <cell r="H28">
            <v>9</v>
          </cell>
          <cell r="I28" t="str">
            <v>SE</v>
          </cell>
          <cell r="J28">
            <v>20.88</v>
          </cell>
          <cell r="K28">
            <v>0.2</v>
          </cell>
        </row>
        <row r="29">
          <cell r="B29">
            <v>20.254166666666674</v>
          </cell>
          <cell r="C29">
            <v>28.3</v>
          </cell>
          <cell r="D29">
            <v>15.1</v>
          </cell>
          <cell r="E29">
            <v>71.125</v>
          </cell>
          <cell r="F29">
            <v>92</v>
          </cell>
          <cell r="G29">
            <v>38</v>
          </cell>
          <cell r="H29">
            <v>9</v>
          </cell>
          <cell r="I29" t="str">
            <v>SE</v>
          </cell>
          <cell r="J29">
            <v>18</v>
          </cell>
          <cell r="K29">
            <v>0.2</v>
          </cell>
        </row>
        <row r="30">
          <cell r="B30">
            <v>22.066666666666666</v>
          </cell>
          <cell r="C30">
            <v>30.8</v>
          </cell>
          <cell r="D30">
            <v>15.6</v>
          </cell>
          <cell r="E30">
            <v>67.75</v>
          </cell>
          <cell r="F30">
            <v>91</v>
          </cell>
          <cell r="G30">
            <v>37</v>
          </cell>
          <cell r="H30">
            <v>15.120000000000001</v>
          </cell>
          <cell r="I30" t="str">
            <v>SE</v>
          </cell>
          <cell r="J30">
            <v>29.16</v>
          </cell>
          <cell r="K30">
            <v>0</v>
          </cell>
        </row>
        <row r="31">
          <cell r="B31">
            <v>23.520833333333332</v>
          </cell>
          <cell r="C31">
            <v>30.2</v>
          </cell>
          <cell r="D31">
            <v>19.100000000000001</v>
          </cell>
          <cell r="E31">
            <v>54.708333333333336</v>
          </cell>
          <cell r="F31">
            <v>73</v>
          </cell>
          <cell r="G31">
            <v>28</v>
          </cell>
          <cell r="H31">
            <v>18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21.814285714285713</v>
          </cell>
          <cell r="C32">
            <v>28.2</v>
          </cell>
          <cell r="D32">
            <v>19.2</v>
          </cell>
          <cell r="E32">
            <v>54.071428571428569</v>
          </cell>
          <cell r="F32">
            <v>67</v>
          </cell>
          <cell r="G32">
            <v>28</v>
          </cell>
          <cell r="H32">
            <v>18.720000000000002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25.245454545454546</v>
          </cell>
          <cell r="C33">
            <v>30</v>
          </cell>
          <cell r="D33">
            <v>20</v>
          </cell>
          <cell r="E33">
            <v>43.454545454545453</v>
          </cell>
          <cell r="F33">
            <v>56</v>
          </cell>
          <cell r="G33">
            <v>29</v>
          </cell>
          <cell r="H33">
            <v>11.879999999999999</v>
          </cell>
          <cell r="I33" t="str">
            <v>NE</v>
          </cell>
          <cell r="J33">
            <v>27</v>
          </cell>
          <cell r="K33">
            <v>0</v>
          </cell>
        </row>
        <row r="34">
          <cell r="B34">
            <v>27.47</v>
          </cell>
          <cell r="C34">
            <v>30</v>
          </cell>
          <cell r="D34">
            <v>23.1</v>
          </cell>
          <cell r="E34">
            <v>43.2</v>
          </cell>
          <cell r="F34">
            <v>64</v>
          </cell>
          <cell r="G34">
            <v>31</v>
          </cell>
          <cell r="H34">
            <v>12.24</v>
          </cell>
          <cell r="I34" t="str">
            <v>N</v>
          </cell>
          <cell r="J34">
            <v>25.92</v>
          </cell>
          <cell r="K34">
            <v>0</v>
          </cell>
        </row>
        <row r="35">
          <cell r="B35">
            <v>24.838888888888885</v>
          </cell>
          <cell r="C35">
            <v>29.9</v>
          </cell>
          <cell r="D35">
            <v>20.5</v>
          </cell>
          <cell r="E35">
            <v>58.333333333333336</v>
          </cell>
          <cell r="F35">
            <v>77</v>
          </cell>
          <cell r="G35">
            <v>38</v>
          </cell>
          <cell r="H35">
            <v>14.4</v>
          </cell>
          <cell r="I35" t="str">
            <v>N</v>
          </cell>
          <cell r="J35">
            <v>30.96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21.229166666666668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24.4375</v>
          </cell>
          <cell r="C5">
            <v>35.1</v>
          </cell>
          <cell r="D5">
            <v>20.2</v>
          </cell>
          <cell r="E5">
            <v>72.666666666666671</v>
          </cell>
          <cell r="F5">
            <v>87</v>
          </cell>
          <cell r="G5">
            <v>44</v>
          </cell>
          <cell r="H5">
            <v>16.2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25.095833333333331</v>
          </cell>
          <cell r="C6">
            <v>35.200000000000003</v>
          </cell>
          <cell r="D6">
            <v>19</v>
          </cell>
          <cell r="E6">
            <v>61.708333333333336</v>
          </cell>
          <cell r="F6">
            <v>87</v>
          </cell>
          <cell r="G6">
            <v>29</v>
          </cell>
          <cell r="H6">
            <v>15.120000000000001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25.195833333333336</v>
          </cell>
          <cell r="C7">
            <v>35.299999999999997</v>
          </cell>
          <cell r="D7">
            <v>17.899999999999999</v>
          </cell>
          <cell r="E7">
            <v>55.666666666666664</v>
          </cell>
          <cell r="F7">
            <v>79</v>
          </cell>
          <cell r="G7">
            <v>29</v>
          </cell>
          <cell r="H7">
            <v>15.120000000000001</v>
          </cell>
          <cell r="I7" t="str">
            <v>L</v>
          </cell>
          <cell r="J7">
            <v>28.8</v>
          </cell>
          <cell r="K7">
            <v>0</v>
          </cell>
        </row>
        <row r="8">
          <cell r="B8">
            <v>25.616666666666671</v>
          </cell>
          <cell r="C8">
            <v>37.9</v>
          </cell>
          <cell r="D8">
            <v>18.100000000000001</v>
          </cell>
          <cell r="E8">
            <v>56.916666666666664</v>
          </cell>
          <cell r="F8">
            <v>77</v>
          </cell>
          <cell r="G8">
            <v>33</v>
          </cell>
          <cell r="H8">
            <v>15.120000000000001</v>
          </cell>
          <cell r="I8" t="str">
            <v>L</v>
          </cell>
          <cell r="J8">
            <v>25.92</v>
          </cell>
          <cell r="K8">
            <v>0</v>
          </cell>
        </row>
        <row r="9">
          <cell r="B9">
            <v>25.899999999999995</v>
          </cell>
          <cell r="C9">
            <v>38</v>
          </cell>
          <cell r="D9">
            <v>20.2</v>
          </cell>
          <cell r="E9">
            <v>65.541666666666671</v>
          </cell>
          <cell r="F9">
            <v>84</v>
          </cell>
          <cell r="G9">
            <v>32</v>
          </cell>
          <cell r="H9">
            <v>14.4</v>
          </cell>
          <cell r="I9" t="str">
            <v>L</v>
          </cell>
          <cell r="J9">
            <v>30.6</v>
          </cell>
          <cell r="K9">
            <v>3</v>
          </cell>
        </row>
        <row r="10">
          <cell r="B10">
            <v>25.737499999999997</v>
          </cell>
          <cell r="C10">
            <v>36</v>
          </cell>
          <cell r="D10">
            <v>20.399999999999999</v>
          </cell>
          <cell r="E10">
            <v>71</v>
          </cell>
          <cell r="F10">
            <v>98</v>
          </cell>
          <cell r="G10">
            <v>35</v>
          </cell>
          <cell r="H10">
            <v>13.68</v>
          </cell>
          <cell r="I10" t="str">
            <v>L</v>
          </cell>
          <cell r="J10">
            <v>27.720000000000002</v>
          </cell>
          <cell r="K10">
            <v>0</v>
          </cell>
        </row>
        <row r="11">
          <cell r="B11">
            <v>26.116666666666671</v>
          </cell>
          <cell r="C11">
            <v>36.6</v>
          </cell>
          <cell r="D11">
            <v>20</v>
          </cell>
          <cell r="E11">
            <v>64.041666666666671</v>
          </cell>
          <cell r="F11">
            <v>95</v>
          </cell>
          <cell r="G11">
            <v>29</v>
          </cell>
          <cell r="H11">
            <v>12.6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25.554166666666664</v>
          </cell>
          <cell r="C12">
            <v>36.700000000000003</v>
          </cell>
          <cell r="D12">
            <v>19.899999999999999</v>
          </cell>
          <cell r="E12">
            <v>64.75</v>
          </cell>
          <cell r="F12">
            <v>86</v>
          </cell>
          <cell r="G12">
            <v>35</v>
          </cell>
          <cell r="H12">
            <v>34.56</v>
          </cell>
          <cell r="I12" t="str">
            <v>L</v>
          </cell>
          <cell r="J12">
            <v>68.760000000000005</v>
          </cell>
          <cell r="K12">
            <v>8.4</v>
          </cell>
        </row>
        <row r="13">
          <cell r="B13">
            <v>24.974999999999998</v>
          </cell>
          <cell r="C13">
            <v>34.700000000000003</v>
          </cell>
          <cell r="D13">
            <v>19.899999999999999</v>
          </cell>
          <cell r="E13">
            <v>69.625</v>
          </cell>
          <cell r="F13">
            <v>87</v>
          </cell>
          <cell r="G13">
            <v>42</v>
          </cell>
          <cell r="H13">
            <v>16.920000000000002</v>
          </cell>
          <cell r="I13" t="str">
            <v>L</v>
          </cell>
          <cell r="J13">
            <v>28.44</v>
          </cell>
          <cell r="K13">
            <v>1.6</v>
          </cell>
        </row>
        <row r="14">
          <cell r="B14">
            <v>25.329166666666662</v>
          </cell>
          <cell r="C14">
            <v>34.200000000000003</v>
          </cell>
          <cell r="D14">
            <v>19.600000000000001</v>
          </cell>
          <cell r="E14">
            <v>62.625</v>
          </cell>
          <cell r="F14">
            <v>92</v>
          </cell>
          <cell r="G14">
            <v>33</v>
          </cell>
          <cell r="H14">
            <v>21.6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24.725000000000005</v>
          </cell>
          <cell r="C15">
            <v>33.700000000000003</v>
          </cell>
          <cell r="D15">
            <v>18.399999999999999</v>
          </cell>
          <cell r="E15">
            <v>65.875</v>
          </cell>
          <cell r="F15">
            <v>95</v>
          </cell>
          <cell r="G15">
            <v>42</v>
          </cell>
          <cell r="H15">
            <v>21.96</v>
          </cell>
          <cell r="I15" t="str">
            <v>L</v>
          </cell>
          <cell r="J15">
            <v>42.12</v>
          </cell>
          <cell r="K15">
            <v>0</v>
          </cell>
        </row>
        <row r="16">
          <cell r="B16">
            <v>22.270833333333332</v>
          </cell>
          <cell r="C16">
            <v>30.3</v>
          </cell>
          <cell r="D16">
            <v>19.399999999999999</v>
          </cell>
          <cell r="E16">
            <v>90.291666666666671</v>
          </cell>
          <cell r="F16">
            <v>100</v>
          </cell>
          <cell r="G16">
            <v>59</v>
          </cell>
          <cell r="H16">
            <v>17.28</v>
          </cell>
          <cell r="I16" t="str">
            <v>SO</v>
          </cell>
          <cell r="J16">
            <v>32.04</v>
          </cell>
          <cell r="K16">
            <v>33.400000000000013</v>
          </cell>
        </row>
        <row r="17">
          <cell r="B17">
            <v>23.066666666666666</v>
          </cell>
          <cell r="C17">
            <v>32.5</v>
          </cell>
          <cell r="D17">
            <v>17.100000000000001</v>
          </cell>
          <cell r="E17">
            <v>84.333333333333329</v>
          </cell>
          <cell r="F17">
            <v>100</v>
          </cell>
          <cell r="G17">
            <v>52</v>
          </cell>
          <cell r="H17">
            <v>11.16</v>
          </cell>
          <cell r="I17" t="str">
            <v>L</v>
          </cell>
          <cell r="J17">
            <v>20.16</v>
          </cell>
          <cell r="K17">
            <v>0.2</v>
          </cell>
        </row>
        <row r="18">
          <cell r="B18">
            <v>24.974999999999998</v>
          </cell>
          <cell r="C18">
            <v>34.5</v>
          </cell>
          <cell r="D18">
            <v>18.899999999999999</v>
          </cell>
          <cell r="E18">
            <v>73.791666666666671</v>
          </cell>
          <cell r="F18">
            <v>96</v>
          </cell>
          <cell r="G18">
            <v>43</v>
          </cell>
          <cell r="H18">
            <v>11.879999999999999</v>
          </cell>
          <cell r="I18" t="str">
            <v>L</v>
          </cell>
          <cell r="J18">
            <v>25.92</v>
          </cell>
          <cell r="K18">
            <v>0.4</v>
          </cell>
        </row>
        <row r="19">
          <cell r="B19">
            <v>25.604166666666661</v>
          </cell>
          <cell r="C19">
            <v>35.299999999999997</v>
          </cell>
          <cell r="D19">
            <v>19.2</v>
          </cell>
          <cell r="E19">
            <v>64.25</v>
          </cell>
          <cell r="F19">
            <v>87</v>
          </cell>
          <cell r="G19">
            <v>32</v>
          </cell>
          <cell r="H19">
            <v>15.840000000000002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22.345833333333335</v>
          </cell>
          <cell r="C20">
            <v>33.299999999999997</v>
          </cell>
          <cell r="D20">
            <v>18.2</v>
          </cell>
          <cell r="E20">
            <v>78.333333333333329</v>
          </cell>
          <cell r="F20">
            <v>100</v>
          </cell>
          <cell r="G20">
            <v>44</v>
          </cell>
          <cell r="H20">
            <v>29.52</v>
          </cell>
          <cell r="I20" t="str">
            <v>L</v>
          </cell>
          <cell r="J20">
            <v>51.480000000000004</v>
          </cell>
          <cell r="K20">
            <v>14.599999999999998</v>
          </cell>
        </row>
        <row r="21">
          <cell r="B21">
            <v>22.574999999999999</v>
          </cell>
          <cell r="C21">
            <v>32.9</v>
          </cell>
          <cell r="D21">
            <v>18.2</v>
          </cell>
          <cell r="E21">
            <v>84.375</v>
          </cell>
          <cell r="F21">
            <v>100</v>
          </cell>
          <cell r="G21">
            <v>54</v>
          </cell>
          <cell r="H21">
            <v>12.96</v>
          </cell>
          <cell r="I21" t="str">
            <v>L</v>
          </cell>
          <cell r="J21">
            <v>22.32</v>
          </cell>
          <cell r="K21">
            <v>0</v>
          </cell>
        </row>
        <row r="22">
          <cell r="B22">
            <v>23.966666666666665</v>
          </cell>
          <cell r="C22">
            <v>31.9</v>
          </cell>
          <cell r="D22">
            <v>19.100000000000001</v>
          </cell>
          <cell r="E22">
            <v>77.75</v>
          </cell>
          <cell r="F22">
            <v>98</v>
          </cell>
          <cell r="G22">
            <v>51</v>
          </cell>
          <cell r="H22">
            <v>15.840000000000002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20.608333333333331</v>
          </cell>
          <cell r="C23">
            <v>26.2</v>
          </cell>
          <cell r="D23">
            <v>17.399999999999999</v>
          </cell>
          <cell r="E23">
            <v>84.25</v>
          </cell>
          <cell r="F23">
            <v>100</v>
          </cell>
          <cell r="G23">
            <v>68</v>
          </cell>
          <cell r="H23">
            <v>24.48</v>
          </cell>
          <cell r="I23" t="str">
            <v>SO</v>
          </cell>
          <cell r="J23">
            <v>43.2</v>
          </cell>
          <cell r="K23">
            <v>6.8000000000000007</v>
          </cell>
        </row>
        <row r="24">
          <cell r="B24">
            <v>15.141666666666664</v>
          </cell>
          <cell r="C24">
            <v>23.8</v>
          </cell>
          <cell r="D24">
            <v>9.6</v>
          </cell>
          <cell r="E24">
            <v>74.5</v>
          </cell>
          <cell r="F24">
            <v>98</v>
          </cell>
          <cell r="G24">
            <v>42</v>
          </cell>
          <cell r="H24">
            <v>23.040000000000003</v>
          </cell>
          <cell r="I24" t="str">
            <v>SE</v>
          </cell>
          <cell r="J24">
            <v>33.840000000000003</v>
          </cell>
          <cell r="K24">
            <v>0</v>
          </cell>
        </row>
        <row r="25">
          <cell r="B25">
            <v>16.216666666666665</v>
          </cell>
          <cell r="C25">
            <v>30.3</v>
          </cell>
          <cell r="D25">
            <v>8</v>
          </cell>
          <cell r="E25">
            <v>65.708333333333329</v>
          </cell>
          <cell r="F25">
            <v>96</v>
          </cell>
          <cell r="G25">
            <v>31</v>
          </cell>
          <cell r="H25">
            <v>16.2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18.695833333333333</v>
          </cell>
          <cell r="C26">
            <v>30.4</v>
          </cell>
          <cell r="D26">
            <v>11.2</v>
          </cell>
          <cell r="E26">
            <v>61.875</v>
          </cell>
          <cell r="F26">
            <v>82</v>
          </cell>
          <cell r="G26">
            <v>29</v>
          </cell>
          <cell r="H26">
            <v>15.840000000000002</v>
          </cell>
          <cell r="I26" t="str">
            <v>SE</v>
          </cell>
          <cell r="J26">
            <v>22.68</v>
          </cell>
          <cell r="K26">
            <v>0</v>
          </cell>
        </row>
        <row r="27">
          <cell r="B27">
            <v>19.283333333333335</v>
          </cell>
          <cell r="C27">
            <v>31.8</v>
          </cell>
          <cell r="D27">
            <v>12.2</v>
          </cell>
          <cell r="E27">
            <v>64.583333333333329</v>
          </cell>
          <cell r="F27">
            <v>86</v>
          </cell>
          <cell r="G27">
            <v>33</v>
          </cell>
          <cell r="H27">
            <v>14.76</v>
          </cell>
          <cell r="I27" t="str">
            <v>S</v>
          </cell>
          <cell r="J27">
            <v>23.040000000000003</v>
          </cell>
          <cell r="K27">
            <v>0</v>
          </cell>
        </row>
        <row r="28">
          <cell r="B28">
            <v>21.287499999999998</v>
          </cell>
          <cell r="C28">
            <v>34.200000000000003</v>
          </cell>
          <cell r="D28">
            <v>11.7</v>
          </cell>
          <cell r="E28">
            <v>58.208333333333336</v>
          </cell>
          <cell r="F28">
            <v>92</v>
          </cell>
          <cell r="G28">
            <v>20</v>
          </cell>
          <cell r="H28">
            <v>17.64</v>
          </cell>
          <cell r="I28" t="str">
            <v>SE</v>
          </cell>
          <cell r="J28">
            <v>30.240000000000002</v>
          </cell>
          <cell r="K28">
            <v>0</v>
          </cell>
        </row>
        <row r="29">
          <cell r="B29">
            <v>22.216666666666669</v>
          </cell>
          <cell r="C29">
            <v>34</v>
          </cell>
          <cell r="D29">
            <v>13.5</v>
          </cell>
          <cell r="E29">
            <v>61.75</v>
          </cell>
          <cell r="F29">
            <v>85</v>
          </cell>
          <cell r="G29">
            <v>34</v>
          </cell>
          <cell r="H29">
            <v>14.4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23.662499999999998</v>
          </cell>
          <cell r="C30">
            <v>35.200000000000003</v>
          </cell>
          <cell r="D30">
            <v>17.2</v>
          </cell>
          <cell r="E30">
            <v>62.791666666666664</v>
          </cell>
          <cell r="F30">
            <v>84</v>
          </cell>
          <cell r="G30">
            <v>31</v>
          </cell>
          <cell r="H30">
            <v>17.64</v>
          </cell>
          <cell r="I30" t="str">
            <v>SE</v>
          </cell>
          <cell r="J30">
            <v>32.4</v>
          </cell>
          <cell r="K30">
            <v>0</v>
          </cell>
        </row>
        <row r="31">
          <cell r="B31">
            <v>23.700000000000003</v>
          </cell>
          <cell r="C31">
            <v>32.6</v>
          </cell>
          <cell r="D31">
            <v>17.2</v>
          </cell>
          <cell r="E31">
            <v>52.916666666666664</v>
          </cell>
          <cell r="F31">
            <v>79</v>
          </cell>
          <cell r="G31">
            <v>15</v>
          </cell>
          <cell r="H31">
            <v>21.96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23.304166666666671</v>
          </cell>
          <cell r="C32">
            <v>33.1</v>
          </cell>
          <cell r="D32">
            <v>15.9</v>
          </cell>
          <cell r="E32">
            <v>47.541666666666664</v>
          </cell>
          <cell r="F32">
            <v>66</v>
          </cell>
          <cell r="G32">
            <v>25</v>
          </cell>
          <cell r="H32">
            <v>18.36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23.541666666666661</v>
          </cell>
          <cell r="C33">
            <v>31.4</v>
          </cell>
          <cell r="D33">
            <v>18.8</v>
          </cell>
          <cell r="E33">
            <v>58.541666666666664</v>
          </cell>
          <cell r="F33">
            <v>73</v>
          </cell>
          <cell r="G33">
            <v>37</v>
          </cell>
          <cell r="H33">
            <v>21.240000000000002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23.212500000000002</v>
          </cell>
          <cell r="C34">
            <v>33.299999999999997</v>
          </cell>
          <cell r="D34">
            <v>18.3</v>
          </cell>
          <cell r="E34">
            <v>66.541666666666671</v>
          </cell>
          <cell r="F34">
            <v>96</v>
          </cell>
          <cell r="G34">
            <v>41</v>
          </cell>
          <cell r="H34">
            <v>19.440000000000001</v>
          </cell>
          <cell r="I34" t="str">
            <v>L</v>
          </cell>
          <cell r="J34">
            <v>31.680000000000003</v>
          </cell>
          <cell r="K34">
            <v>1</v>
          </cell>
        </row>
        <row r="35">
          <cell r="B35">
            <v>24.095833333333331</v>
          </cell>
          <cell r="C35">
            <v>33.9</v>
          </cell>
          <cell r="D35">
            <v>18.100000000000001</v>
          </cell>
          <cell r="E35">
            <v>67.25</v>
          </cell>
          <cell r="F35">
            <v>87</v>
          </cell>
          <cell r="G35">
            <v>40</v>
          </cell>
          <cell r="H35">
            <v>19.8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24.025000000000002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27.237500000000001</v>
          </cell>
          <cell r="C5">
            <v>36.5</v>
          </cell>
          <cell r="D5">
            <v>20.8</v>
          </cell>
          <cell r="E5">
            <v>54.458333333333336</v>
          </cell>
          <cell r="F5">
            <v>78</v>
          </cell>
          <cell r="G5">
            <v>21</v>
          </cell>
          <cell r="H5">
            <v>8.64</v>
          </cell>
          <cell r="I5" t="str">
            <v>NE</v>
          </cell>
          <cell r="J5">
            <v>22.68</v>
          </cell>
          <cell r="K5">
            <v>0</v>
          </cell>
        </row>
        <row r="6">
          <cell r="B6">
            <v>26.079166666666669</v>
          </cell>
          <cell r="C6">
            <v>34.299999999999997</v>
          </cell>
          <cell r="D6">
            <v>18.8</v>
          </cell>
          <cell r="E6">
            <v>53.958333333333336</v>
          </cell>
          <cell r="F6">
            <v>87</v>
          </cell>
          <cell r="G6">
            <v>23</v>
          </cell>
          <cell r="H6">
            <v>9.7200000000000006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26.029166666666669</v>
          </cell>
          <cell r="C7">
            <v>34.799999999999997</v>
          </cell>
          <cell r="D7">
            <v>18.600000000000001</v>
          </cell>
          <cell r="E7">
            <v>53.125</v>
          </cell>
          <cell r="F7">
            <v>91</v>
          </cell>
          <cell r="G7">
            <v>19</v>
          </cell>
          <cell r="H7">
            <v>9.3600000000000012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25.533333333333328</v>
          </cell>
          <cell r="C8">
            <v>34.4</v>
          </cell>
          <cell r="D8">
            <v>18.100000000000001</v>
          </cell>
          <cell r="E8">
            <v>54.75</v>
          </cell>
          <cell r="F8">
            <v>84</v>
          </cell>
          <cell r="G8">
            <v>28</v>
          </cell>
          <cell r="H8">
            <v>8.2799999999999994</v>
          </cell>
          <cell r="I8" t="str">
            <v>SO</v>
          </cell>
          <cell r="J8">
            <v>24.12</v>
          </cell>
          <cell r="K8">
            <v>0</v>
          </cell>
        </row>
        <row r="9">
          <cell r="B9">
            <v>26.254166666666663</v>
          </cell>
          <cell r="C9">
            <v>37.799999999999997</v>
          </cell>
          <cell r="D9">
            <v>18.7</v>
          </cell>
          <cell r="E9">
            <v>52.5</v>
          </cell>
          <cell r="F9">
            <v>81</v>
          </cell>
          <cell r="G9">
            <v>16</v>
          </cell>
          <cell r="H9">
            <v>7.5600000000000005</v>
          </cell>
          <cell r="I9" t="str">
            <v>SO</v>
          </cell>
          <cell r="J9">
            <v>18.720000000000002</v>
          </cell>
          <cell r="K9">
            <v>0</v>
          </cell>
        </row>
        <row r="10">
          <cell r="B10">
            <v>26.233333333333334</v>
          </cell>
          <cell r="C10">
            <v>36.700000000000003</v>
          </cell>
          <cell r="D10">
            <v>18.899999999999999</v>
          </cell>
          <cell r="E10">
            <v>51.291666666666664</v>
          </cell>
          <cell r="F10">
            <v>77</v>
          </cell>
          <cell r="G10">
            <v>26</v>
          </cell>
          <cell r="H10">
            <v>7.9200000000000008</v>
          </cell>
          <cell r="I10" t="str">
            <v>SO</v>
          </cell>
          <cell r="J10">
            <v>36</v>
          </cell>
          <cell r="K10">
            <v>0</v>
          </cell>
        </row>
        <row r="11">
          <cell r="B11">
            <v>26.720833333333331</v>
          </cell>
          <cell r="C11">
            <v>34.299999999999997</v>
          </cell>
          <cell r="D11">
            <v>20.6</v>
          </cell>
          <cell r="E11">
            <v>53.958333333333336</v>
          </cell>
          <cell r="F11">
            <v>78</v>
          </cell>
          <cell r="G11">
            <v>31</v>
          </cell>
          <cell r="H11">
            <v>6.84</v>
          </cell>
          <cell r="I11" t="str">
            <v>SE</v>
          </cell>
          <cell r="J11">
            <v>23.400000000000002</v>
          </cell>
          <cell r="K11">
            <v>0</v>
          </cell>
        </row>
        <row r="12">
          <cell r="B12">
            <v>25.458333333333332</v>
          </cell>
          <cell r="C12">
            <v>33.1</v>
          </cell>
          <cell r="D12">
            <v>19.600000000000001</v>
          </cell>
          <cell r="E12">
            <v>55.333333333333336</v>
          </cell>
          <cell r="F12">
            <v>80</v>
          </cell>
          <cell r="G12">
            <v>31</v>
          </cell>
          <cell r="H12">
            <v>9.3600000000000012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25.366666666666671</v>
          </cell>
          <cell r="C13">
            <v>33</v>
          </cell>
          <cell r="D13">
            <v>18.5</v>
          </cell>
          <cell r="E13">
            <v>54.875</v>
          </cell>
          <cell r="F13">
            <v>81</v>
          </cell>
          <cell r="G13">
            <v>30</v>
          </cell>
          <cell r="H13">
            <v>9.3600000000000012</v>
          </cell>
          <cell r="I13" t="str">
            <v>S</v>
          </cell>
          <cell r="J13">
            <v>25.56</v>
          </cell>
          <cell r="K13">
            <v>0</v>
          </cell>
        </row>
        <row r="14">
          <cell r="B14">
            <v>25.004166666666663</v>
          </cell>
          <cell r="C14">
            <v>32.799999999999997</v>
          </cell>
          <cell r="D14">
            <v>18.600000000000001</v>
          </cell>
          <cell r="E14">
            <v>57.708333333333336</v>
          </cell>
          <cell r="F14">
            <v>84</v>
          </cell>
          <cell r="G14">
            <v>30</v>
          </cell>
          <cell r="H14">
            <v>12.96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25.637500000000003</v>
          </cell>
          <cell r="C15">
            <v>34.299999999999997</v>
          </cell>
          <cell r="D15">
            <v>19.8</v>
          </cell>
          <cell r="E15">
            <v>59.5</v>
          </cell>
          <cell r="F15">
            <v>85</v>
          </cell>
          <cell r="G15">
            <v>25</v>
          </cell>
          <cell r="H15">
            <v>12.24</v>
          </cell>
          <cell r="I15" t="str">
            <v>N</v>
          </cell>
          <cell r="J15">
            <v>33.840000000000003</v>
          </cell>
          <cell r="K15">
            <v>0</v>
          </cell>
        </row>
        <row r="16">
          <cell r="B16">
            <v>23.424999999999997</v>
          </cell>
          <cell r="C16">
            <v>28.4</v>
          </cell>
          <cell r="D16">
            <v>20.5</v>
          </cell>
          <cell r="E16">
            <v>67.5</v>
          </cell>
          <cell r="F16">
            <v>86</v>
          </cell>
          <cell r="G16">
            <v>47</v>
          </cell>
          <cell r="H16">
            <v>8.64</v>
          </cell>
          <cell r="I16" t="str">
            <v>SO</v>
          </cell>
          <cell r="J16">
            <v>24.48</v>
          </cell>
          <cell r="K16">
            <v>0</v>
          </cell>
        </row>
        <row r="17">
          <cell r="B17">
            <v>22.341666666666669</v>
          </cell>
          <cell r="C17">
            <v>29.5</v>
          </cell>
          <cell r="D17">
            <v>16.7</v>
          </cell>
          <cell r="E17">
            <v>66.666666666666671</v>
          </cell>
          <cell r="F17">
            <v>85</v>
          </cell>
          <cell r="G17">
            <v>44</v>
          </cell>
          <cell r="H17">
            <v>5.4</v>
          </cell>
          <cell r="I17" t="str">
            <v>S</v>
          </cell>
          <cell r="J17">
            <v>16.2</v>
          </cell>
          <cell r="K17">
            <v>0</v>
          </cell>
        </row>
        <row r="18">
          <cell r="B18">
            <v>24.55416666666666</v>
          </cell>
          <cell r="C18">
            <v>33.200000000000003</v>
          </cell>
          <cell r="D18">
            <v>18.600000000000001</v>
          </cell>
          <cell r="E18">
            <v>65.416666666666671</v>
          </cell>
          <cell r="F18">
            <v>89</v>
          </cell>
          <cell r="G18">
            <v>34</v>
          </cell>
          <cell r="H18">
            <v>7.5600000000000005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26.441666666666659</v>
          </cell>
          <cell r="C19">
            <v>34.200000000000003</v>
          </cell>
          <cell r="D19">
            <v>19.600000000000001</v>
          </cell>
          <cell r="E19">
            <v>57.791666666666664</v>
          </cell>
          <cell r="F19">
            <v>85</v>
          </cell>
          <cell r="G19">
            <v>29</v>
          </cell>
          <cell r="H19">
            <v>13.68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23.337499999999995</v>
          </cell>
          <cell r="C20">
            <v>28.6</v>
          </cell>
          <cell r="D20">
            <v>19.399999999999999</v>
          </cell>
          <cell r="E20">
            <v>72.541666666666671</v>
          </cell>
          <cell r="F20">
            <v>92</v>
          </cell>
          <cell r="G20">
            <v>49</v>
          </cell>
          <cell r="H20">
            <v>22.68</v>
          </cell>
          <cell r="I20" t="str">
            <v>S</v>
          </cell>
          <cell r="J20">
            <v>50.76</v>
          </cell>
          <cell r="K20">
            <v>3.0000000000000004</v>
          </cell>
        </row>
        <row r="21">
          <cell r="B21">
            <v>23.204166666666666</v>
          </cell>
          <cell r="C21">
            <v>27.9</v>
          </cell>
          <cell r="D21">
            <v>20.3</v>
          </cell>
          <cell r="E21">
            <v>77.041666666666671</v>
          </cell>
          <cell r="F21">
            <v>89</v>
          </cell>
          <cell r="G21">
            <v>56</v>
          </cell>
          <cell r="H21">
            <v>6.12</v>
          </cell>
          <cell r="I21" t="str">
            <v>SO</v>
          </cell>
          <cell r="J21">
            <v>21.6</v>
          </cell>
          <cell r="K21">
            <v>0</v>
          </cell>
        </row>
        <row r="22">
          <cell r="B22">
            <v>25.216666666666658</v>
          </cell>
          <cell r="C22">
            <v>32.799999999999997</v>
          </cell>
          <cell r="D22">
            <v>19.399999999999999</v>
          </cell>
          <cell r="E22">
            <v>72.166666666666671</v>
          </cell>
          <cell r="F22">
            <v>96</v>
          </cell>
          <cell r="G22">
            <v>36</v>
          </cell>
          <cell r="H22">
            <v>12.24</v>
          </cell>
          <cell r="I22" t="str">
            <v>N</v>
          </cell>
          <cell r="J22">
            <v>25.92</v>
          </cell>
          <cell r="K22">
            <v>0</v>
          </cell>
        </row>
        <row r="23">
          <cell r="B23">
            <v>21.883333333333336</v>
          </cell>
          <cell r="C23">
            <v>25.9</v>
          </cell>
          <cell r="D23">
            <v>18.5</v>
          </cell>
          <cell r="E23">
            <v>73.541666666666671</v>
          </cell>
          <cell r="F23">
            <v>91</v>
          </cell>
          <cell r="G23">
            <v>58</v>
          </cell>
          <cell r="H23">
            <v>19.440000000000001</v>
          </cell>
          <cell r="I23" t="str">
            <v>NO</v>
          </cell>
          <cell r="J23">
            <v>48.96</v>
          </cell>
          <cell r="K23">
            <v>0.8</v>
          </cell>
        </row>
        <row r="24">
          <cell r="B24">
            <v>16.025000000000002</v>
          </cell>
          <cell r="C24">
            <v>23</v>
          </cell>
          <cell r="D24">
            <v>10.3</v>
          </cell>
          <cell r="E24">
            <v>62.791666666666664</v>
          </cell>
          <cell r="F24">
            <v>85</v>
          </cell>
          <cell r="G24">
            <v>37</v>
          </cell>
          <cell r="H24">
            <v>15.840000000000002</v>
          </cell>
          <cell r="I24" t="str">
            <v>S</v>
          </cell>
          <cell r="J24">
            <v>35.64</v>
          </cell>
          <cell r="K24">
            <v>0</v>
          </cell>
        </row>
        <row r="25">
          <cell r="B25">
            <v>15.658333333333331</v>
          </cell>
          <cell r="C25">
            <v>25.4</v>
          </cell>
          <cell r="D25">
            <v>8.3000000000000007</v>
          </cell>
          <cell r="E25">
            <v>62.458333333333336</v>
          </cell>
          <cell r="F25">
            <v>94</v>
          </cell>
          <cell r="G25">
            <v>27</v>
          </cell>
          <cell r="H25">
            <v>7.9200000000000008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16.966666666666669</v>
          </cell>
          <cell r="C26">
            <v>27.1</v>
          </cell>
          <cell r="D26">
            <v>8.8000000000000007</v>
          </cell>
          <cell r="E26">
            <v>59.833333333333336</v>
          </cell>
          <cell r="F26">
            <v>91</v>
          </cell>
          <cell r="G26">
            <v>23</v>
          </cell>
          <cell r="H26">
            <v>5.4</v>
          </cell>
          <cell r="I26" t="str">
            <v>S</v>
          </cell>
          <cell r="J26">
            <v>16.559999999999999</v>
          </cell>
          <cell r="K26">
            <v>0</v>
          </cell>
        </row>
        <row r="27">
          <cell r="B27">
            <v>18.441666666666666</v>
          </cell>
          <cell r="C27">
            <v>29</v>
          </cell>
          <cell r="D27">
            <v>10.6</v>
          </cell>
          <cell r="E27">
            <v>58.375</v>
          </cell>
          <cell r="F27">
            <v>92</v>
          </cell>
          <cell r="G27">
            <v>23</v>
          </cell>
          <cell r="H27">
            <v>3.6</v>
          </cell>
          <cell r="I27" t="str">
            <v>SO</v>
          </cell>
          <cell r="J27">
            <v>15.840000000000002</v>
          </cell>
          <cell r="K27">
            <v>0</v>
          </cell>
        </row>
        <row r="28">
          <cell r="B28">
            <v>20.341666666666665</v>
          </cell>
          <cell r="C28">
            <v>31.6</v>
          </cell>
          <cell r="D28">
            <v>12.4</v>
          </cell>
          <cell r="E28">
            <v>57.833333333333336</v>
          </cell>
          <cell r="F28">
            <v>85</v>
          </cell>
          <cell r="G28">
            <v>18</v>
          </cell>
          <cell r="H28">
            <v>6.84</v>
          </cell>
          <cell r="I28" t="str">
            <v>S</v>
          </cell>
          <cell r="J28">
            <v>18.720000000000002</v>
          </cell>
          <cell r="K28">
            <v>0</v>
          </cell>
        </row>
        <row r="29">
          <cell r="B29">
            <v>22.670833333333331</v>
          </cell>
          <cell r="C29">
            <v>33.1</v>
          </cell>
          <cell r="D29">
            <v>16.100000000000001</v>
          </cell>
          <cell r="E29">
            <v>55.125</v>
          </cell>
          <cell r="F29">
            <v>77</v>
          </cell>
          <cell r="G29">
            <v>24</v>
          </cell>
          <cell r="H29">
            <v>7.9200000000000008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23.112500000000001</v>
          </cell>
          <cell r="C30">
            <v>30.8</v>
          </cell>
          <cell r="D30">
            <v>16.5</v>
          </cell>
          <cell r="E30">
            <v>54.75</v>
          </cell>
          <cell r="F30">
            <v>77</v>
          </cell>
          <cell r="G30">
            <v>29</v>
          </cell>
          <cell r="H30">
            <v>13.68</v>
          </cell>
          <cell r="I30" t="str">
            <v>SO</v>
          </cell>
          <cell r="J30">
            <v>28.08</v>
          </cell>
          <cell r="K30">
            <v>0</v>
          </cell>
        </row>
        <row r="31">
          <cell r="B31">
            <v>23.520833333333339</v>
          </cell>
          <cell r="C31">
            <v>31.6</v>
          </cell>
          <cell r="D31">
            <v>17.8</v>
          </cell>
          <cell r="E31">
            <v>51.125</v>
          </cell>
          <cell r="F31">
            <v>72</v>
          </cell>
          <cell r="G31">
            <v>29</v>
          </cell>
          <cell r="H31">
            <v>12.6</v>
          </cell>
          <cell r="I31" t="str">
            <v>SE</v>
          </cell>
          <cell r="J31">
            <v>29.880000000000003</v>
          </cell>
          <cell r="K31">
            <v>0</v>
          </cell>
        </row>
        <row r="32">
          <cell r="B32">
            <v>23.195833333333336</v>
          </cell>
          <cell r="C32">
            <v>31.7</v>
          </cell>
          <cell r="D32">
            <v>17.600000000000001</v>
          </cell>
          <cell r="E32">
            <v>46.541666666666664</v>
          </cell>
          <cell r="F32">
            <v>67</v>
          </cell>
          <cell r="G32">
            <v>20</v>
          </cell>
          <cell r="H32">
            <v>11.879999999999999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23.020833333333339</v>
          </cell>
          <cell r="C33">
            <v>30.7</v>
          </cell>
          <cell r="D33">
            <v>16.2</v>
          </cell>
          <cell r="E33">
            <v>49.041666666666664</v>
          </cell>
          <cell r="F33">
            <v>70</v>
          </cell>
          <cell r="G33">
            <v>29</v>
          </cell>
          <cell r="H33">
            <v>11.879999999999999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23.954166666666666</v>
          </cell>
          <cell r="C34">
            <v>30.7</v>
          </cell>
          <cell r="D34">
            <v>20.399999999999999</v>
          </cell>
          <cell r="E34">
            <v>49.125</v>
          </cell>
          <cell r="F34">
            <v>63</v>
          </cell>
          <cell r="G34">
            <v>28</v>
          </cell>
          <cell r="H34">
            <v>11.879999999999999</v>
          </cell>
          <cell r="I34" t="str">
            <v>NE</v>
          </cell>
          <cell r="J34">
            <v>34.200000000000003</v>
          </cell>
          <cell r="K34">
            <v>0</v>
          </cell>
        </row>
        <row r="35">
          <cell r="B35">
            <v>24.070833333333336</v>
          </cell>
          <cell r="C35">
            <v>31.3</v>
          </cell>
          <cell r="D35">
            <v>18.899999999999999</v>
          </cell>
          <cell r="E35">
            <v>52.625</v>
          </cell>
          <cell r="F35">
            <v>75</v>
          </cell>
          <cell r="G35">
            <v>27</v>
          </cell>
          <cell r="H35">
            <v>9.7200000000000006</v>
          </cell>
          <cell r="I35" t="str">
            <v>NE</v>
          </cell>
          <cell r="J35">
            <v>25.56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22.912500000000005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>
        <row r="5">
          <cell r="B5">
            <v>26.458333333333332</v>
          </cell>
          <cell r="C5">
            <v>33.700000000000003</v>
          </cell>
          <cell r="D5">
            <v>19.399999999999999</v>
          </cell>
          <cell r="E5">
            <v>59.541666666666664</v>
          </cell>
          <cell r="F5">
            <v>85</v>
          </cell>
          <cell r="G5">
            <v>34</v>
          </cell>
          <cell r="H5">
            <v>14.04</v>
          </cell>
          <cell r="I5" t="str">
            <v>NE</v>
          </cell>
          <cell r="J5">
            <v>44.64</v>
          </cell>
          <cell r="K5">
            <v>0</v>
          </cell>
        </row>
        <row r="6">
          <cell r="B6">
            <v>26.245833333333334</v>
          </cell>
          <cell r="C6">
            <v>33.6</v>
          </cell>
          <cell r="D6">
            <v>19.2</v>
          </cell>
          <cell r="E6">
            <v>55.458333333333336</v>
          </cell>
          <cell r="F6">
            <v>85</v>
          </cell>
          <cell r="G6">
            <v>25</v>
          </cell>
          <cell r="H6">
            <v>14.76</v>
          </cell>
          <cell r="I6" t="str">
            <v>SE</v>
          </cell>
          <cell r="J6">
            <v>30.96</v>
          </cell>
          <cell r="K6">
            <v>0</v>
          </cell>
        </row>
        <row r="7">
          <cell r="B7">
            <v>25.174999999999997</v>
          </cell>
          <cell r="C7">
            <v>32.9</v>
          </cell>
          <cell r="D7">
            <v>19.3</v>
          </cell>
          <cell r="E7">
            <v>49.833333333333336</v>
          </cell>
          <cell r="F7">
            <v>73</v>
          </cell>
          <cell r="G7">
            <v>25</v>
          </cell>
          <cell r="H7">
            <v>11.16</v>
          </cell>
          <cell r="I7" t="str">
            <v>NE</v>
          </cell>
          <cell r="J7">
            <v>23.040000000000003</v>
          </cell>
          <cell r="K7">
            <v>0</v>
          </cell>
        </row>
        <row r="8">
          <cell r="B8">
            <v>24.837500000000002</v>
          </cell>
          <cell r="C8">
            <v>33.4</v>
          </cell>
          <cell r="D8">
            <v>17.7</v>
          </cell>
          <cell r="E8">
            <v>48.625</v>
          </cell>
          <cell r="F8">
            <v>71</v>
          </cell>
          <cell r="G8">
            <v>26</v>
          </cell>
          <cell r="H8">
            <v>15.48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25.245833333333337</v>
          </cell>
          <cell r="C9">
            <v>33.1</v>
          </cell>
          <cell r="D9">
            <v>19</v>
          </cell>
          <cell r="E9">
            <v>53.625</v>
          </cell>
          <cell r="F9">
            <v>75</v>
          </cell>
          <cell r="G9">
            <v>32</v>
          </cell>
          <cell r="H9">
            <v>11.16</v>
          </cell>
          <cell r="I9" t="str">
            <v>SE</v>
          </cell>
          <cell r="J9">
            <v>20.16</v>
          </cell>
          <cell r="K9">
            <v>0</v>
          </cell>
        </row>
        <row r="10">
          <cell r="B10">
            <v>26.583333333333329</v>
          </cell>
          <cell r="C10">
            <v>34.5</v>
          </cell>
          <cell r="D10">
            <v>20.5</v>
          </cell>
          <cell r="E10">
            <v>59.833333333333336</v>
          </cell>
          <cell r="F10">
            <v>88</v>
          </cell>
          <cell r="G10">
            <v>28</v>
          </cell>
          <cell r="H10">
            <v>9.3600000000000012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25.8125</v>
          </cell>
          <cell r="C11">
            <v>32.4</v>
          </cell>
          <cell r="D11">
            <v>21</v>
          </cell>
          <cell r="E11">
            <v>61.958333333333336</v>
          </cell>
          <cell r="F11">
            <v>82</v>
          </cell>
          <cell r="G11">
            <v>37</v>
          </cell>
          <cell r="H11">
            <v>20.52</v>
          </cell>
          <cell r="I11" t="str">
            <v>SE</v>
          </cell>
          <cell r="J11">
            <v>37.440000000000005</v>
          </cell>
          <cell r="K11">
            <v>0</v>
          </cell>
        </row>
        <row r="12">
          <cell r="B12">
            <v>24.654166666666665</v>
          </cell>
          <cell r="C12">
            <v>31.7</v>
          </cell>
          <cell r="D12">
            <v>18.899999999999999</v>
          </cell>
          <cell r="E12">
            <v>62.708333333333336</v>
          </cell>
          <cell r="F12">
            <v>86</v>
          </cell>
          <cell r="G12">
            <v>38</v>
          </cell>
          <cell r="H12">
            <v>21.6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24.629166666666666</v>
          </cell>
          <cell r="C13">
            <v>32</v>
          </cell>
          <cell r="D13">
            <v>19</v>
          </cell>
          <cell r="E13">
            <v>62</v>
          </cell>
          <cell r="F13">
            <v>85</v>
          </cell>
          <cell r="G13">
            <v>37</v>
          </cell>
          <cell r="H13">
            <v>18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24.879166666666666</v>
          </cell>
          <cell r="C14">
            <v>32.5</v>
          </cell>
          <cell r="D14">
            <v>19.100000000000001</v>
          </cell>
          <cell r="E14">
            <v>60.166666666666664</v>
          </cell>
          <cell r="F14">
            <v>82</v>
          </cell>
          <cell r="G14">
            <v>33</v>
          </cell>
          <cell r="H14">
            <v>17.64</v>
          </cell>
          <cell r="I14" t="str">
            <v>NE</v>
          </cell>
          <cell r="J14">
            <v>40.680000000000007</v>
          </cell>
          <cell r="K14">
            <v>0</v>
          </cell>
        </row>
        <row r="15">
          <cell r="B15">
            <v>20.562499999999996</v>
          </cell>
          <cell r="C15">
            <v>24.5</v>
          </cell>
          <cell r="D15">
            <v>18.5</v>
          </cell>
          <cell r="E15">
            <v>80.625</v>
          </cell>
          <cell r="F15">
            <v>97</v>
          </cell>
          <cell r="G15">
            <v>56</v>
          </cell>
          <cell r="H15">
            <v>17.64</v>
          </cell>
          <cell r="I15" t="str">
            <v>L</v>
          </cell>
          <cell r="J15">
            <v>40.32</v>
          </cell>
          <cell r="K15">
            <v>12.000000000000002</v>
          </cell>
        </row>
        <row r="16">
          <cell r="B16">
            <v>19.291666666666664</v>
          </cell>
          <cell r="C16">
            <v>24</v>
          </cell>
          <cell r="D16">
            <v>15</v>
          </cell>
          <cell r="E16">
            <v>78.5</v>
          </cell>
          <cell r="F16">
            <v>96</v>
          </cell>
          <cell r="G16">
            <v>52</v>
          </cell>
          <cell r="H16">
            <v>12.96</v>
          </cell>
          <cell r="I16" t="str">
            <v>SO</v>
          </cell>
          <cell r="J16">
            <v>27.720000000000002</v>
          </cell>
          <cell r="K16">
            <v>0</v>
          </cell>
        </row>
        <row r="17">
          <cell r="B17">
            <v>18.958333333333332</v>
          </cell>
          <cell r="C17">
            <v>27.1</v>
          </cell>
          <cell r="D17">
            <v>12.6</v>
          </cell>
          <cell r="E17">
            <v>74.166666666666671</v>
          </cell>
          <cell r="F17">
            <v>96</v>
          </cell>
          <cell r="G17">
            <v>43</v>
          </cell>
          <cell r="H17">
            <v>7.5600000000000005</v>
          </cell>
          <cell r="I17" t="str">
            <v>SO</v>
          </cell>
          <cell r="J17">
            <v>18.720000000000002</v>
          </cell>
          <cell r="K17">
            <v>0</v>
          </cell>
        </row>
        <row r="18">
          <cell r="B18">
            <v>22.120833333333326</v>
          </cell>
          <cell r="C18">
            <v>30.7</v>
          </cell>
          <cell r="D18">
            <v>16.100000000000001</v>
          </cell>
          <cell r="E18">
            <v>69.625</v>
          </cell>
          <cell r="F18">
            <v>90</v>
          </cell>
          <cell r="G18">
            <v>47</v>
          </cell>
          <cell r="H18">
            <v>17.28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24.920833333333334</v>
          </cell>
          <cell r="C19">
            <v>33.299999999999997</v>
          </cell>
          <cell r="D19">
            <v>19.899999999999999</v>
          </cell>
          <cell r="E19">
            <v>67.416666666666671</v>
          </cell>
          <cell r="F19">
            <v>88</v>
          </cell>
          <cell r="G19">
            <v>39</v>
          </cell>
          <cell r="H19">
            <v>17.28</v>
          </cell>
          <cell r="I19" t="str">
            <v>SE</v>
          </cell>
          <cell r="J19">
            <v>41.04</v>
          </cell>
          <cell r="K19">
            <v>0</v>
          </cell>
        </row>
        <row r="20">
          <cell r="B20">
            <v>20.895833333333332</v>
          </cell>
          <cell r="C20">
            <v>24.6</v>
          </cell>
          <cell r="D20">
            <v>18</v>
          </cell>
          <cell r="E20">
            <v>83.708333333333329</v>
          </cell>
          <cell r="F20">
            <v>93</v>
          </cell>
          <cell r="G20">
            <v>61</v>
          </cell>
          <cell r="H20">
            <v>21.240000000000002</v>
          </cell>
          <cell r="I20" t="str">
            <v>SE</v>
          </cell>
          <cell r="J20">
            <v>46.800000000000004</v>
          </cell>
          <cell r="K20">
            <v>0</v>
          </cell>
        </row>
        <row r="21">
          <cell r="B21">
            <v>21.816666666666666</v>
          </cell>
          <cell r="C21">
            <v>29.5</v>
          </cell>
          <cell r="D21">
            <v>16.899999999999999</v>
          </cell>
          <cell r="E21">
            <v>81.375</v>
          </cell>
          <cell r="F21">
            <v>97</v>
          </cell>
          <cell r="G21">
            <v>47</v>
          </cell>
          <cell r="H21">
            <v>15.120000000000001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24.412500000000005</v>
          </cell>
          <cell r="C22">
            <v>31.2</v>
          </cell>
          <cell r="D22">
            <v>19.600000000000001</v>
          </cell>
          <cell r="E22">
            <v>77.125</v>
          </cell>
          <cell r="F22">
            <v>98</v>
          </cell>
          <cell r="G22">
            <v>48</v>
          </cell>
          <cell r="H22">
            <v>18</v>
          </cell>
          <cell r="I22" t="str">
            <v>N</v>
          </cell>
          <cell r="J22">
            <v>34.200000000000003</v>
          </cell>
          <cell r="K22">
            <v>1.2</v>
          </cell>
        </row>
        <row r="23">
          <cell r="B23">
            <v>18.654166666666665</v>
          </cell>
          <cell r="C23">
            <v>24.5</v>
          </cell>
          <cell r="D23">
            <v>14.8</v>
          </cell>
          <cell r="E23">
            <v>79.166666666666671</v>
          </cell>
          <cell r="F23">
            <v>97</v>
          </cell>
          <cell r="G23">
            <v>55</v>
          </cell>
          <cell r="H23">
            <v>27</v>
          </cell>
          <cell r="I23" t="str">
            <v>SO</v>
          </cell>
          <cell r="J23">
            <v>59.04</v>
          </cell>
          <cell r="K23">
            <v>29.8</v>
          </cell>
        </row>
        <row r="24">
          <cell r="B24">
            <v>14.262500000000001</v>
          </cell>
          <cell r="C24">
            <v>20.3</v>
          </cell>
          <cell r="D24">
            <v>9.6999999999999993</v>
          </cell>
          <cell r="E24">
            <v>67.791666666666671</v>
          </cell>
          <cell r="F24">
            <v>90</v>
          </cell>
          <cell r="G24">
            <v>39</v>
          </cell>
          <cell r="H24">
            <v>14.04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14.579166666666667</v>
          </cell>
          <cell r="C25">
            <v>22.5</v>
          </cell>
          <cell r="D25">
            <v>7.5</v>
          </cell>
          <cell r="E25">
            <v>69.25</v>
          </cell>
          <cell r="F25">
            <v>95</v>
          </cell>
          <cell r="G25">
            <v>36</v>
          </cell>
          <cell r="H25">
            <v>8.64</v>
          </cell>
          <cell r="I25" t="str">
            <v>S</v>
          </cell>
          <cell r="J25">
            <v>22.32</v>
          </cell>
          <cell r="K25">
            <v>0</v>
          </cell>
        </row>
        <row r="26">
          <cell r="B26">
            <v>16.008333333333333</v>
          </cell>
          <cell r="C26">
            <v>23.9</v>
          </cell>
          <cell r="D26">
            <v>9.1999999999999993</v>
          </cell>
          <cell r="E26">
            <v>68.083333333333329</v>
          </cell>
          <cell r="F26">
            <v>94</v>
          </cell>
          <cell r="G26">
            <v>37</v>
          </cell>
          <cell r="H26">
            <v>9</v>
          </cell>
          <cell r="I26" t="str">
            <v>S</v>
          </cell>
          <cell r="J26">
            <v>17.28</v>
          </cell>
          <cell r="K26">
            <v>0</v>
          </cell>
        </row>
        <row r="27">
          <cell r="B27">
            <v>17.287500000000001</v>
          </cell>
          <cell r="C27">
            <v>25.3</v>
          </cell>
          <cell r="D27">
            <v>10.8</v>
          </cell>
          <cell r="E27">
            <v>67.291666666666671</v>
          </cell>
          <cell r="F27">
            <v>93</v>
          </cell>
          <cell r="G27">
            <v>38</v>
          </cell>
          <cell r="H27">
            <v>9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18.75</v>
          </cell>
          <cell r="C28">
            <v>26.5</v>
          </cell>
          <cell r="D28">
            <v>13.1</v>
          </cell>
          <cell r="E28">
            <v>70.083333333333329</v>
          </cell>
          <cell r="F28">
            <v>92</v>
          </cell>
          <cell r="G28">
            <v>41</v>
          </cell>
          <cell r="H28">
            <v>12.24</v>
          </cell>
          <cell r="I28" t="str">
            <v>S</v>
          </cell>
          <cell r="J28">
            <v>21.6</v>
          </cell>
          <cell r="K28">
            <v>0</v>
          </cell>
        </row>
        <row r="29">
          <cell r="B29">
            <v>20.629166666666666</v>
          </cell>
          <cell r="C29">
            <v>27.3</v>
          </cell>
          <cell r="D29">
            <v>16.399999999999999</v>
          </cell>
          <cell r="E29">
            <v>70.375</v>
          </cell>
          <cell r="F29">
            <v>87</v>
          </cell>
          <cell r="G29">
            <v>43</v>
          </cell>
          <cell r="H29">
            <v>15.120000000000001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22.083333333333332</v>
          </cell>
          <cell r="C30">
            <v>29</v>
          </cell>
          <cell r="D30">
            <v>16.899999999999999</v>
          </cell>
          <cell r="E30">
            <v>67.833333333333329</v>
          </cell>
          <cell r="F30">
            <v>87</v>
          </cell>
          <cell r="G30">
            <v>43</v>
          </cell>
          <cell r="H30">
            <v>19.079999999999998</v>
          </cell>
          <cell r="I30" t="str">
            <v>SE</v>
          </cell>
          <cell r="J30">
            <v>31.680000000000003</v>
          </cell>
          <cell r="K30">
            <v>0</v>
          </cell>
        </row>
        <row r="31">
          <cell r="B31">
            <v>22.704166666666669</v>
          </cell>
          <cell r="C31">
            <v>30</v>
          </cell>
          <cell r="D31">
            <v>17.2</v>
          </cell>
          <cell r="E31">
            <v>63.916666666666664</v>
          </cell>
          <cell r="F31">
            <v>83</v>
          </cell>
          <cell r="G31">
            <v>36</v>
          </cell>
          <cell r="H31">
            <v>19.079999999999998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22.183333333333337</v>
          </cell>
          <cell r="C32">
            <v>29.3</v>
          </cell>
          <cell r="D32">
            <v>16.5</v>
          </cell>
          <cell r="E32">
            <v>57.833333333333336</v>
          </cell>
          <cell r="F32">
            <v>85</v>
          </cell>
          <cell r="G32">
            <v>27</v>
          </cell>
          <cell r="H32">
            <v>23.400000000000002</v>
          </cell>
          <cell r="I32" t="str">
            <v>SE</v>
          </cell>
          <cell r="J32">
            <v>37.800000000000004</v>
          </cell>
          <cell r="K32">
            <v>0</v>
          </cell>
        </row>
        <row r="33">
          <cell r="B33">
            <v>21.741666666666664</v>
          </cell>
          <cell r="C33">
            <v>30</v>
          </cell>
          <cell r="D33">
            <v>15.8</v>
          </cell>
          <cell r="E33">
            <v>57.833333333333336</v>
          </cell>
          <cell r="F33">
            <v>81</v>
          </cell>
          <cell r="G33">
            <v>29</v>
          </cell>
          <cell r="H33">
            <v>19.8</v>
          </cell>
          <cell r="I33" t="str">
            <v>SE</v>
          </cell>
          <cell r="J33">
            <v>33.840000000000003</v>
          </cell>
          <cell r="K33">
            <v>0</v>
          </cell>
        </row>
        <row r="34">
          <cell r="B34">
            <v>23.087500000000002</v>
          </cell>
          <cell r="C34">
            <v>29.8</v>
          </cell>
          <cell r="D34">
            <v>18</v>
          </cell>
          <cell r="E34">
            <v>56</v>
          </cell>
          <cell r="F34">
            <v>67</v>
          </cell>
          <cell r="G34">
            <v>39</v>
          </cell>
          <cell r="H34">
            <v>14.76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22.466666666666669</v>
          </cell>
          <cell r="C35">
            <v>29.6</v>
          </cell>
          <cell r="D35">
            <v>16.2</v>
          </cell>
          <cell r="E35">
            <v>66</v>
          </cell>
          <cell r="F35">
            <v>89</v>
          </cell>
          <cell r="G35">
            <v>40</v>
          </cell>
          <cell r="H35">
            <v>20.52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SE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26.712499999999995</v>
          </cell>
          <cell r="C5">
            <v>35.9</v>
          </cell>
          <cell r="D5">
            <v>20.100000000000001</v>
          </cell>
          <cell r="E5">
            <v>72.291666666666671</v>
          </cell>
          <cell r="F5">
            <v>97</v>
          </cell>
          <cell r="G5">
            <v>31</v>
          </cell>
          <cell r="H5">
            <v>0</v>
          </cell>
          <cell r="I5" t="str">
            <v>SE</v>
          </cell>
          <cell r="J5">
            <v>0</v>
          </cell>
          <cell r="K5">
            <v>0</v>
          </cell>
        </row>
        <row r="6">
          <cell r="B6">
            <v>26.445833333333326</v>
          </cell>
          <cell r="C6">
            <v>36</v>
          </cell>
          <cell r="D6">
            <v>20.399999999999999</v>
          </cell>
          <cell r="E6">
            <v>71.75</v>
          </cell>
          <cell r="F6">
            <v>96</v>
          </cell>
          <cell r="G6">
            <v>29</v>
          </cell>
          <cell r="H6">
            <v>0</v>
          </cell>
          <cell r="I6" t="str">
            <v>SE</v>
          </cell>
          <cell r="J6">
            <v>0</v>
          </cell>
          <cell r="K6">
            <v>0</v>
          </cell>
        </row>
        <row r="7">
          <cell r="B7">
            <v>25.637499999999999</v>
          </cell>
          <cell r="C7">
            <v>35.700000000000003</v>
          </cell>
          <cell r="D7">
            <v>18.7</v>
          </cell>
          <cell r="E7">
            <v>68.083333333333329</v>
          </cell>
          <cell r="F7">
            <v>94</v>
          </cell>
          <cell r="G7">
            <v>27</v>
          </cell>
          <cell r="H7">
            <v>0</v>
          </cell>
          <cell r="I7" t="str">
            <v>SE</v>
          </cell>
          <cell r="J7">
            <v>0</v>
          </cell>
          <cell r="K7">
            <v>0</v>
          </cell>
        </row>
        <row r="8">
          <cell r="B8">
            <v>24.9375</v>
          </cell>
          <cell r="C8">
            <v>35.700000000000003</v>
          </cell>
          <cell r="D8">
            <v>17.5</v>
          </cell>
          <cell r="E8">
            <v>69.333333333333329</v>
          </cell>
          <cell r="F8">
            <v>96</v>
          </cell>
          <cell r="G8">
            <v>26</v>
          </cell>
          <cell r="H8">
            <v>0</v>
          </cell>
          <cell r="I8" t="str">
            <v>SE</v>
          </cell>
          <cell r="J8">
            <v>0</v>
          </cell>
          <cell r="K8">
            <v>0</v>
          </cell>
        </row>
        <row r="9">
          <cell r="B9">
            <v>25.608695652173914</v>
          </cell>
          <cell r="C9">
            <v>36.1</v>
          </cell>
          <cell r="D9">
            <v>18.5</v>
          </cell>
          <cell r="E9">
            <v>69.956521739130437</v>
          </cell>
          <cell r="F9">
            <v>95</v>
          </cell>
          <cell r="G9">
            <v>27</v>
          </cell>
          <cell r="H9">
            <v>0</v>
          </cell>
          <cell r="I9" t="str">
            <v>SE</v>
          </cell>
          <cell r="J9">
            <v>0</v>
          </cell>
          <cell r="K9">
            <v>0</v>
          </cell>
        </row>
        <row r="10">
          <cell r="B10">
            <v>25.991666666666671</v>
          </cell>
          <cell r="C10">
            <v>35.6</v>
          </cell>
          <cell r="D10">
            <v>20.399999999999999</v>
          </cell>
          <cell r="E10">
            <v>72.833333333333329</v>
          </cell>
          <cell r="F10">
            <v>93</v>
          </cell>
          <cell r="G10">
            <v>38</v>
          </cell>
          <cell r="H10">
            <v>0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26.258333333333336</v>
          </cell>
          <cell r="C11">
            <v>34.200000000000003</v>
          </cell>
          <cell r="D11">
            <v>20.399999999999999</v>
          </cell>
          <cell r="E11">
            <v>70.833333333333329</v>
          </cell>
          <cell r="F11">
            <v>93</v>
          </cell>
          <cell r="G11">
            <v>39</v>
          </cell>
          <cell r="H11">
            <v>0</v>
          </cell>
          <cell r="I11" t="str">
            <v>SE</v>
          </cell>
          <cell r="J11">
            <v>0</v>
          </cell>
          <cell r="K11">
            <v>0</v>
          </cell>
        </row>
        <row r="12">
          <cell r="B12">
            <v>26.729166666666671</v>
          </cell>
          <cell r="C12">
            <v>35.299999999999997</v>
          </cell>
          <cell r="D12">
            <v>21.8</v>
          </cell>
          <cell r="E12">
            <v>65.083333333333329</v>
          </cell>
          <cell r="F12">
            <v>95</v>
          </cell>
          <cell r="G12">
            <v>31</v>
          </cell>
          <cell r="H12">
            <v>0</v>
          </cell>
          <cell r="I12" t="str">
            <v>SE</v>
          </cell>
          <cell r="J12">
            <v>0</v>
          </cell>
          <cell r="K12">
            <v>0</v>
          </cell>
        </row>
        <row r="13">
          <cell r="B13">
            <v>26.641666666666666</v>
          </cell>
          <cell r="C13">
            <v>35.299999999999997</v>
          </cell>
          <cell r="D13">
            <v>20.9</v>
          </cell>
          <cell r="E13">
            <v>66.5</v>
          </cell>
          <cell r="F13">
            <v>91</v>
          </cell>
          <cell r="G13">
            <v>32</v>
          </cell>
          <cell r="H13">
            <v>0</v>
          </cell>
          <cell r="I13" t="str">
            <v>SE</v>
          </cell>
          <cell r="J13">
            <v>0</v>
          </cell>
          <cell r="K13">
            <v>0</v>
          </cell>
        </row>
        <row r="14">
          <cell r="B14">
            <v>25.929166666666671</v>
          </cell>
          <cell r="C14">
            <v>34.700000000000003</v>
          </cell>
          <cell r="D14">
            <v>19.100000000000001</v>
          </cell>
          <cell r="E14">
            <v>65.625</v>
          </cell>
          <cell r="F14">
            <v>93</v>
          </cell>
          <cell r="G14">
            <v>32</v>
          </cell>
          <cell r="H14">
            <v>0</v>
          </cell>
          <cell r="I14" t="str">
            <v>SE</v>
          </cell>
          <cell r="J14">
            <v>0</v>
          </cell>
          <cell r="K14">
            <v>0</v>
          </cell>
        </row>
        <row r="15">
          <cell r="B15">
            <v>21.220833333333335</v>
          </cell>
          <cell r="C15">
            <v>26.8</v>
          </cell>
          <cell r="D15">
            <v>19.399999999999999</v>
          </cell>
          <cell r="E15">
            <v>89.625</v>
          </cell>
          <cell r="F15">
            <v>96</v>
          </cell>
          <cell r="G15">
            <v>58</v>
          </cell>
          <cell r="H15">
            <v>0</v>
          </cell>
          <cell r="I15" t="str">
            <v>S</v>
          </cell>
          <cell r="J15">
            <v>0</v>
          </cell>
          <cell r="K15">
            <v>26.799999999999997</v>
          </cell>
        </row>
        <row r="16">
          <cell r="B16">
            <v>20.458333333333332</v>
          </cell>
          <cell r="C16">
            <v>26.2</v>
          </cell>
          <cell r="D16">
            <v>16.399999999999999</v>
          </cell>
          <cell r="E16">
            <v>82</v>
          </cell>
          <cell r="F16">
            <v>97</v>
          </cell>
          <cell r="G16">
            <v>51</v>
          </cell>
          <cell r="H16">
            <v>0</v>
          </cell>
          <cell r="I16" t="str">
            <v>S</v>
          </cell>
          <cell r="J16">
            <v>0</v>
          </cell>
          <cell r="K16">
            <v>0</v>
          </cell>
        </row>
        <row r="17">
          <cell r="B17">
            <v>20.866666666666671</v>
          </cell>
          <cell r="C17">
            <v>29.5</v>
          </cell>
          <cell r="D17">
            <v>14.8</v>
          </cell>
          <cell r="E17">
            <v>79.333333333333329</v>
          </cell>
          <cell r="F17">
            <v>97</v>
          </cell>
          <cell r="G17">
            <v>49</v>
          </cell>
          <cell r="H17">
            <v>0</v>
          </cell>
          <cell r="I17" t="str">
            <v>SE</v>
          </cell>
          <cell r="J17">
            <v>0</v>
          </cell>
          <cell r="K17">
            <v>0.2</v>
          </cell>
        </row>
        <row r="18">
          <cell r="B18">
            <v>23.904166666666665</v>
          </cell>
          <cell r="C18">
            <v>32.700000000000003</v>
          </cell>
          <cell r="D18">
            <v>17.899999999999999</v>
          </cell>
          <cell r="E18">
            <v>78.666666666666671</v>
          </cell>
          <cell r="F18">
            <v>97</v>
          </cell>
          <cell r="G18">
            <v>39</v>
          </cell>
          <cell r="H18">
            <v>0</v>
          </cell>
          <cell r="I18" t="str">
            <v>SE</v>
          </cell>
          <cell r="J18">
            <v>0</v>
          </cell>
          <cell r="K18">
            <v>0</v>
          </cell>
        </row>
        <row r="19">
          <cell r="B19">
            <v>25.562500000000004</v>
          </cell>
          <cell r="C19">
            <v>34.5</v>
          </cell>
          <cell r="D19">
            <v>19</v>
          </cell>
          <cell r="E19">
            <v>74.708333333333329</v>
          </cell>
          <cell r="F19">
            <v>97</v>
          </cell>
          <cell r="G19">
            <v>38</v>
          </cell>
          <cell r="H19">
            <v>0</v>
          </cell>
          <cell r="I19" t="str">
            <v>SE</v>
          </cell>
          <cell r="J19">
            <v>0</v>
          </cell>
          <cell r="K19">
            <v>0</v>
          </cell>
        </row>
        <row r="20">
          <cell r="B20">
            <v>21.25416666666667</v>
          </cell>
          <cell r="C20">
            <v>25.2</v>
          </cell>
          <cell r="D20">
            <v>18.600000000000001</v>
          </cell>
          <cell r="E20">
            <v>89.75</v>
          </cell>
          <cell r="F20">
            <v>95</v>
          </cell>
          <cell r="G20">
            <v>76</v>
          </cell>
          <cell r="H20">
            <v>0</v>
          </cell>
          <cell r="I20" t="str">
            <v>SE</v>
          </cell>
          <cell r="J20">
            <v>0</v>
          </cell>
          <cell r="K20">
            <v>16.2</v>
          </cell>
        </row>
        <row r="21">
          <cell r="B21">
            <v>22.533333333333331</v>
          </cell>
          <cell r="C21">
            <v>30.5</v>
          </cell>
          <cell r="D21">
            <v>17.600000000000001</v>
          </cell>
          <cell r="E21">
            <v>81.791666666666671</v>
          </cell>
          <cell r="F21">
            <v>100</v>
          </cell>
          <cell r="G21">
            <v>50</v>
          </cell>
          <cell r="H21">
            <v>0</v>
          </cell>
          <cell r="I21" t="str">
            <v>NO</v>
          </cell>
          <cell r="J21">
            <v>0</v>
          </cell>
          <cell r="K21">
            <v>0.4</v>
          </cell>
        </row>
        <row r="22">
          <cell r="B22">
            <v>24.016666666666666</v>
          </cell>
          <cell r="C22">
            <v>31.7</v>
          </cell>
          <cell r="D22">
            <v>18.399999999999999</v>
          </cell>
          <cell r="E22">
            <v>80.166666666666671</v>
          </cell>
          <cell r="F22">
            <v>97</v>
          </cell>
          <cell r="G22">
            <v>51</v>
          </cell>
          <cell r="H22">
            <v>11.16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20.783333333333335</v>
          </cell>
          <cell r="C23">
            <v>24.6</v>
          </cell>
          <cell r="D23">
            <v>14.3</v>
          </cell>
          <cell r="E23">
            <v>80.875</v>
          </cell>
          <cell r="F23">
            <v>96</v>
          </cell>
          <cell r="G23">
            <v>58</v>
          </cell>
          <cell r="H23">
            <v>9.7200000000000006</v>
          </cell>
          <cell r="I23" t="str">
            <v>SO</v>
          </cell>
          <cell r="J23">
            <v>46.080000000000005</v>
          </cell>
          <cell r="K23">
            <v>23.4</v>
          </cell>
        </row>
        <row r="24">
          <cell r="B24">
            <v>15.174999999999997</v>
          </cell>
          <cell r="C24">
            <v>22.6</v>
          </cell>
          <cell r="D24">
            <v>9.3000000000000007</v>
          </cell>
          <cell r="E24">
            <v>74.916666666666671</v>
          </cell>
          <cell r="F24">
            <v>98</v>
          </cell>
          <cell r="G24">
            <v>34</v>
          </cell>
          <cell r="H24">
            <v>12.6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15.762499999999998</v>
          </cell>
          <cell r="C25">
            <v>25.1</v>
          </cell>
          <cell r="D25">
            <v>9</v>
          </cell>
          <cell r="E25">
            <v>72.125</v>
          </cell>
          <cell r="F25">
            <v>97</v>
          </cell>
          <cell r="G25">
            <v>29</v>
          </cell>
          <cell r="H25">
            <v>13.32</v>
          </cell>
          <cell r="I25" t="str">
            <v>SE</v>
          </cell>
          <cell r="J25">
            <v>24.840000000000003</v>
          </cell>
          <cell r="K25">
            <v>0.2</v>
          </cell>
        </row>
        <row r="26">
          <cell r="B26">
            <v>16.908333333333335</v>
          </cell>
          <cell r="C26">
            <v>26.1</v>
          </cell>
          <cell r="D26">
            <v>10.7</v>
          </cell>
          <cell r="E26">
            <v>72.5</v>
          </cell>
          <cell r="F26">
            <v>96</v>
          </cell>
          <cell r="G26">
            <v>34</v>
          </cell>
          <cell r="H26">
            <v>6.48</v>
          </cell>
          <cell r="I26" t="str">
            <v>SE</v>
          </cell>
          <cell r="J26">
            <v>18</v>
          </cell>
          <cell r="K26">
            <v>0</v>
          </cell>
        </row>
        <row r="27">
          <cell r="B27">
            <v>18.091666666666669</v>
          </cell>
          <cell r="C27">
            <v>26.9</v>
          </cell>
          <cell r="D27">
            <v>11.9</v>
          </cell>
          <cell r="E27">
            <v>74.708333333333329</v>
          </cell>
          <cell r="F27">
            <v>96</v>
          </cell>
          <cell r="G27">
            <v>36</v>
          </cell>
          <cell r="H27">
            <v>11.520000000000001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19.591666666666665</v>
          </cell>
          <cell r="C28">
            <v>29</v>
          </cell>
          <cell r="D28">
            <v>13.6</v>
          </cell>
          <cell r="E28">
            <v>74.375</v>
          </cell>
          <cell r="F28">
            <v>96</v>
          </cell>
          <cell r="G28">
            <v>32</v>
          </cell>
          <cell r="H28">
            <v>6.12</v>
          </cell>
          <cell r="I28" t="str">
            <v>S</v>
          </cell>
          <cell r="J28">
            <v>14.76</v>
          </cell>
          <cell r="K28">
            <v>0</v>
          </cell>
        </row>
        <row r="29">
          <cell r="B29">
            <v>22.383333333333329</v>
          </cell>
          <cell r="C29">
            <v>30</v>
          </cell>
          <cell r="D29">
            <v>18.2</v>
          </cell>
          <cell r="E29">
            <v>70.208333333333329</v>
          </cell>
          <cell r="F29">
            <v>90</v>
          </cell>
          <cell r="G29">
            <v>38</v>
          </cell>
          <cell r="H29">
            <v>4.32</v>
          </cell>
          <cell r="I29" t="str">
            <v>S</v>
          </cell>
          <cell r="J29">
            <v>14.04</v>
          </cell>
          <cell r="K29">
            <v>0</v>
          </cell>
        </row>
        <row r="30">
          <cell r="B30">
            <v>23.937499999999996</v>
          </cell>
          <cell r="C30">
            <v>32.5</v>
          </cell>
          <cell r="D30">
            <v>18.5</v>
          </cell>
          <cell r="E30">
            <v>68.625</v>
          </cell>
          <cell r="F30">
            <v>91</v>
          </cell>
          <cell r="G30">
            <v>35</v>
          </cell>
          <cell r="H30">
            <v>11.879999999999999</v>
          </cell>
          <cell r="I30" t="str">
            <v>SE</v>
          </cell>
          <cell r="J30">
            <v>24.840000000000003</v>
          </cell>
          <cell r="K30">
            <v>0</v>
          </cell>
        </row>
        <row r="31">
          <cell r="B31">
            <v>23.813043478260873</v>
          </cell>
          <cell r="C31">
            <v>33.200000000000003</v>
          </cell>
          <cell r="D31">
            <v>16.399999999999999</v>
          </cell>
          <cell r="E31">
            <v>70.304347826086953</v>
          </cell>
          <cell r="F31">
            <v>96</v>
          </cell>
          <cell r="G31">
            <v>28</v>
          </cell>
          <cell r="H31">
            <v>16.559999999999999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24.208333333333332</v>
          </cell>
          <cell r="C32">
            <v>31.1</v>
          </cell>
          <cell r="D32">
            <v>18.8</v>
          </cell>
          <cell r="E32">
            <v>53.125</v>
          </cell>
          <cell r="F32">
            <v>91</v>
          </cell>
          <cell r="G32">
            <v>24</v>
          </cell>
          <cell r="H32">
            <v>19.8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22.349999999999998</v>
          </cell>
          <cell r="C33">
            <v>32</v>
          </cell>
          <cell r="D33">
            <v>15.1</v>
          </cell>
          <cell r="E33">
            <v>65.375</v>
          </cell>
          <cell r="F33">
            <v>90</v>
          </cell>
          <cell r="G33">
            <v>33</v>
          </cell>
          <cell r="H33">
            <v>12.6</v>
          </cell>
          <cell r="I33" t="str">
            <v>SE</v>
          </cell>
          <cell r="J33">
            <v>25.56</v>
          </cell>
          <cell r="K33">
            <v>0</v>
          </cell>
        </row>
        <row r="34">
          <cell r="B34">
            <v>27.261538461538461</v>
          </cell>
          <cell r="C34">
            <v>32.299999999999997</v>
          </cell>
          <cell r="D34">
            <v>18.5</v>
          </cell>
          <cell r="E34">
            <v>58.769230769230766</v>
          </cell>
          <cell r="F34">
            <v>87</v>
          </cell>
          <cell r="G34">
            <v>36</v>
          </cell>
          <cell r="H34">
            <v>12.96</v>
          </cell>
          <cell r="I34" t="str">
            <v>SE</v>
          </cell>
          <cell r="J34">
            <v>28.44</v>
          </cell>
          <cell r="K34">
            <v>0</v>
          </cell>
        </row>
        <row r="35">
          <cell r="B35">
            <v>25.387499999999999</v>
          </cell>
          <cell r="C35">
            <v>32.299999999999997</v>
          </cell>
          <cell r="D35">
            <v>20.8</v>
          </cell>
          <cell r="E35">
            <v>64.833333333333329</v>
          </cell>
          <cell r="F35">
            <v>92</v>
          </cell>
          <cell r="G35">
            <v>42</v>
          </cell>
          <cell r="H35">
            <v>13.32</v>
          </cell>
          <cell r="I35" t="str">
            <v>SE</v>
          </cell>
          <cell r="J35">
            <v>33.119999999999997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22.377777777777776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25.804166666666664</v>
          </cell>
          <cell r="C5">
            <v>32</v>
          </cell>
          <cell r="D5">
            <v>21.2</v>
          </cell>
          <cell r="E5" t="str">
            <v>*</v>
          </cell>
          <cell r="F5" t="str">
            <v>*</v>
          </cell>
          <cell r="G5" t="str">
            <v>*</v>
          </cell>
          <cell r="H5">
            <v>16.2</v>
          </cell>
          <cell r="I5" t="str">
            <v>NE</v>
          </cell>
          <cell r="J5">
            <v>29.52</v>
          </cell>
          <cell r="K5">
            <v>0</v>
          </cell>
        </row>
        <row r="6">
          <cell r="B6">
            <v>25.383333333333336</v>
          </cell>
          <cell r="C6">
            <v>31.9</v>
          </cell>
          <cell r="D6">
            <v>20.100000000000001</v>
          </cell>
          <cell r="E6">
            <v>61.93333333333333</v>
          </cell>
          <cell r="F6">
            <v>75</v>
          </cell>
          <cell r="G6">
            <v>43</v>
          </cell>
          <cell r="H6">
            <v>18</v>
          </cell>
          <cell r="I6" t="str">
            <v>NE</v>
          </cell>
          <cell r="J6">
            <v>38.519999999999996</v>
          </cell>
          <cell r="K6">
            <v>0</v>
          </cell>
        </row>
        <row r="7">
          <cell r="B7">
            <v>24.758333333333336</v>
          </cell>
          <cell r="C7">
            <v>31.4</v>
          </cell>
          <cell r="D7">
            <v>19.899999999999999</v>
          </cell>
          <cell r="E7" t="str">
            <v>*</v>
          </cell>
          <cell r="F7" t="str">
            <v>*</v>
          </cell>
          <cell r="G7" t="str">
            <v>*</v>
          </cell>
          <cell r="H7">
            <v>13.68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24.741666666666664</v>
          </cell>
          <cell r="C8">
            <v>31.2</v>
          </cell>
          <cell r="D8">
            <v>19.7</v>
          </cell>
          <cell r="E8" t="str">
            <v>*</v>
          </cell>
          <cell r="F8">
            <v>47</v>
          </cell>
          <cell r="G8">
            <v>36</v>
          </cell>
          <cell r="H8">
            <v>12.6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22.429166666666671</v>
          </cell>
          <cell r="C9">
            <v>26.2</v>
          </cell>
          <cell r="D9">
            <v>20</v>
          </cell>
          <cell r="E9" t="str">
            <v>*</v>
          </cell>
          <cell r="F9" t="str">
            <v>*</v>
          </cell>
          <cell r="G9" t="str">
            <v>*</v>
          </cell>
          <cell r="H9">
            <v>16.920000000000002</v>
          </cell>
          <cell r="I9" t="str">
            <v>NE</v>
          </cell>
          <cell r="J9">
            <v>40.32</v>
          </cell>
          <cell r="K9">
            <v>0</v>
          </cell>
        </row>
        <row r="10">
          <cell r="B10">
            <v>22.958333333333329</v>
          </cell>
          <cell r="C10">
            <v>29</v>
          </cell>
          <cell r="D10">
            <v>20</v>
          </cell>
          <cell r="E10">
            <v>69.55</v>
          </cell>
          <cell r="F10">
            <v>84</v>
          </cell>
          <cell r="G10">
            <v>45</v>
          </cell>
          <cell r="H10">
            <v>18.36</v>
          </cell>
          <cell r="I10" t="str">
            <v>L</v>
          </cell>
          <cell r="J10">
            <v>31.319999999999997</v>
          </cell>
          <cell r="K10">
            <v>0</v>
          </cell>
        </row>
        <row r="11">
          <cell r="B11">
            <v>23.191666666666666</v>
          </cell>
          <cell r="C11">
            <v>29.7</v>
          </cell>
          <cell r="D11">
            <v>18.899999999999999</v>
          </cell>
          <cell r="E11">
            <v>76.277777777777771</v>
          </cell>
          <cell r="F11">
            <v>88</v>
          </cell>
          <cell r="G11">
            <v>46</v>
          </cell>
          <cell r="H11">
            <v>20.52</v>
          </cell>
          <cell r="I11" t="str">
            <v>L</v>
          </cell>
          <cell r="J11">
            <v>41.04</v>
          </cell>
          <cell r="K11">
            <v>0</v>
          </cell>
        </row>
        <row r="12">
          <cell r="B12">
            <v>22.616666666666671</v>
          </cell>
          <cell r="C12">
            <v>28.7</v>
          </cell>
          <cell r="D12">
            <v>17.7</v>
          </cell>
          <cell r="E12">
            <v>56.833333333333336</v>
          </cell>
          <cell r="F12">
            <v>67</v>
          </cell>
          <cell r="G12">
            <v>47</v>
          </cell>
          <cell r="H12">
            <v>23.759999999999998</v>
          </cell>
          <cell r="I12" t="str">
            <v>NE</v>
          </cell>
          <cell r="J12">
            <v>46.800000000000004</v>
          </cell>
          <cell r="K12">
            <v>0</v>
          </cell>
        </row>
        <row r="13">
          <cell r="B13">
            <v>22.962499999999995</v>
          </cell>
          <cell r="C13">
            <v>29.3</v>
          </cell>
          <cell r="D13">
            <v>18</v>
          </cell>
          <cell r="E13">
            <v>68.090909090909093</v>
          </cell>
          <cell r="F13">
            <v>86</v>
          </cell>
          <cell r="G13">
            <v>43</v>
          </cell>
          <cell r="H13">
            <v>22.32</v>
          </cell>
          <cell r="I13" t="str">
            <v>NE</v>
          </cell>
          <cell r="J13">
            <v>42.84</v>
          </cell>
          <cell r="K13">
            <v>0</v>
          </cell>
        </row>
        <row r="14">
          <cell r="B14">
            <v>22.215789473684207</v>
          </cell>
          <cell r="C14">
            <v>29.6</v>
          </cell>
          <cell r="D14">
            <v>16.8</v>
          </cell>
          <cell r="E14">
            <v>70.117647058823536</v>
          </cell>
          <cell r="F14">
            <v>89</v>
          </cell>
          <cell r="G14">
            <v>39</v>
          </cell>
          <cell r="H14">
            <v>20.88</v>
          </cell>
          <cell r="I14" t="str">
            <v>NE</v>
          </cell>
          <cell r="J14">
            <v>50.04</v>
          </cell>
          <cell r="K14">
            <v>0</v>
          </cell>
        </row>
        <row r="15">
          <cell r="B15">
            <v>19.499999999999996</v>
          </cell>
          <cell r="C15">
            <v>23.9</v>
          </cell>
          <cell r="D15">
            <v>16.600000000000001</v>
          </cell>
          <cell r="E15">
            <v>84.166666666666671</v>
          </cell>
          <cell r="F15">
            <v>98</v>
          </cell>
          <cell r="G15">
            <v>55</v>
          </cell>
          <cell r="H15">
            <v>16.920000000000002</v>
          </cell>
          <cell r="I15" t="str">
            <v>SO</v>
          </cell>
          <cell r="J15">
            <v>45</v>
          </cell>
          <cell r="K15">
            <v>43.6</v>
          </cell>
        </row>
        <row r="16">
          <cell r="B16">
            <v>16.729166666666668</v>
          </cell>
          <cell r="C16">
            <v>21.8</v>
          </cell>
          <cell r="D16">
            <v>13.1</v>
          </cell>
          <cell r="E16">
            <v>79.875</v>
          </cell>
          <cell r="F16">
            <v>97</v>
          </cell>
          <cell r="G16">
            <v>53</v>
          </cell>
          <cell r="H16">
            <v>14.04</v>
          </cell>
          <cell r="I16" t="str">
            <v>S</v>
          </cell>
          <cell r="J16">
            <v>27.720000000000002</v>
          </cell>
          <cell r="K16">
            <v>0</v>
          </cell>
        </row>
        <row r="17">
          <cell r="B17">
            <v>17.437499999999996</v>
          </cell>
          <cell r="C17">
            <v>24.6</v>
          </cell>
          <cell r="D17">
            <v>12.8</v>
          </cell>
          <cell r="E17">
            <v>72.458333333333329</v>
          </cell>
          <cell r="F17">
            <v>91</v>
          </cell>
          <cell r="G17">
            <v>43</v>
          </cell>
          <cell r="H17">
            <v>11.879999999999999</v>
          </cell>
          <cell r="I17" t="str">
            <v>L</v>
          </cell>
          <cell r="J17">
            <v>22.32</v>
          </cell>
          <cell r="K17">
            <v>0</v>
          </cell>
        </row>
        <row r="18">
          <cell r="B18">
            <v>20.170833333333334</v>
          </cell>
          <cell r="C18">
            <v>27.5</v>
          </cell>
          <cell r="D18">
            <v>14.5</v>
          </cell>
          <cell r="E18">
            <v>76.909090909090907</v>
          </cell>
          <cell r="F18">
            <v>90</v>
          </cell>
          <cell r="G18">
            <v>57</v>
          </cell>
          <cell r="H18">
            <v>17.28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23.741666666666664</v>
          </cell>
          <cell r="C19">
            <v>30.7</v>
          </cell>
          <cell r="D19">
            <v>19.2</v>
          </cell>
          <cell r="E19">
            <v>82.84615384615384</v>
          </cell>
          <cell r="F19">
            <v>87</v>
          </cell>
          <cell r="G19">
            <v>51</v>
          </cell>
          <cell r="H19">
            <v>19.440000000000001</v>
          </cell>
          <cell r="I19" t="str">
            <v>NE</v>
          </cell>
          <cell r="J19">
            <v>41.4</v>
          </cell>
          <cell r="K19">
            <v>1.2</v>
          </cell>
        </row>
        <row r="20">
          <cell r="B20">
            <v>19.304166666666664</v>
          </cell>
          <cell r="C20">
            <v>22.8</v>
          </cell>
          <cell r="D20">
            <v>16.600000000000001</v>
          </cell>
          <cell r="E20">
            <v>78.571428571428569</v>
          </cell>
          <cell r="F20">
            <v>92</v>
          </cell>
          <cell r="G20">
            <v>62</v>
          </cell>
          <cell r="H20">
            <v>16.920000000000002</v>
          </cell>
          <cell r="I20" t="str">
            <v>NO</v>
          </cell>
          <cell r="J20">
            <v>47.16</v>
          </cell>
          <cell r="K20">
            <v>22.2</v>
          </cell>
        </row>
        <row r="21">
          <cell r="B21">
            <v>20.258333333333329</v>
          </cell>
          <cell r="C21">
            <v>26.2</v>
          </cell>
          <cell r="D21">
            <v>16</v>
          </cell>
          <cell r="E21">
            <v>83.045454545454547</v>
          </cell>
          <cell r="F21">
            <v>98</v>
          </cell>
          <cell r="G21">
            <v>50</v>
          </cell>
          <cell r="H21">
            <v>14.76</v>
          </cell>
          <cell r="I21" t="str">
            <v>NE</v>
          </cell>
          <cell r="J21">
            <v>29.16</v>
          </cell>
          <cell r="K21">
            <v>0</v>
          </cell>
        </row>
        <row r="22">
          <cell r="B22">
            <v>22.454166666666666</v>
          </cell>
          <cell r="C22">
            <v>28.3</v>
          </cell>
          <cell r="D22">
            <v>18.2</v>
          </cell>
          <cell r="E22">
            <v>81.400000000000006</v>
          </cell>
          <cell r="F22">
            <v>96</v>
          </cell>
          <cell r="G22">
            <v>51</v>
          </cell>
          <cell r="H22">
            <v>20.88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14.866666666666667</v>
          </cell>
          <cell r="C23">
            <v>23.9</v>
          </cell>
          <cell r="D23">
            <v>11.4</v>
          </cell>
          <cell r="E23">
            <v>86.958333333333329</v>
          </cell>
          <cell r="F23">
            <v>98</v>
          </cell>
          <cell r="G23">
            <v>58</v>
          </cell>
          <cell r="H23">
            <v>25.92</v>
          </cell>
          <cell r="I23" t="str">
            <v>SO</v>
          </cell>
          <cell r="J23">
            <v>66.600000000000009</v>
          </cell>
          <cell r="K23">
            <v>48.000000000000007</v>
          </cell>
        </row>
        <row r="24">
          <cell r="B24">
            <v>12.120833333333332</v>
          </cell>
          <cell r="C24">
            <v>17.2</v>
          </cell>
          <cell r="D24">
            <v>8.3000000000000007</v>
          </cell>
          <cell r="E24">
            <v>72.916666666666671</v>
          </cell>
          <cell r="F24">
            <v>93</v>
          </cell>
          <cell r="G24">
            <v>46</v>
          </cell>
          <cell r="H24">
            <v>9.7200000000000006</v>
          </cell>
          <cell r="I24" t="str">
            <v>SO</v>
          </cell>
          <cell r="J24">
            <v>20.52</v>
          </cell>
          <cell r="K24">
            <v>0</v>
          </cell>
        </row>
        <row r="25">
          <cell r="B25">
            <v>12.8125</v>
          </cell>
          <cell r="C25">
            <v>19.7</v>
          </cell>
          <cell r="D25">
            <v>8.1</v>
          </cell>
          <cell r="E25">
            <v>70.958333333333329</v>
          </cell>
          <cell r="F25">
            <v>88</v>
          </cell>
          <cell r="G25">
            <v>44</v>
          </cell>
          <cell r="H25">
            <v>16.920000000000002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14.408333333333333</v>
          </cell>
          <cell r="C26">
            <v>20.2</v>
          </cell>
          <cell r="D26">
            <v>9.8000000000000007</v>
          </cell>
          <cell r="E26">
            <v>69.708333333333329</v>
          </cell>
          <cell r="F26">
            <v>87</v>
          </cell>
          <cell r="G26">
            <v>50</v>
          </cell>
          <cell r="H26">
            <v>9.3600000000000012</v>
          </cell>
          <cell r="I26" t="str">
            <v>L</v>
          </cell>
          <cell r="J26">
            <v>20.52</v>
          </cell>
          <cell r="K26">
            <v>0</v>
          </cell>
        </row>
        <row r="27">
          <cell r="B27">
            <v>14.724999999999996</v>
          </cell>
          <cell r="C27">
            <v>21.3</v>
          </cell>
          <cell r="D27">
            <v>9.1</v>
          </cell>
          <cell r="E27">
            <v>73.041666666666671</v>
          </cell>
          <cell r="F27">
            <v>95</v>
          </cell>
          <cell r="G27">
            <v>52</v>
          </cell>
          <cell r="H27">
            <v>10.44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17.095833333333335</v>
          </cell>
          <cell r="C28">
            <v>22.8</v>
          </cell>
          <cell r="D28">
            <v>12.7</v>
          </cell>
          <cell r="E28">
            <v>67.590909090909093</v>
          </cell>
          <cell r="F28">
            <v>82</v>
          </cell>
          <cell r="G28">
            <v>51</v>
          </cell>
          <cell r="H28">
            <v>9</v>
          </cell>
          <cell r="I28" t="str">
            <v>NE</v>
          </cell>
          <cell r="J28">
            <v>18.36</v>
          </cell>
          <cell r="K28">
            <v>0</v>
          </cell>
        </row>
        <row r="29">
          <cell r="B29">
            <v>18.454166666666666</v>
          </cell>
          <cell r="C29">
            <v>24.2</v>
          </cell>
          <cell r="D29">
            <v>14.3</v>
          </cell>
          <cell r="E29">
            <v>78.80952380952381</v>
          </cell>
          <cell r="F29">
            <v>91</v>
          </cell>
          <cell r="G29">
            <v>53</v>
          </cell>
          <cell r="H29">
            <v>15.48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20.012499999999999</v>
          </cell>
          <cell r="C30">
            <v>26.3</v>
          </cell>
          <cell r="D30">
            <v>15.9</v>
          </cell>
          <cell r="E30">
            <v>77</v>
          </cell>
          <cell r="F30">
            <v>91</v>
          </cell>
          <cell r="G30">
            <v>51</v>
          </cell>
          <cell r="H30">
            <v>18.720000000000002</v>
          </cell>
          <cell r="I30" t="str">
            <v>NE</v>
          </cell>
          <cell r="J30">
            <v>37.080000000000005</v>
          </cell>
          <cell r="K30">
            <v>0</v>
          </cell>
        </row>
        <row r="31">
          <cell r="B31">
            <v>20.537500000000001</v>
          </cell>
          <cell r="C31">
            <v>27.2</v>
          </cell>
          <cell r="D31">
            <v>15.8</v>
          </cell>
          <cell r="E31">
            <v>74.523809523809518</v>
          </cell>
          <cell r="F31">
            <v>92</v>
          </cell>
          <cell r="G31">
            <v>44</v>
          </cell>
          <cell r="H31">
            <v>23.040000000000003</v>
          </cell>
          <cell r="I31" t="str">
            <v>NE</v>
          </cell>
          <cell r="J31">
            <v>45.72</v>
          </cell>
          <cell r="K31">
            <v>0</v>
          </cell>
        </row>
        <row r="32">
          <cell r="B32">
            <v>20.079166666666666</v>
          </cell>
          <cell r="C32">
            <v>26.2</v>
          </cell>
          <cell r="D32">
            <v>14.5</v>
          </cell>
          <cell r="E32">
            <v>69.428571428571431</v>
          </cell>
          <cell r="F32">
            <v>90</v>
          </cell>
          <cell r="G32">
            <v>33</v>
          </cell>
          <cell r="H32">
            <v>19.8</v>
          </cell>
          <cell r="I32" t="str">
            <v>NE</v>
          </cell>
          <cell r="J32">
            <v>42.12</v>
          </cell>
          <cell r="K32">
            <v>0</v>
          </cell>
        </row>
        <row r="33">
          <cell r="B33">
            <v>19.141666666666662</v>
          </cell>
          <cell r="C33">
            <v>26.6</v>
          </cell>
          <cell r="D33">
            <v>13.2</v>
          </cell>
          <cell r="E33">
            <v>63.81818181818182</v>
          </cell>
          <cell r="F33">
            <v>83</v>
          </cell>
          <cell r="G33">
            <v>39</v>
          </cell>
          <cell r="H33">
            <v>21.240000000000002</v>
          </cell>
          <cell r="I33" t="str">
            <v>NE</v>
          </cell>
          <cell r="J33">
            <v>40.32</v>
          </cell>
          <cell r="K33">
            <v>0</v>
          </cell>
        </row>
        <row r="34">
          <cell r="B34">
            <v>20.241666666666664</v>
          </cell>
          <cell r="C34">
            <v>27</v>
          </cell>
          <cell r="D34">
            <v>14.4</v>
          </cell>
          <cell r="E34">
            <v>66.913043478260875</v>
          </cell>
          <cell r="F34">
            <v>84</v>
          </cell>
          <cell r="G34">
            <v>44</v>
          </cell>
          <cell r="H34">
            <v>16.920000000000002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19.079166666666669</v>
          </cell>
          <cell r="C35">
            <v>21.8</v>
          </cell>
          <cell r="D35">
            <v>15.7</v>
          </cell>
          <cell r="E35">
            <v>80.416666666666671</v>
          </cell>
          <cell r="F35">
            <v>92</v>
          </cell>
          <cell r="G35">
            <v>67</v>
          </cell>
          <cell r="H35">
            <v>16.920000000000002</v>
          </cell>
          <cell r="I35" t="str">
            <v>NE</v>
          </cell>
          <cell r="J35">
            <v>34.200000000000003</v>
          </cell>
          <cell r="K35">
            <v>0.60000000000000009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25.991666666666674</v>
          </cell>
          <cell r="C5">
            <v>32.799999999999997</v>
          </cell>
          <cell r="D5">
            <v>21.4</v>
          </cell>
          <cell r="E5">
            <v>60.583333333333336</v>
          </cell>
          <cell r="F5">
            <v>88</v>
          </cell>
          <cell r="G5">
            <v>34</v>
          </cell>
          <cell r="H5">
            <v>15.840000000000002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23.979166666666671</v>
          </cell>
          <cell r="C6">
            <v>32.6</v>
          </cell>
          <cell r="D6">
            <v>17</v>
          </cell>
          <cell r="E6">
            <v>59.25</v>
          </cell>
          <cell r="F6">
            <v>88</v>
          </cell>
          <cell r="G6">
            <v>28</v>
          </cell>
          <cell r="H6">
            <v>20.52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22.8125</v>
          </cell>
          <cell r="C7">
            <v>31.5</v>
          </cell>
          <cell r="D7">
            <v>15</v>
          </cell>
          <cell r="E7">
            <v>54.291666666666664</v>
          </cell>
          <cell r="F7">
            <v>80</v>
          </cell>
          <cell r="G7">
            <v>28</v>
          </cell>
          <cell r="H7">
            <v>18</v>
          </cell>
          <cell r="I7" t="str">
            <v>L</v>
          </cell>
          <cell r="J7">
            <v>27.720000000000002</v>
          </cell>
          <cell r="K7">
            <v>0</v>
          </cell>
        </row>
        <row r="8">
          <cell r="B8">
            <v>23.899999999999995</v>
          </cell>
          <cell r="C8">
            <v>32.6</v>
          </cell>
          <cell r="D8">
            <v>14.5</v>
          </cell>
          <cell r="E8">
            <v>53.833333333333336</v>
          </cell>
          <cell r="F8">
            <v>88</v>
          </cell>
          <cell r="G8">
            <v>26</v>
          </cell>
          <cell r="H8">
            <v>16.2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23.987499999999997</v>
          </cell>
          <cell r="C9">
            <v>33.299999999999997</v>
          </cell>
          <cell r="D9">
            <v>15.4</v>
          </cell>
          <cell r="E9">
            <v>58.083333333333336</v>
          </cell>
          <cell r="F9">
            <v>84</v>
          </cell>
          <cell r="G9">
            <v>34</v>
          </cell>
          <cell r="H9">
            <v>20.88</v>
          </cell>
          <cell r="I9" t="str">
            <v>SE</v>
          </cell>
          <cell r="J9">
            <v>38.159999999999997</v>
          </cell>
          <cell r="K9">
            <v>0</v>
          </cell>
        </row>
        <row r="10">
          <cell r="B10">
            <v>24.329166666666666</v>
          </cell>
          <cell r="C10">
            <v>32.9</v>
          </cell>
          <cell r="D10">
            <v>19</v>
          </cell>
          <cell r="E10">
            <v>70.291666666666671</v>
          </cell>
          <cell r="F10">
            <v>97</v>
          </cell>
          <cell r="G10">
            <v>38</v>
          </cell>
          <cell r="H10">
            <v>24.12</v>
          </cell>
          <cell r="I10" t="str">
            <v>L</v>
          </cell>
          <cell r="J10">
            <v>43.56</v>
          </cell>
          <cell r="K10">
            <v>19</v>
          </cell>
        </row>
        <row r="11">
          <cell r="B11">
            <v>23.566666666666666</v>
          </cell>
          <cell r="C11">
            <v>30.5</v>
          </cell>
          <cell r="D11">
            <v>19.2</v>
          </cell>
          <cell r="E11">
            <v>75.958333333333329</v>
          </cell>
          <cell r="F11">
            <v>95</v>
          </cell>
          <cell r="G11">
            <v>40</v>
          </cell>
          <cell r="H11">
            <v>21.96</v>
          </cell>
          <cell r="I11" t="str">
            <v>SE</v>
          </cell>
          <cell r="J11">
            <v>30.240000000000002</v>
          </cell>
          <cell r="K11">
            <v>0.4</v>
          </cell>
        </row>
        <row r="12">
          <cell r="B12">
            <v>23.029166666666669</v>
          </cell>
          <cell r="C12">
            <v>30.8</v>
          </cell>
          <cell r="D12">
            <v>17.2</v>
          </cell>
          <cell r="E12">
            <v>73.083333333333329</v>
          </cell>
          <cell r="F12">
            <v>95</v>
          </cell>
          <cell r="G12">
            <v>42</v>
          </cell>
          <cell r="H12">
            <v>23.040000000000003</v>
          </cell>
          <cell r="I12" t="str">
            <v>SE</v>
          </cell>
          <cell r="J12">
            <v>34.200000000000003</v>
          </cell>
          <cell r="K12">
            <v>0</v>
          </cell>
        </row>
        <row r="13">
          <cell r="B13">
            <v>23.008333333333336</v>
          </cell>
          <cell r="C13">
            <v>30.7</v>
          </cell>
          <cell r="D13">
            <v>17.100000000000001</v>
          </cell>
          <cell r="E13">
            <v>69.166666666666671</v>
          </cell>
          <cell r="F13">
            <v>93</v>
          </cell>
          <cell r="G13">
            <v>37</v>
          </cell>
          <cell r="H13">
            <v>19.8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22.554166666666664</v>
          </cell>
          <cell r="C14">
            <v>30.2</v>
          </cell>
          <cell r="D14">
            <v>15.7</v>
          </cell>
          <cell r="E14">
            <v>66.291666666666671</v>
          </cell>
          <cell r="F14">
            <v>93</v>
          </cell>
          <cell r="G14">
            <v>38</v>
          </cell>
          <cell r="H14">
            <v>23.040000000000003</v>
          </cell>
          <cell r="I14" t="str">
            <v>N</v>
          </cell>
          <cell r="J14">
            <v>38.880000000000003</v>
          </cell>
          <cell r="K14">
            <v>0</v>
          </cell>
        </row>
        <row r="15">
          <cell r="B15">
            <v>21.916666666666668</v>
          </cell>
          <cell r="C15">
            <v>30.2</v>
          </cell>
          <cell r="D15">
            <v>18.7</v>
          </cell>
          <cell r="E15">
            <v>70.708333333333329</v>
          </cell>
          <cell r="F15">
            <v>97</v>
          </cell>
          <cell r="G15">
            <v>44</v>
          </cell>
          <cell r="H15">
            <v>27</v>
          </cell>
          <cell r="I15" t="str">
            <v>NE</v>
          </cell>
          <cell r="J15">
            <v>45</v>
          </cell>
          <cell r="K15">
            <v>14.6</v>
          </cell>
        </row>
        <row r="16">
          <cell r="B16">
            <v>19.754166666666666</v>
          </cell>
          <cell r="C16">
            <v>24.2</v>
          </cell>
          <cell r="D16">
            <v>16.7</v>
          </cell>
          <cell r="E16">
            <v>85.083333333333329</v>
          </cell>
          <cell r="F16">
            <v>98</v>
          </cell>
          <cell r="G16">
            <v>61</v>
          </cell>
          <cell r="H16">
            <v>21.96</v>
          </cell>
          <cell r="I16" t="str">
            <v>SE</v>
          </cell>
          <cell r="J16">
            <v>35.28</v>
          </cell>
          <cell r="K16">
            <v>0.2</v>
          </cell>
        </row>
        <row r="17">
          <cell r="B17">
            <v>19.158333333333331</v>
          </cell>
          <cell r="C17">
            <v>27.6</v>
          </cell>
          <cell r="D17">
            <v>13.8</v>
          </cell>
          <cell r="E17">
            <v>85.25</v>
          </cell>
          <cell r="F17">
            <v>99</v>
          </cell>
          <cell r="G17">
            <v>57</v>
          </cell>
          <cell r="H17">
            <v>14.76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22.770833333333329</v>
          </cell>
          <cell r="C18">
            <v>30.4</v>
          </cell>
          <cell r="D18">
            <v>17.2</v>
          </cell>
          <cell r="E18">
            <v>76.125</v>
          </cell>
          <cell r="F18">
            <v>97</v>
          </cell>
          <cell r="G18">
            <v>41</v>
          </cell>
          <cell r="H18">
            <v>16.559999999999999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23.504166666666663</v>
          </cell>
          <cell r="C19">
            <v>31.2</v>
          </cell>
          <cell r="D19">
            <v>17.399999999999999</v>
          </cell>
          <cell r="E19">
            <v>68.291666666666671</v>
          </cell>
          <cell r="F19">
            <v>91</v>
          </cell>
          <cell r="G19">
            <v>40</v>
          </cell>
          <cell r="H19">
            <v>17.28</v>
          </cell>
          <cell r="I19" t="str">
            <v>L</v>
          </cell>
          <cell r="J19">
            <v>33.480000000000004</v>
          </cell>
          <cell r="K19">
            <v>0</v>
          </cell>
        </row>
        <row r="20">
          <cell r="B20">
            <v>20.741666666666667</v>
          </cell>
          <cell r="C20">
            <v>23.5</v>
          </cell>
          <cell r="D20">
            <v>17.8</v>
          </cell>
          <cell r="E20">
            <v>77.791666666666671</v>
          </cell>
          <cell r="F20">
            <v>96</v>
          </cell>
          <cell r="G20">
            <v>61</v>
          </cell>
          <cell r="H20">
            <v>23.759999999999998</v>
          </cell>
          <cell r="I20" t="str">
            <v>SE</v>
          </cell>
          <cell r="J20">
            <v>42.480000000000004</v>
          </cell>
          <cell r="K20">
            <v>0</v>
          </cell>
        </row>
        <row r="21">
          <cell r="B21">
            <v>21.733333333333334</v>
          </cell>
          <cell r="C21">
            <v>29</v>
          </cell>
          <cell r="D21">
            <v>18.100000000000001</v>
          </cell>
          <cell r="E21">
            <v>81.208333333333329</v>
          </cell>
          <cell r="F21">
            <v>98</v>
          </cell>
          <cell r="G21">
            <v>52</v>
          </cell>
          <cell r="H21">
            <v>22.32</v>
          </cell>
          <cell r="I21" t="str">
            <v>NE</v>
          </cell>
          <cell r="J21">
            <v>36.72</v>
          </cell>
          <cell r="K21">
            <v>0.2</v>
          </cell>
        </row>
        <row r="22">
          <cell r="B22">
            <v>22.258333333333336</v>
          </cell>
          <cell r="C22">
            <v>29.8</v>
          </cell>
          <cell r="D22">
            <v>17.5</v>
          </cell>
          <cell r="E22">
            <v>81.083333333333329</v>
          </cell>
          <cell r="F22">
            <v>98</v>
          </cell>
          <cell r="G22">
            <v>49</v>
          </cell>
          <cell r="H22">
            <v>16.920000000000002</v>
          </cell>
          <cell r="I22" t="str">
            <v>L</v>
          </cell>
          <cell r="J22">
            <v>27.36</v>
          </cell>
          <cell r="K22">
            <v>3</v>
          </cell>
        </row>
        <row r="23">
          <cell r="B23">
            <v>19.025000000000002</v>
          </cell>
          <cell r="C23">
            <v>22.1</v>
          </cell>
          <cell r="D23">
            <v>14.6</v>
          </cell>
          <cell r="E23">
            <v>87.041666666666671</v>
          </cell>
          <cell r="F23">
            <v>99</v>
          </cell>
          <cell r="G23">
            <v>68</v>
          </cell>
          <cell r="H23">
            <v>26.28</v>
          </cell>
          <cell r="I23" t="str">
            <v>NO</v>
          </cell>
          <cell r="J23">
            <v>64.44</v>
          </cell>
          <cell r="K23">
            <v>15.999999999999998</v>
          </cell>
        </row>
        <row r="24">
          <cell r="B24">
            <v>12.829166666666667</v>
          </cell>
          <cell r="C24">
            <v>20.100000000000001</v>
          </cell>
          <cell r="D24">
            <v>6.4</v>
          </cell>
          <cell r="E24">
            <v>73.958333333333329</v>
          </cell>
          <cell r="F24">
            <v>98</v>
          </cell>
          <cell r="G24">
            <v>40</v>
          </cell>
          <cell r="H24">
            <v>29.880000000000003</v>
          </cell>
          <cell r="I24" t="str">
            <v>SE</v>
          </cell>
          <cell r="J24">
            <v>39.96</v>
          </cell>
          <cell r="K24">
            <v>0</v>
          </cell>
        </row>
        <row r="25">
          <cell r="B25">
            <v>13.308333333333332</v>
          </cell>
          <cell r="C25">
            <v>23.1</v>
          </cell>
          <cell r="D25">
            <v>6.5</v>
          </cell>
          <cell r="E25">
            <v>73</v>
          </cell>
          <cell r="F25">
            <v>96</v>
          </cell>
          <cell r="G25">
            <v>36</v>
          </cell>
          <cell r="H25">
            <v>17.28</v>
          </cell>
          <cell r="I25" t="str">
            <v>L</v>
          </cell>
          <cell r="J25">
            <v>37.440000000000005</v>
          </cell>
          <cell r="K25">
            <v>0</v>
          </cell>
        </row>
        <row r="26">
          <cell r="B26">
            <v>15.270833333333334</v>
          </cell>
          <cell r="C26">
            <v>24.7</v>
          </cell>
          <cell r="D26">
            <v>7.8</v>
          </cell>
          <cell r="E26">
            <v>67.416666666666671</v>
          </cell>
          <cell r="F26">
            <v>95</v>
          </cell>
          <cell r="G26">
            <v>34</v>
          </cell>
          <cell r="H26">
            <v>16.920000000000002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16.595833333333335</v>
          </cell>
          <cell r="C27">
            <v>25.9</v>
          </cell>
          <cell r="D27">
            <v>10.199999999999999</v>
          </cell>
          <cell r="E27">
            <v>66.375</v>
          </cell>
          <cell r="F27">
            <v>90</v>
          </cell>
          <cell r="G27">
            <v>31</v>
          </cell>
          <cell r="H27">
            <v>26.64</v>
          </cell>
          <cell r="I27" t="str">
            <v>SE</v>
          </cell>
          <cell r="J27">
            <v>34.56</v>
          </cell>
          <cell r="K27">
            <v>0</v>
          </cell>
        </row>
        <row r="28">
          <cell r="B28">
            <v>18.979166666666668</v>
          </cell>
          <cell r="C28">
            <v>29</v>
          </cell>
          <cell r="D28">
            <v>12.7</v>
          </cell>
          <cell r="E28">
            <v>62.958333333333336</v>
          </cell>
          <cell r="F28">
            <v>89</v>
          </cell>
          <cell r="G28">
            <v>24</v>
          </cell>
          <cell r="H28">
            <v>19.079999999999998</v>
          </cell>
          <cell r="I28" t="str">
            <v>SE</v>
          </cell>
          <cell r="J28">
            <v>30.6</v>
          </cell>
          <cell r="K28">
            <v>0</v>
          </cell>
        </row>
        <row r="29">
          <cell r="B29">
            <v>20.45</v>
          </cell>
          <cell r="C29">
            <v>29</v>
          </cell>
          <cell r="D29">
            <v>14.6</v>
          </cell>
          <cell r="E29">
            <v>60.583333333333336</v>
          </cell>
          <cell r="F29">
            <v>82</v>
          </cell>
          <cell r="G29">
            <v>32</v>
          </cell>
          <cell r="H29">
            <v>25.2</v>
          </cell>
          <cell r="I29" t="str">
            <v>SE</v>
          </cell>
          <cell r="J29">
            <v>33.840000000000003</v>
          </cell>
          <cell r="K29">
            <v>0</v>
          </cell>
        </row>
        <row r="30">
          <cell r="B30">
            <v>21.275000000000002</v>
          </cell>
          <cell r="C30">
            <v>29.7</v>
          </cell>
          <cell r="D30">
            <v>14.7</v>
          </cell>
          <cell r="E30">
            <v>67.708333333333329</v>
          </cell>
          <cell r="F30">
            <v>93</v>
          </cell>
          <cell r="G30">
            <v>36</v>
          </cell>
          <cell r="H30">
            <v>19.8</v>
          </cell>
          <cell r="I30" t="str">
            <v>SE</v>
          </cell>
          <cell r="J30">
            <v>30.240000000000002</v>
          </cell>
          <cell r="K30">
            <v>0</v>
          </cell>
        </row>
        <row r="31">
          <cell r="B31">
            <v>20.716666666666669</v>
          </cell>
          <cell r="C31">
            <v>30.4</v>
          </cell>
          <cell r="D31">
            <v>14.3</v>
          </cell>
          <cell r="E31">
            <v>64.375</v>
          </cell>
          <cell r="F31">
            <v>91</v>
          </cell>
          <cell r="G31">
            <v>24</v>
          </cell>
          <cell r="H31">
            <v>20.88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20.379166666666666</v>
          </cell>
          <cell r="C32">
            <v>28.3</v>
          </cell>
          <cell r="D32">
            <v>12.1</v>
          </cell>
          <cell r="E32">
            <v>57.708333333333336</v>
          </cell>
          <cell r="F32">
            <v>89</v>
          </cell>
          <cell r="G32">
            <v>27</v>
          </cell>
          <cell r="H32">
            <v>27.36</v>
          </cell>
          <cell r="I32" t="str">
            <v>SE</v>
          </cell>
          <cell r="J32">
            <v>53.64</v>
          </cell>
          <cell r="K32">
            <v>0</v>
          </cell>
        </row>
        <row r="33">
          <cell r="B33">
            <v>20.637500000000003</v>
          </cell>
          <cell r="C33">
            <v>29.7</v>
          </cell>
          <cell r="D33">
            <v>13.4</v>
          </cell>
          <cell r="E33">
            <v>57.875</v>
          </cell>
          <cell r="F33">
            <v>83</v>
          </cell>
          <cell r="G33">
            <v>29</v>
          </cell>
          <cell r="H33">
            <v>19.440000000000001</v>
          </cell>
          <cell r="I33" t="str">
            <v>N</v>
          </cell>
          <cell r="J33">
            <v>32.04</v>
          </cell>
          <cell r="K33">
            <v>0</v>
          </cell>
        </row>
        <row r="34">
          <cell r="B34">
            <v>21.650000000000006</v>
          </cell>
          <cell r="C34">
            <v>29.3</v>
          </cell>
          <cell r="D34">
            <v>15.2</v>
          </cell>
          <cell r="E34">
            <v>64.833333333333329</v>
          </cell>
          <cell r="F34">
            <v>90</v>
          </cell>
          <cell r="G34">
            <v>40</v>
          </cell>
          <cell r="H34">
            <v>20.88</v>
          </cell>
          <cell r="I34" t="str">
            <v>SE</v>
          </cell>
          <cell r="J34">
            <v>32.76</v>
          </cell>
          <cell r="K34">
            <v>0.2</v>
          </cell>
        </row>
        <row r="35">
          <cell r="B35">
            <v>21.562500000000004</v>
          </cell>
          <cell r="C35">
            <v>29.4</v>
          </cell>
          <cell r="D35">
            <v>15.6</v>
          </cell>
          <cell r="E35">
            <v>71</v>
          </cell>
          <cell r="F35">
            <v>91</v>
          </cell>
          <cell r="G35">
            <v>46</v>
          </cell>
          <cell r="H35">
            <v>19.8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 t="str">
            <v>*</v>
          </cell>
        </row>
        <row r="6">
          <cell r="B6" t="str">
            <v>*</v>
          </cell>
        </row>
        <row r="7">
          <cell r="B7" t="str">
            <v>*</v>
          </cell>
        </row>
        <row r="8">
          <cell r="B8" t="str">
            <v>*</v>
          </cell>
        </row>
        <row r="9">
          <cell r="B9" t="str">
            <v>*</v>
          </cell>
        </row>
        <row r="10">
          <cell r="B10" t="str">
            <v>*</v>
          </cell>
        </row>
        <row r="11">
          <cell r="B11" t="str">
            <v>*</v>
          </cell>
        </row>
        <row r="12">
          <cell r="B12" t="str">
            <v>*</v>
          </cell>
        </row>
        <row r="13">
          <cell r="B13" t="str">
            <v>*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26.883333333333326</v>
          </cell>
          <cell r="C5">
            <v>34.6</v>
          </cell>
          <cell r="D5">
            <v>21.8</v>
          </cell>
          <cell r="E5">
            <v>71.75</v>
          </cell>
          <cell r="F5">
            <v>91</v>
          </cell>
          <cell r="G5">
            <v>37</v>
          </cell>
          <cell r="H5">
            <v>12.24</v>
          </cell>
          <cell r="I5" t="str">
            <v>L</v>
          </cell>
          <cell r="J5">
            <v>23.040000000000003</v>
          </cell>
          <cell r="K5">
            <v>0</v>
          </cell>
        </row>
        <row r="6">
          <cell r="B6">
            <v>24.833333333333329</v>
          </cell>
          <cell r="C6">
            <v>33.700000000000003</v>
          </cell>
          <cell r="D6">
            <v>17.100000000000001</v>
          </cell>
          <cell r="E6">
            <v>69.625</v>
          </cell>
          <cell r="F6">
            <v>93</v>
          </cell>
          <cell r="G6">
            <v>35</v>
          </cell>
          <cell r="H6">
            <v>12.6</v>
          </cell>
          <cell r="I6" t="str">
            <v>L</v>
          </cell>
          <cell r="J6">
            <v>23.040000000000003</v>
          </cell>
          <cell r="K6">
            <v>0</v>
          </cell>
        </row>
        <row r="7">
          <cell r="B7">
            <v>24.091666666666665</v>
          </cell>
          <cell r="C7">
            <v>33.299999999999997</v>
          </cell>
          <cell r="D7">
            <v>16.600000000000001</v>
          </cell>
          <cell r="E7">
            <v>62.857142857142854</v>
          </cell>
          <cell r="F7">
            <v>97</v>
          </cell>
          <cell r="G7">
            <v>33</v>
          </cell>
          <cell r="H7">
            <v>14.76</v>
          </cell>
          <cell r="I7" t="str">
            <v>NE</v>
          </cell>
          <cell r="J7">
            <v>28.08</v>
          </cell>
          <cell r="K7">
            <v>0</v>
          </cell>
        </row>
        <row r="8">
          <cell r="B8">
            <v>23.562499999999996</v>
          </cell>
          <cell r="C8">
            <v>33.299999999999997</v>
          </cell>
          <cell r="D8">
            <v>15.3</v>
          </cell>
          <cell r="E8">
            <v>68.307692307692307</v>
          </cell>
          <cell r="F8">
            <v>93</v>
          </cell>
          <cell r="G8">
            <v>34</v>
          </cell>
          <cell r="H8">
            <v>15.48</v>
          </cell>
          <cell r="I8" t="str">
            <v>SO</v>
          </cell>
          <cell r="J8">
            <v>25.56</v>
          </cell>
          <cell r="K8">
            <v>0</v>
          </cell>
        </row>
        <row r="9">
          <cell r="B9">
            <v>25.083333333333332</v>
          </cell>
          <cell r="C9">
            <v>34.700000000000003</v>
          </cell>
          <cell r="D9">
            <v>17.3</v>
          </cell>
          <cell r="E9">
            <v>63.411764705882355</v>
          </cell>
          <cell r="F9">
            <v>86</v>
          </cell>
          <cell r="G9">
            <v>32</v>
          </cell>
          <cell r="H9">
            <v>12.96</v>
          </cell>
          <cell r="I9" t="str">
            <v>S</v>
          </cell>
          <cell r="J9">
            <v>20.52</v>
          </cell>
          <cell r="K9">
            <v>0</v>
          </cell>
        </row>
        <row r="10">
          <cell r="B10">
            <v>24.745833333333337</v>
          </cell>
          <cell r="C10">
            <v>33.299999999999997</v>
          </cell>
          <cell r="D10">
            <v>16.7</v>
          </cell>
          <cell r="E10">
            <v>70</v>
          </cell>
          <cell r="F10">
            <v>96</v>
          </cell>
          <cell r="G10">
            <v>38</v>
          </cell>
          <cell r="H10">
            <v>13.32</v>
          </cell>
          <cell r="I10" t="str">
            <v>SE</v>
          </cell>
          <cell r="J10">
            <v>23.759999999999998</v>
          </cell>
          <cell r="K10">
            <v>0</v>
          </cell>
        </row>
        <row r="11">
          <cell r="B11">
            <v>25.554166666666671</v>
          </cell>
          <cell r="C11">
            <v>32</v>
          </cell>
          <cell r="D11">
            <v>20.7</v>
          </cell>
          <cell r="E11">
            <v>61.954545454545453</v>
          </cell>
          <cell r="F11">
            <v>79</v>
          </cell>
          <cell r="G11">
            <v>38</v>
          </cell>
          <cell r="H11">
            <v>16.920000000000002</v>
          </cell>
          <cell r="I11" t="str">
            <v>SE</v>
          </cell>
          <cell r="J11">
            <v>28.44</v>
          </cell>
          <cell r="K11">
            <v>0</v>
          </cell>
        </row>
        <row r="12">
          <cell r="B12">
            <v>24.433333333333334</v>
          </cell>
          <cell r="C12">
            <v>31.4</v>
          </cell>
          <cell r="D12">
            <v>18.7</v>
          </cell>
          <cell r="E12">
            <v>66.05</v>
          </cell>
          <cell r="F12">
            <v>85</v>
          </cell>
          <cell r="G12">
            <v>40</v>
          </cell>
          <cell r="H12">
            <v>19.8</v>
          </cell>
          <cell r="I12" t="str">
            <v>SE</v>
          </cell>
          <cell r="J12">
            <v>32.4</v>
          </cell>
          <cell r="K12">
            <v>0</v>
          </cell>
        </row>
        <row r="13">
          <cell r="B13">
            <v>24.0625</v>
          </cell>
          <cell r="C13">
            <v>31.7</v>
          </cell>
          <cell r="D13">
            <v>18.100000000000001</v>
          </cell>
          <cell r="E13">
            <v>62.791666666666664</v>
          </cell>
          <cell r="F13">
            <v>87</v>
          </cell>
          <cell r="G13">
            <v>39</v>
          </cell>
          <cell r="H13">
            <v>16.920000000000002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23.329166666666666</v>
          </cell>
          <cell r="C14">
            <v>32.4</v>
          </cell>
          <cell r="D14">
            <v>16</v>
          </cell>
          <cell r="E14">
            <v>64.916666666666671</v>
          </cell>
          <cell r="F14">
            <v>93</v>
          </cell>
          <cell r="G14">
            <v>36</v>
          </cell>
          <cell r="H14">
            <v>17.28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23.362499999999997</v>
          </cell>
          <cell r="C15">
            <v>33.1</v>
          </cell>
          <cell r="D15">
            <v>16.5</v>
          </cell>
          <cell r="E15">
            <v>66.458333333333329</v>
          </cell>
          <cell r="F15">
            <v>93</v>
          </cell>
          <cell r="G15">
            <v>32</v>
          </cell>
          <cell r="H15">
            <v>22.32</v>
          </cell>
          <cell r="I15" t="str">
            <v>SE</v>
          </cell>
          <cell r="J15">
            <v>42.480000000000004</v>
          </cell>
          <cell r="K15">
            <v>0</v>
          </cell>
        </row>
        <row r="16">
          <cell r="B16">
            <v>21.237500000000004</v>
          </cell>
          <cell r="C16">
            <v>26.4</v>
          </cell>
          <cell r="D16">
            <v>16.899999999999999</v>
          </cell>
          <cell r="E16">
            <v>73.875</v>
          </cell>
          <cell r="F16">
            <v>91</v>
          </cell>
          <cell r="G16">
            <v>51</v>
          </cell>
          <cell r="H16">
            <v>15.840000000000002</v>
          </cell>
          <cell r="I16" t="str">
            <v>O</v>
          </cell>
          <cell r="J16">
            <v>30.240000000000002</v>
          </cell>
          <cell r="K16">
            <v>0</v>
          </cell>
        </row>
        <row r="17">
          <cell r="B17">
            <v>19.508333333333333</v>
          </cell>
          <cell r="C17">
            <v>28.9</v>
          </cell>
          <cell r="D17">
            <v>13.1</v>
          </cell>
          <cell r="E17">
            <v>77.541666666666671</v>
          </cell>
          <cell r="F17">
            <v>98</v>
          </cell>
          <cell r="G17">
            <v>48</v>
          </cell>
          <cell r="H17">
            <v>12.96</v>
          </cell>
          <cell r="I17" t="str">
            <v>O</v>
          </cell>
          <cell r="J17">
            <v>20.88</v>
          </cell>
          <cell r="K17">
            <v>0</v>
          </cell>
        </row>
        <row r="18">
          <cell r="B18">
            <v>22.370833333333334</v>
          </cell>
          <cell r="C18">
            <v>31.2</v>
          </cell>
          <cell r="D18">
            <v>16.100000000000001</v>
          </cell>
          <cell r="E18">
            <v>72.416666666666671</v>
          </cell>
          <cell r="F18">
            <v>96</v>
          </cell>
          <cell r="G18">
            <v>43</v>
          </cell>
          <cell r="H18">
            <v>18</v>
          </cell>
          <cell r="I18" t="str">
            <v>SE</v>
          </cell>
          <cell r="J18">
            <v>30.240000000000002</v>
          </cell>
          <cell r="K18">
            <v>0</v>
          </cell>
        </row>
        <row r="19">
          <cell r="B19">
            <v>24.308333333333337</v>
          </cell>
          <cell r="C19">
            <v>34.299999999999997</v>
          </cell>
          <cell r="D19">
            <v>16.2</v>
          </cell>
          <cell r="E19">
            <v>75.150000000000006</v>
          </cell>
          <cell r="F19">
            <v>97</v>
          </cell>
          <cell r="G19">
            <v>38</v>
          </cell>
          <cell r="H19">
            <v>17.28</v>
          </cell>
          <cell r="I19" t="str">
            <v>NE</v>
          </cell>
          <cell r="J19">
            <v>57.960000000000008</v>
          </cell>
          <cell r="K19">
            <v>0.4</v>
          </cell>
        </row>
        <row r="20">
          <cell r="B20">
            <v>21.887500000000003</v>
          </cell>
          <cell r="C20">
            <v>27.7</v>
          </cell>
          <cell r="D20">
            <v>18.2</v>
          </cell>
          <cell r="E20">
            <v>80.416666666666671</v>
          </cell>
          <cell r="F20">
            <v>96</v>
          </cell>
          <cell r="G20">
            <v>53</v>
          </cell>
          <cell r="H20">
            <v>19.8</v>
          </cell>
          <cell r="I20" t="str">
            <v>SO</v>
          </cell>
          <cell r="J20">
            <v>45.72</v>
          </cell>
          <cell r="K20">
            <v>6.2000000000000011</v>
          </cell>
        </row>
        <row r="21">
          <cell r="B21">
            <v>22.150000000000006</v>
          </cell>
          <cell r="C21">
            <v>28.6</v>
          </cell>
          <cell r="D21">
            <v>17.399999999999999</v>
          </cell>
          <cell r="E21">
            <v>80.458333333333329</v>
          </cell>
          <cell r="F21">
            <v>96</v>
          </cell>
          <cell r="G21">
            <v>53</v>
          </cell>
          <cell r="H21">
            <v>14.76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24.308333333333334</v>
          </cell>
          <cell r="C22">
            <v>32.200000000000003</v>
          </cell>
          <cell r="D22">
            <v>18.5</v>
          </cell>
          <cell r="E22">
            <v>74.416666666666671</v>
          </cell>
          <cell r="F22">
            <v>97</v>
          </cell>
          <cell r="G22">
            <v>42</v>
          </cell>
          <cell r="H22">
            <v>18</v>
          </cell>
          <cell r="I22" t="str">
            <v>NE</v>
          </cell>
          <cell r="J22">
            <v>32.76</v>
          </cell>
          <cell r="K22">
            <v>1.2</v>
          </cell>
        </row>
        <row r="23">
          <cell r="B23">
            <v>20.208333333333329</v>
          </cell>
          <cell r="C23">
            <v>23.9</v>
          </cell>
          <cell r="D23">
            <v>15.5</v>
          </cell>
          <cell r="E23">
            <v>79.291666666666671</v>
          </cell>
          <cell r="F23">
            <v>98</v>
          </cell>
          <cell r="G23">
            <v>58</v>
          </cell>
          <cell r="H23">
            <v>33.119999999999997</v>
          </cell>
          <cell r="I23" t="str">
            <v>O</v>
          </cell>
          <cell r="J23">
            <v>61.2</v>
          </cell>
          <cell r="K23">
            <v>14.6</v>
          </cell>
        </row>
        <row r="24">
          <cell r="B24">
            <v>13.975000000000001</v>
          </cell>
          <cell r="C24">
            <v>21</v>
          </cell>
          <cell r="D24">
            <v>8.6999999999999993</v>
          </cell>
          <cell r="E24">
            <v>71.833333333333329</v>
          </cell>
          <cell r="F24">
            <v>94</v>
          </cell>
          <cell r="G24">
            <v>46</v>
          </cell>
          <cell r="H24">
            <v>21.96</v>
          </cell>
          <cell r="I24" t="str">
            <v>SO</v>
          </cell>
          <cell r="J24">
            <v>34.200000000000003</v>
          </cell>
          <cell r="K24">
            <v>0</v>
          </cell>
        </row>
        <row r="25">
          <cell r="B25">
            <v>13.89583333333333</v>
          </cell>
          <cell r="C25">
            <v>23.3</v>
          </cell>
          <cell r="D25">
            <v>6.2</v>
          </cell>
          <cell r="E25">
            <v>68.333333333333329</v>
          </cell>
          <cell r="F25">
            <v>98</v>
          </cell>
          <cell r="G25">
            <v>29</v>
          </cell>
          <cell r="H25">
            <v>11.879999999999999</v>
          </cell>
          <cell r="I25" t="str">
            <v>SO</v>
          </cell>
          <cell r="J25">
            <v>19.440000000000001</v>
          </cell>
          <cell r="K25">
            <v>0</v>
          </cell>
        </row>
        <row r="26">
          <cell r="B26">
            <v>15.658333333333333</v>
          </cell>
          <cell r="C26">
            <v>24.3</v>
          </cell>
          <cell r="D26">
            <v>8.3000000000000007</v>
          </cell>
          <cell r="E26">
            <v>67.75</v>
          </cell>
          <cell r="F26">
            <v>96</v>
          </cell>
          <cell r="G26">
            <v>35</v>
          </cell>
          <cell r="H26">
            <v>13.68</v>
          </cell>
          <cell r="I26" t="str">
            <v>SO</v>
          </cell>
          <cell r="J26">
            <v>21.6</v>
          </cell>
          <cell r="K26">
            <v>0</v>
          </cell>
        </row>
        <row r="27">
          <cell r="B27">
            <v>17.125</v>
          </cell>
          <cell r="C27">
            <v>26.9</v>
          </cell>
          <cell r="D27">
            <v>10</v>
          </cell>
          <cell r="E27">
            <v>67.708333333333329</v>
          </cell>
          <cell r="F27">
            <v>97</v>
          </cell>
          <cell r="G27">
            <v>30</v>
          </cell>
          <cell r="H27">
            <v>11.16</v>
          </cell>
          <cell r="I27" t="str">
            <v>SO</v>
          </cell>
          <cell r="J27">
            <v>19.079999999999998</v>
          </cell>
          <cell r="K27">
            <v>0</v>
          </cell>
        </row>
        <row r="28">
          <cell r="B28">
            <v>18.587500000000002</v>
          </cell>
          <cell r="C28">
            <v>28.5</v>
          </cell>
          <cell r="D28">
            <v>12.2</v>
          </cell>
          <cell r="E28">
            <v>68.125</v>
          </cell>
          <cell r="F28">
            <v>94</v>
          </cell>
          <cell r="G28">
            <v>33</v>
          </cell>
          <cell r="H28">
            <v>12.6</v>
          </cell>
          <cell r="I28" t="str">
            <v>SO</v>
          </cell>
          <cell r="J28">
            <v>22.32</v>
          </cell>
          <cell r="K28">
            <v>0</v>
          </cell>
        </row>
        <row r="29">
          <cell r="B29">
            <v>21.245833333333334</v>
          </cell>
          <cell r="C29">
            <v>29.6</v>
          </cell>
          <cell r="D29">
            <v>15.3</v>
          </cell>
          <cell r="E29">
            <v>64.875</v>
          </cell>
          <cell r="F29">
            <v>89</v>
          </cell>
          <cell r="G29">
            <v>37</v>
          </cell>
          <cell r="H29">
            <v>15.840000000000002</v>
          </cell>
          <cell r="I29" t="str">
            <v>SE</v>
          </cell>
          <cell r="J29">
            <v>29.52</v>
          </cell>
          <cell r="K29">
            <v>0</v>
          </cell>
        </row>
        <row r="30">
          <cell r="B30">
            <v>21.670833333333334</v>
          </cell>
          <cell r="C30">
            <v>29.6</v>
          </cell>
          <cell r="D30">
            <v>15.8</v>
          </cell>
          <cell r="E30">
            <v>65.375</v>
          </cell>
          <cell r="F30">
            <v>86</v>
          </cell>
          <cell r="G30">
            <v>39</v>
          </cell>
          <cell r="H30">
            <v>18.36</v>
          </cell>
          <cell r="I30" t="str">
            <v>L</v>
          </cell>
          <cell r="J30">
            <v>29.880000000000003</v>
          </cell>
          <cell r="K30">
            <v>0</v>
          </cell>
        </row>
        <row r="31">
          <cell r="B31">
            <v>22.287499999999998</v>
          </cell>
          <cell r="C31">
            <v>30.4</v>
          </cell>
          <cell r="D31">
            <v>15.8</v>
          </cell>
          <cell r="E31">
            <v>62.541666666666664</v>
          </cell>
          <cell r="F31">
            <v>86</v>
          </cell>
          <cell r="G31">
            <v>36</v>
          </cell>
          <cell r="H31">
            <v>16.920000000000002</v>
          </cell>
          <cell r="I31" t="str">
            <v>SE</v>
          </cell>
          <cell r="J31">
            <v>31.319999999999997</v>
          </cell>
          <cell r="K31">
            <v>0</v>
          </cell>
        </row>
        <row r="32">
          <cell r="B32">
            <v>21.737500000000001</v>
          </cell>
          <cell r="C32">
            <v>29.5</v>
          </cell>
          <cell r="D32">
            <v>14.7</v>
          </cell>
          <cell r="E32">
            <v>56.125</v>
          </cell>
          <cell r="F32">
            <v>85</v>
          </cell>
          <cell r="G32">
            <v>28</v>
          </cell>
          <cell r="H32">
            <v>17.64</v>
          </cell>
          <cell r="I32" t="str">
            <v>SE</v>
          </cell>
          <cell r="J32">
            <v>46.080000000000005</v>
          </cell>
          <cell r="K32">
            <v>0</v>
          </cell>
        </row>
        <row r="33">
          <cell r="B33">
            <v>20.591666666666665</v>
          </cell>
          <cell r="C33">
            <v>30.4</v>
          </cell>
          <cell r="D33">
            <v>11.8</v>
          </cell>
          <cell r="E33">
            <v>59</v>
          </cell>
          <cell r="F33">
            <v>90</v>
          </cell>
          <cell r="G33">
            <v>27</v>
          </cell>
          <cell r="H33">
            <v>15.48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21.774999999999995</v>
          </cell>
          <cell r="C34">
            <v>29.1</v>
          </cell>
          <cell r="D34">
            <v>17.7</v>
          </cell>
          <cell r="E34">
            <v>59.625</v>
          </cell>
          <cell r="F34">
            <v>70</v>
          </cell>
          <cell r="G34">
            <v>42</v>
          </cell>
          <cell r="H34">
            <v>23.040000000000003</v>
          </cell>
          <cell r="I34" t="str">
            <v>SE</v>
          </cell>
          <cell r="J34">
            <v>35.28</v>
          </cell>
          <cell r="K34">
            <v>0</v>
          </cell>
        </row>
        <row r="35">
          <cell r="B35">
            <v>22.0625</v>
          </cell>
          <cell r="C35">
            <v>30.5</v>
          </cell>
          <cell r="D35">
            <v>15.1</v>
          </cell>
          <cell r="E35">
            <v>61.625</v>
          </cell>
          <cell r="F35">
            <v>90</v>
          </cell>
          <cell r="G35">
            <v>29</v>
          </cell>
          <cell r="H35">
            <v>18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25.775000000000002</v>
          </cell>
          <cell r="C5">
            <v>32.700000000000003</v>
          </cell>
          <cell r="D5">
            <v>18.5</v>
          </cell>
          <cell r="E5">
            <v>58.208333333333336</v>
          </cell>
          <cell r="F5">
            <v>85</v>
          </cell>
          <cell r="G5">
            <v>36</v>
          </cell>
          <cell r="H5">
            <v>18.720000000000002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25.816666666666663</v>
          </cell>
          <cell r="C6">
            <v>32.5</v>
          </cell>
          <cell r="D6">
            <v>19.399999999999999</v>
          </cell>
          <cell r="E6">
            <v>56.375</v>
          </cell>
          <cell r="F6">
            <v>84</v>
          </cell>
          <cell r="G6">
            <v>28</v>
          </cell>
          <cell r="H6">
            <v>18.720000000000002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25.483333333333331</v>
          </cell>
          <cell r="C7">
            <v>32.4</v>
          </cell>
          <cell r="D7">
            <v>20.8</v>
          </cell>
          <cell r="E7">
            <v>47.333333333333336</v>
          </cell>
          <cell r="F7">
            <v>62</v>
          </cell>
          <cell r="G7">
            <v>28</v>
          </cell>
          <cell r="H7">
            <v>15.840000000000002</v>
          </cell>
          <cell r="I7" t="str">
            <v>NE</v>
          </cell>
          <cell r="J7">
            <v>34.56</v>
          </cell>
          <cell r="K7">
            <v>0</v>
          </cell>
        </row>
        <row r="8">
          <cell r="B8">
            <v>25.674999999999997</v>
          </cell>
          <cell r="C8">
            <v>32.200000000000003</v>
          </cell>
          <cell r="D8">
            <v>20.399999999999999</v>
          </cell>
          <cell r="E8">
            <v>45.5</v>
          </cell>
          <cell r="F8">
            <v>59</v>
          </cell>
          <cell r="G8">
            <v>30</v>
          </cell>
          <cell r="H8">
            <v>18.36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24.829166666666666</v>
          </cell>
          <cell r="C9">
            <v>28.9</v>
          </cell>
          <cell r="D9">
            <v>21.4</v>
          </cell>
          <cell r="E9">
            <v>55.75</v>
          </cell>
          <cell r="F9">
            <v>78</v>
          </cell>
          <cell r="G9">
            <v>46</v>
          </cell>
          <cell r="H9">
            <v>15.840000000000002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22.379166666666663</v>
          </cell>
          <cell r="C10">
            <v>26.2</v>
          </cell>
          <cell r="D10">
            <v>19.600000000000001</v>
          </cell>
          <cell r="E10">
            <v>80.125</v>
          </cell>
          <cell r="F10">
            <v>94</v>
          </cell>
          <cell r="G10">
            <v>66</v>
          </cell>
          <cell r="H10">
            <v>11.520000000000001</v>
          </cell>
          <cell r="I10" t="str">
            <v>SE</v>
          </cell>
          <cell r="J10">
            <v>25.2</v>
          </cell>
          <cell r="K10">
            <v>0.4</v>
          </cell>
        </row>
        <row r="11">
          <cell r="B11">
            <v>24.370833333333326</v>
          </cell>
          <cell r="C11">
            <v>30.8</v>
          </cell>
          <cell r="D11">
            <v>17.899999999999999</v>
          </cell>
          <cell r="E11">
            <v>67.375</v>
          </cell>
          <cell r="F11">
            <v>95</v>
          </cell>
          <cell r="G11">
            <v>44</v>
          </cell>
          <cell r="H11">
            <v>23.040000000000003</v>
          </cell>
          <cell r="I11" t="str">
            <v>L</v>
          </cell>
          <cell r="J11">
            <v>33.480000000000004</v>
          </cell>
          <cell r="K11">
            <v>0</v>
          </cell>
        </row>
        <row r="12">
          <cell r="B12">
            <v>23.875</v>
          </cell>
          <cell r="C12">
            <v>29.5</v>
          </cell>
          <cell r="D12">
            <v>19</v>
          </cell>
          <cell r="E12">
            <v>65.375</v>
          </cell>
          <cell r="F12">
            <v>84</v>
          </cell>
          <cell r="G12">
            <v>47</v>
          </cell>
          <cell r="H12">
            <v>23.759999999999998</v>
          </cell>
          <cell r="I12" t="str">
            <v>L</v>
          </cell>
          <cell r="J12">
            <v>43.2</v>
          </cell>
          <cell r="K12">
            <v>0</v>
          </cell>
        </row>
        <row r="13">
          <cell r="B13">
            <v>23.970833333333331</v>
          </cell>
          <cell r="C13">
            <v>30.2</v>
          </cell>
          <cell r="D13">
            <v>19.7</v>
          </cell>
          <cell r="E13">
            <v>64.666666666666671</v>
          </cell>
          <cell r="F13">
            <v>83</v>
          </cell>
          <cell r="G13">
            <v>45</v>
          </cell>
          <cell r="H13">
            <v>24.48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24.083333333333332</v>
          </cell>
          <cell r="C14">
            <v>31.1</v>
          </cell>
          <cell r="D14">
            <v>18.8</v>
          </cell>
          <cell r="E14">
            <v>61.833333333333336</v>
          </cell>
          <cell r="F14">
            <v>83</v>
          </cell>
          <cell r="G14">
            <v>37</v>
          </cell>
          <cell r="H14">
            <v>25.2</v>
          </cell>
          <cell r="I14" t="str">
            <v>NE</v>
          </cell>
          <cell r="J14">
            <v>41.04</v>
          </cell>
          <cell r="K14">
            <v>0</v>
          </cell>
        </row>
        <row r="15">
          <cell r="B15">
            <v>20.524999999999995</v>
          </cell>
          <cell r="C15">
            <v>24.1</v>
          </cell>
          <cell r="D15">
            <v>18.2</v>
          </cell>
          <cell r="E15">
            <v>80.833333333333329</v>
          </cell>
          <cell r="F15">
            <v>98</v>
          </cell>
          <cell r="G15">
            <v>56</v>
          </cell>
          <cell r="H15">
            <v>19.440000000000001</v>
          </cell>
          <cell r="I15" t="str">
            <v>NE</v>
          </cell>
          <cell r="J15">
            <v>40.32</v>
          </cell>
          <cell r="K15">
            <v>36.4</v>
          </cell>
        </row>
        <row r="16">
          <cell r="B16">
            <v>17.299999999999997</v>
          </cell>
          <cell r="C16">
            <v>22.8</v>
          </cell>
          <cell r="D16">
            <v>12.8</v>
          </cell>
          <cell r="E16">
            <v>83.583333333333329</v>
          </cell>
          <cell r="F16">
            <v>98</v>
          </cell>
          <cell r="G16">
            <v>56</v>
          </cell>
          <cell r="H16">
            <v>10.8</v>
          </cell>
          <cell r="I16" t="str">
            <v>SO</v>
          </cell>
          <cell r="J16">
            <v>22.32</v>
          </cell>
          <cell r="K16">
            <v>0</v>
          </cell>
        </row>
        <row r="17">
          <cell r="B17">
            <v>17.625</v>
          </cell>
          <cell r="C17">
            <v>25.3</v>
          </cell>
          <cell r="D17">
            <v>11.3</v>
          </cell>
          <cell r="E17">
            <v>77.666666666666671</v>
          </cell>
          <cell r="F17">
            <v>98</v>
          </cell>
          <cell r="G17">
            <v>46</v>
          </cell>
          <cell r="H17">
            <v>10.44</v>
          </cell>
          <cell r="I17" t="str">
            <v>NE</v>
          </cell>
          <cell r="J17">
            <v>24.48</v>
          </cell>
          <cell r="K17">
            <v>0</v>
          </cell>
        </row>
        <row r="18">
          <cell r="B18">
            <v>20.587499999999995</v>
          </cell>
          <cell r="C18">
            <v>28.1</v>
          </cell>
          <cell r="D18">
            <v>15.2</v>
          </cell>
          <cell r="E18">
            <v>76.166666666666671</v>
          </cell>
          <cell r="F18">
            <v>91</v>
          </cell>
          <cell r="G18">
            <v>57</v>
          </cell>
          <cell r="H18">
            <v>21.240000000000002</v>
          </cell>
          <cell r="I18" t="str">
            <v>NE</v>
          </cell>
          <cell r="J18">
            <v>37.080000000000005</v>
          </cell>
          <cell r="K18">
            <v>0</v>
          </cell>
        </row>
        <row r="19">
          <cell r="B19">
            <v>23.945833333333336</v>
          </cell>
          <cell r="C19">
            <v>31.5</v>
          </cell>
          <cell r="D19">
            <v>19.600000000000001</v>
          </cell>
          <cell r="E19">
            <v>73.041666666666671</v>
          </cell>
          <cell r="F19">
            <v>88</v>
          </cell>
          <cell r="G19">
            <v>44</v>
          </cell>
          <cell r="H19">
            <v>16.920000000000002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20.179166666666664</v>
          </cell>
          <cell r="C20">
            <v>24</v>
          </cell>
          <cell r="D20">
            <v>17.899999999999999</v>
          </cell>
          <cell r="E20">
            <v>86</v>
          </cell>
          <cell r="F20">
            <v>96</v>
          </cell>
          <cell r="G20">
            <v>63</v>
          </cell>
          <cell r="H20">
            <v>18.720000000000002</v>
          </cell>
          <cell r="I20" t="str">
            <v>O</v>
          </cell>
          <cell r="J20">
            <v>48.96</v>
          </cell>
          <cell r="K20">
            <v>19.999999999999996</v>
          </cell>
        </row>
        <row r="21">
          <cell r="B21">
            <v>21.083333333333339</v>
          </cell>
          <cell r="C21">
            <v>27.5</v>
          </cell>
          <cell r="D21">
            <v>15.9</v>
          </cell>
          <cell r="E21">
            <v>81.416666666666671</v>
          </cell>
          <cell r="F21">
            <v>98</v>
          </cell>
          <cell r="G21">
            <v>54</v>
          </cell>
          <cell r="H21">
            <v>18.720000000000002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23.166666666666668</v>
          </cell>
          <cell r="C22">
            <v>29.2</v>
          </cell>
          <cell r="D22">
            <v>18.399999999999999</v>
          </cell>
          <cell r="E22">
            <v>79</v>
          </cell>
          <cell r="F22">
            <v>97</v>
          </cell>
          <cell r="G22">
            <v>55</v>
          </cell>
          <cell r="H22">
            <v>22.32</v>
          </cell>
          <cell r="I22" t="str">
            <v>N</v>
          </cell>
          <cell r="J22">
            <v>39.6</v>
          </cell>
          <cell r="K22">
            <v>0</v>
          </cell>
        </row>
        <row r="23">
          <cell r="B23">
            <v>17.05</v>
          </cell>
          <cell r="C23">
            <v>24.4</v>
          </cell>
          <cell r="D23">
            <v>12.3</v>
          </cell>
          <cell r="E23">
            <v>82.041666666666671</v>
          </cell>
          <cell r="F23">
            <v>98</v>
          </cell>
          <cell r="G23">
            <v>55</v>
          </cell>
          <cell r="H23">
            <v>29.52</v>
          </cell>
          <cell r="I23" t="str">
            <v>SO</v>
          </cell>
          <cell r="J23">
            <v>67.319999999999993</v>
          </cell>
          <cell r="K23">
            <v>20.400000000000002</v>
          </cell>
        </row>
        <row r="24">
          <cell r="B24">
            <v>12.625</v>
          </cell>
          <cell r="C24">
            <v>18.899999999999999</v>
          </cell>
          <cell r="D24">
            <v>8.1999999999999993</v>
          </cell>
          <cell r="E24">
            <v>76.25</v>
          </cell>
          <cell r="F24">
            <v>95</v>
          </cell>
          <cell r="G24">
            <v>47</v>
          </cell>
          <cell r="H24">
            <v>12.24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13.491666666666665</v>
          </cell>
          <cell r="C25">
            <v>21</v>
          </cell>
          <cell r="D25">
            <v>7.5</v>
          </cell>
          <cell r="E25">
            <v>72.75</v>
          </cell>
          <cell r="F25">
            <v>93</v>
          </cell>
          <cell r="G25">
            <v>39</v>
          </cell>
          <cell r="H25">
            <v>14.4</v>
          </cell>
          <cell r="I25" t="str">
            <v>NE</v>
          </cell>
          <cell r="J25">
            <v>24.12</v>
          </cell>
          <cell r="K25">
            <v>0</v>
          </cell>
        </row>
        <row r="26">
          <cell r="B26">
            <v>14.458333333333336</v>
          </cell>
          <cell r="C26">
            <v>22.2</v>
          </cell>
          <cell r="D26">
            <v>7.8</v>
          </cell>
          <cell r="E26">
            <v>74.083333333333329</v>
          </cell>
          <cell r="F26">
            <v>98</v>
          </cell>
          <cell r="G26">
            <v>45</v>
          </cell>
          <cell r="H26">
            <v>11.16</v>
          </cell>
          <cell r="I26" t="str">
            <v>S</v>
          </cell>
          <cell r="J26">
            <v>23.400000000000002</v>
          </cell>
          <cell r="K26">
            <v>0</v>
          </cell>
        </row>
        <row r="27">
          <cell r="B27">
            <v>14.891666666666666</v>
          </cell>
          <cell r="C27">
            <v>22.9</v>
          </cell>
          <cell r="D27">
            <v>8.6999999999999993</v>
          </cell>
          <cell r="E27">
            <v>74.833333333333329</v>
          </cell>
          <cell r="F27">
            <v>98</v>
          </cell>
          <cell r="G27">
            <v>28</v>
          </cell>
          <cell r="H27">
            <v>8.64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17.258333333333333</v>
          </cell>
          <cell r="C28">
            <v>24.1</v>
          </cell>
          <cell r="D28">
            <v>11.9</v>
          </cell>
          <cell r="E28">
            <v>71.541666666666671</v>
          </cell>
          <cell r="F28">
            <v>91</v>
          </cell>
          <cell r="G28">
            <v>43</v>
          </cell>
          <cell r="H28">
            <v>11.520000000000001</v>
          </cell>
          <cell r="I28" t="str">
            <v>SE</v>
          </cell>
          <cell r="J28">
            <v>18</v>
          </cell>
          <cell r="K28">
            <v>0</v>
          </cell>
        </row>
        <row r="29">
          <cell r="B29">
            <v>19.170833333333331</v>
          </cell>
          <cell r="C29">
            <v>25.8</v>
          </cell>
          <cell r="D29">
            <v>14.1</v>
          </cell>
          <cell r="E29">
            <v>76.541666666666671</v>
          </cell>
          <cell r="F29">
            <v>96</v>
          </cell>
          <cell r="G29">
            <v>50</v>
          </cell>
          <cell r="H29">
            <v>15.840000000000002</v>
          </cell>
          <cell r="I29" t="str">
            <v>L</v>
          </cell>
          <cell r="J29">
            <v>27</v>
          </cell>
          <cell r="K29">
            <v>0</v>
          </cell>
        </row>
        <row r="30">
          <cell r="B30">
            <v>20.941666666666666</v>
          </cell>
          <cell r="C30">
            <v>27.4</v>
          </cell>
          <cell r="D30">
            <v>16.399999999999999</v>
          </cell>
          <cell r="E30">
            <v>72.791666666666671</v>
          </cell>
          <cell r="F30">
            <v>91</v>
          </cell>
          <cell r="G30">
            <v>50</v>
          </cell>
          <cell r="H30">
            <v>23.759999999999998</v>
          </cell>
          <cell r="I30" t="str">
            <v>NE</v>
          </cell>
          <cell r="J30">
            <v>37.800000000000004</v>
          </cell>
          <cell r="K30">
            <v>0</v>
          </cell>
        </row>
        <row r="31">
          <cell r="B31">
            <v>21.495833333333334</v>
          </cell>
          <cell r="C31">
            <v>28.1</v>
          </cell>
          <cell r="D31">
            <v>17.3</v>
          </cell>
          <cell r="E31">
            <v>69.208333333333329</v>
          </cell>
          <cell r="F31">
            <v>85</v>
          </cell>
          <cell r="G31">
            <v>44</v>
          </cell>
          <cell r="H31">
            <v>21.96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21.099999999999998</v>
          </cell>
          <cell r="C32">
            <v>27.8</v>
          </cell>
          <cell r="D32">
            <v>16.2</v>
          </cell>
          <cell r="E32">
            <v>63.083333333333336</v>
          </cell>
          <cell r="F32">
            <v>86</v>
          </cell>
          <cell r="G32">
            <v>32</v>
          </cell>
          <cell r="H32">
            <v>27</v>
          </cell>
          <cell r="I32" t="str">
            <v>NE</v>
          </cell>
          <cell r="J32">
            <v>42.12</v>
          </cell>
          <cell r="K32">
            <v>0</v>
          </cell>
        </row>
        <row r="33">
          <cell r="B33">
            <v>21.404166666666669</v>
          </cell>
          <cell r="C33">
            <v>28.2</v>
          </cell>
          <cell r="D33">
            <v>15.5</v>
          </cell>
          <cell r="E33">
            <v>55.875</v>
          </cell>
          <cell r="F33">
            <v>76</v>
          </cell>
          <cell r="G33">
            <v>36</v>
          </cell>
          <cell r="H33">
            <v>22.32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22.191666666666666</v>
          </cell>
          <cell r="C34">
            <v>28.2</v>
          </cell>
          <cell r="D34">
            <v>17.5</v>
          </cell>
          <cell r="E34">
            <v>59.833333333333336</v>
          </cell>
          <cell r="F34">
            <v>73</v>
          </cell>
          <cell r="G34">
            <v>45</v>
          </cell>
          <cell r="H34">
            <v>23.040000000000003</v>
          </cell>
          <cell r="I34" t="str">
            <v>NE</v>
          </cell>
          <cell r="J34">
            <v>39.96</v>
          </cell>
          <cell r="K34">
            <v>0</v>
          </cell>
        </row>
        <row r="35">
          <cell r="B35">
            <v>21.787500000000005</v>
          </cell>
          <cell r="C35">
            <v>26.8</v>
          </cell>
          <cell r="D35">
            <v>17.7</v>
          </cell>
          <cell r="E35">
            <v>70.416666666666671</v>
          </cell>
          <cell r="F35">
            <v>83</v>
          </cell>
          <cell r="G35">
            <v>53</v>
          </cell>
          <cell r="H35">
            <v>21.6</v>
          </cell>
          <cell r="I35" t="str">
            <v>NE</v>
          </cell>
          <cell r="J35">
            <v>38.880000000000003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25.558333333333326</v>
          </cell>
          <cell r="C5">
            <v>33.200000000000003</v>
          </cell>
          <cell r="D5">
            <v>20.100000000000001</v>
          </cell>
          <cell r="E5" t="str">
            <v>*</v>
          </cell>
          <cell r="F5" t="str">
            <v>*</v>
          </cell>
          <cell r="G5" t="str">
            <v>*</v>
          </cell>
          <cell r="H5">
            <v>15.840000000000002</v>
          </cell>
          <cell r="I5" t="str">
            <v>S</v>
          </cell>
          <cell r="J5">
            <v>28.08</v>
          </cell>
          <cell r="K5">
            <v>0</v>
          </cell>
        </row>
        <row r="6">
          <cell r="B6">
            <v>23.470833333333335</v>
          </cell>
          <cell r="C6">
            <v>32.700000000000003</v>
          </cell>
          <cell r="D6">
            <v>16.5</v>
          </cell>
          <cell r="E6" t="str">
            <v>*</v>
          </cell>
          <cell r="F6" t="str">
            <v>*</v>
          </cell>
          <cell r="G6" t="str">
            <v>*</v>
          </cell>
          <cell r="H6">
            <v>15.48</v>
          </cell>
          <cell r="I6" t="str">
            <v>S</v>
          </cell>
          <cell r="J6">
            <v>25.2</v>
          </cell>
          <cell r="K6">
            <v>0</v>
          </cell>
        </row>
        <row r="7">
          <cell r="B7">
            <v>24.204166666666669</v>
          </cell>
          <cell r="C7">
            <v>31.9</v>
          </cell>
          <cell r="D7">
            <v>17.100000000000001</v>
          </cell>
          <cell r="E7" t="str">
            <v>*</v>
          </cell>
          <cell r="F7" t="str">
            <v>*</v>
          </cell>
          <cell r="G7" t="str">
            <v>*</v>
          </cell>
          <cell r="H7">
            <v>12.24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22.387499999999999</v>
          </cell>
          <cell r="C8">
            <v>32.5</v>
          </cell>
          <cell r="D8">
            <v>14.3</v>
          </cell>
          <cell r="E8" t="str">
            <v>*</v>
          </cell>
          <cell r="F8" t="str">
            <v>*</v>
          </cell>
          <cell r="G8" t="str">
            <v>*</v>
          </cell>
          <cell r="H8">
            <v>12.96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23.162499999999998</v>
          </cell>
          <cell r="C9">
            <v>33.1</v>
          </cell>
          <cell r="D9">
            <v>15.8</v>
          </cell>
          <cell r="E9" t="str">
            <v>*</v>
          </cell>
          <cell r="F9" t="str">
            <v>*</v>
          </cell>
          <cell r="G9" t="str">
            <v>*</v>
          </cell>
          <cell r="H9">
            <v>17.28</v>
          </cell>
          <cell r="I9" t="str">
            <v>S</v>
          </cell>
          <cell r="J9">
            <v>33.480000000000004</v>
          </cell>
          <cell r="K9">
            <v>0</v>
          </cell>
        </row>
        <row r="10">
          <cell r="B10">
            <v>24.416666666666671</v>
          </cell>
          <cell r="C10">
            <v>32.4</v>
          </cell>
          <cell r="D10">
            <v>19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14.76</v>
          </cell>
          <cell r="I10" t="str">
            <v>S</v>
          </cell>
          <cell r="J10">
            <v>34.92</v>
          </cell>
          <cell r="K10">
            <v>16.799999999999997</v>
          </cell>
        </row>
        <row r="11">
          <cell r="B11">
            <v>24.562500000000004</v>
          </cell>
          <cell r="C11">
            <v>32.1</v>
          </cell>
          <cell r="D11">
            <v>19.8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17.28</v>
          </cell>
          <cell r="I11" t="str">
            <v>S</v>
          </cell>
          <cell r="J11">
            <v>24.840000000000003</v>
          </cell>
          <cell r="K11">
            <v>0</v>
          </cell>
        </row>
        <row r="12">
          <cell r="B12">
            <v>24.795833333333331</v>
          </cell>
          <cell r="C12">
            <v>31.6</v>
          </cell>
          <cell r="D12">
            <v>19.8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15.840000000000002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24.745833333333334</v>
          </cell>
          <cell r="C13">
            <v>31.5</v>
          </cell>
          <cell r="D13">
            <v>17.899999999999999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15.120000000000001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23.804166666666664</v>
          </cell>
          <cell r="C14">
            <v>30.5</v>
          </cell>
          <cell r="D14">
            <v>15.9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21.240000000000002</v>
          </cell>
          <cell r="I14" t="str">
            <v>N</v>
          </cell>
          <cell r="J14">
            <v>37.440000000000005</v>
          </cell>
          <cell r="K14">
            <v>0</v>
          </cell>
        </row>
        <row r="15">
          <cell r="B15">
            <v>21.020833333333339</v>
          </cell>
          <cell r="C15">
            <v>30.4</v>
          </cell>
          <cell r="D15">
            <v>15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27.720000000000002</v>
          </cell>
          <cell r="I15" t="str">
            <v>S</v>
          </cell>
          <cell r="J15">
            <v>53.28</v>
          </cell>
          <cell r="K15">
            <v>8.2000000000000011</v>
          </cell>
        </row>
        <row r="16">
          <cell r="B16">
            <v>20.041666666666668</v>
          </cell>
          <cell r="C16">
            <v>24.9</v>
          </cell>
          <cell r="D16">
            <v>17.100000000000001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20.52</v>
          </cell>
          <cell r="I16" t="str">
            <v>S</v>
          </cell>
          <cell r="J16">
            <v>35.64</v>
          </cell>
          <cell r="K16">
            <v>3.0000000000000004</v>
          </cell>
        </row>
        <row r="17">
          <cell r="B17">
            <v>19.666666666666664</v>
          </cell>
          <cell r="C17">
            <v>27.5</v>
          </cell>
          <cell r="D17">
            <v>14.8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12.24</v>
          </cell>
          <cell r="I17" t="str">
            <v>SE</v>
          </cell>
          <cell r="J17">
            <v>21.240000000000002</v>
          </cell>
          <cell r="K17">
            <v>0</v>
          </cell>
        </row>
        <row r="18">
          <cell r="B18">
            <v>23.591666666666665</v>
          </cell>
          <cell r="C18">
            <v>31</v>
          </cell>
          <cell r="D18">
            <v>18.7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11.879999999999999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23.387500000000003</v>
          </cell>
          <cell r="C19">
            <v>31.2</v>
          </cell>
          <cell r="D19">
            <v>16.3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16.2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21.529166666666665</v>
          </cell>
          <cell r="C20">
            <v>27</v>
          </cell>
          <cell r="D20">
            <v>18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21.6</v>
          </cell>
          <cell r="I20" t="str">
            <v>S</v>
          </cell>
          <cell r="J20">
            <v>43.2</v>
          </cell>
          <cell r="K20">
            <v>0</v>
          </cell>
        </row>
        <row r="21">
          <cell r="B21">
            <v>22.633333333333336</v>
          </cell>
          <cell r="C21">
            <v>29.4</v>
          </cell>
          <cell r="D21">
            <v>18.7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17.64</v>
          </cell>
          <cell r="I21" t="str">
            <v>NE</v>
          </cell>
          <cell r="J21">
            <v>31.319999999999997</v>
          </cell>
          <cell r="K21">
            <v>0</v>
          </cell>
        </row>
        <row r="22">
          <cell r="B22">
            <v>22.904166666666669</v>
          </cell>
          <cell r="C22">
            <v>29.5</v>
          </cell>
          <cell r="D22">
            <v>16.8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16.559999999999999</v>
          </cell>
          <cell r="I22" t="str">
            <v>NE</v>
          </cell>
          <cell r="J22">
            <v>31.319999999999997</v>
          </cell>
          <cell r="K22">
            <v>0</v>
          </cell>
        </row>
        <row r="23">
          <cell r="B23">
            <v>19.974999999999998</v>
          </cell>
          <cell r="C23">
            <v>23.7</v>
          </cell>
          <cell r="D23">
            <v>16.899999999999999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27</v>
          </cell>
          <cell r="I23" t="str">
            <v>SO</v>
          </cell>
          <cell r="J23">
            <v>58.680000000000007</v>
          </cell>
          <cell r="K23">
            <v>19.200000000000003</v>
          </cell>
        </row>
        <row r="24">
          <cell r="B24">
            <v>13.037500000000001</v>
          </cell>
          <cell r="C24">
            <v>20.9</v>
          </cell>
          <cell r="D24">
            <v>6.8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20.52</v>
          </cell>
          <cell r="I24" t="str">
            <v>S</v>
          </cell>
          <cell r="J24">
            <v>37.440000000000005</v>
          </cell>
          <cell r="K24">
            <v>0</v>
          </cell>
        </row>
        <row r="25">
          <cell r="B25">
            <v>14.1</v>
          </cell>
          <cell r="C25">
            <v>24.3</v>
          </cell>
          <cell r="D25">
            <v>6.6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12.6</v>
          </cell>
          <cell r="I25" t="str">
            <v>S</v>
          </cell>
          <cell r="J25">
            <v>26.28</v>
          </cell>
          <cell r="K25">
            <v>0</v>
          </cell>
        </row>
        <row r="26">
          <cell r="B26">
            <v>15.620833333333335</v>
          </cell>
          <cell r="C26">
            <v>25.7</v>
          </cell>
          <cell r="D26">
            <v>8.1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15.840000000000002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16.645833333333332</v>
          </cell>
          <cell r="C27">
            <v>26.9</v>
          </cell>
          <cell r="D27">
            <v>9.6999999999999993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20.52</v>
          </cell>
          <cell r="I27" t="str">
            <v>S</v>
          </cell>
          <cell r="J27">
            <v>33.480000000000004</v>
          </cell>
          <cell r="K27">
            <v>0</v>
          </cell>
        </row>
        <row r="28">
          <cell r="B28">
            <v>19.3125</v>
          </cell>
          <cell r="C28">
            <v>29.9</v>
          </cell>
          <cell r="D28">
            <v>12.1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16.2</v>
          </cell>
          <cell r="I28" t="str">
            <v>S</v>
          </cell>
          <cell r="J28">
            <v>23.759999999999998</v>
          </cell>
          <cell r="K28">
            <v>0</v>
          </cell>
        </row>
        <row r="29">
          <cell r="B29">
            <v>20.499999999999996</v>
          </cell>
          <cell r="C29">
            <v>29.9</v>
          </cell>
          <cell r="D29">
            <v>13.7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15.120000000000001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22.216666666666669</v>
          </cell>
          <cell r="C30">
            <v>30.6</v>
          </cell>
          <cell r="D30">
            <v>15.3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16.2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22.899999999999995</v>
          </cell>
          <cell r="C31">
            <v>30.9</v>
          </cell>
          <cell r="D31">
            <v>15.6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18.720000000000002</v>
          </cell>
          <cell r="I31" t="str">
            <v>SE</v>
          </cell>
          <cell r="J31">
            <v>31.680000000000003</v>
          </cell>
          <cell r="K31">
            <v>0</v>
          </cell>
        </row>
        <row r="32">
          <cell r="B32">
            <v>22.560869565217391</v>
          </cell>
          <cell r="C32">
            <v>29</v>
          </cell>
          <cell r="D32">
            <v>16.7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21.6</v>
          </cell>
          <cell r="I32" t="str">
            <v>L</v>
          </cell>
          <cell r="J32">
            <v>39.6</v>
          </cell>
          <cell r="K32">
            <v>0</v>
          </cell>
        </row>
        <row r="33">
          <cell r="B33">
            <v>22.526086956521741</v>
          </cell>
          <cell r="C33">
            <v>29.8</v>
          </cell>
          <cell r="D33">
            <v>17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12.96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21.16363636363636</v>
          </cell>
          <cell r="C34">
            <v>29.3</v>
          </cell>
          <cell r="D34">
            <v>16.399999999999999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15.840000000000002</v>
          </cell>
          <cell r="I34" t="str">
            <v>S</v>
          </cell>
          <cell r="J34">
            <v>32.04</v>
          </cell>
          <cell r="K34">
            <v>0</v>
          </cell>
        </row>
        <row r="35">
          <cell r="B35">
            <v>21.865217391304348</v>
          </cell>
          <cell r="C35">
            <v>29.2</v>
          </cell>
          <cell r="D35">
            <v>16.3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15.48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 t="str">
            <v>*</v>
          </cell>
        </row>
        <row r="6">
          <cell r="B6" t="str">
            <v>*</v>
          </cell>
        </row>
        <row r="7">
          <cell r="B7" t="str">
            <v>*</v>
          </cell>
        </row>
        <row r="8">
          <cell r="B8" t="str">
            <v>*</v>
          </cell>
        </row>
        <row r="9">
          <cell r="B9" t="str">
            <v>*</v>
          </cell>
        </row>
        <row r="10">
          <cell r="B10" t="str">
            <v>*</v>
          </cell>
        </row>
        <row r="11">
          <cell r="B11" t="str">
            <v>*</v>
          </cell>
        </row>
        <row r="12">
          <cell r="B12" t="str">
            <v>*</v>
          </cell>
        </row>
        <row r="13">
          <cell r="B13" t="str">
            <v>*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24.412500000000009</v>
          </cell>
          <cell r="C5">
            <v>34.1</v>
          </cell>
          <cell r="D5">
            <v>15.9</v>
          </cell>
          <cell r="E5" t="str">
            <v>*</v>
          </cell>
          <cell r="F5" t="str">
            <v>*</v>
          </cell>
          <cell r="G5" t="str">
            <v>*</v>
          </cell>
          <cell r="H5">
            <v>18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24.637499999999992</v>
          </cell>
          <cell r="C6">
            <v>33.700000000000003</v>
          </cell>
          <cell r="D6">
            <v>16.3</v>
          </cell>
          <cell r="E6" t="str">
            <v>*</v>
          </cell>
          <cell r="F6" t="str">
            <v>*</v>
          </cell>
          <cell r="G6" t="str">
            <v>*</v>
          </cell>
          <cell r="H6">
            <v>26.64</v>
          </cell>
          <cell r="I6" t="str">
            <v>NE</v>
          </cell>
          <cell r="J6">
            <v>39.96</v>
          </cell>
          <cell r="K6">
            <v>0</v>
          </cell>
        </row>
        <row r="7">
          <cell r="B7">
            <v>24.549999999999997</v>
          </cell>
          <cell r="C7">
            <v>33.1</v>
          </cell>
          <cell r="D7">
            <v>16.7</v>
          </cell>
          <cell r="E7" t="str">
            <v>*</v>
          </cell>
          <cell r="F7" t="str">
            <v>*</v>
          </cell>
          <cell r="G7" t="str">
            <v>*</v>
          </cell>
          <cell r="H7">
            <v>20.52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23.612500000000001</v>
          </cell>
          <cell r="C8">
            <v>33.1</v>
          </cell>
          <cell r="D8">
            <v>14.7</v>
          </cell>
          <cell r="E8" t="str">
            <v>*</v>
          </cell>
          <cell r="F8" t="str">
            <v>*</v>
          </cell>
          <cell r="G8" t="str">
            <v>*</v>
          </cell>
          <cell r="H8">
            <v>14.04</v>
          </cell>
          <cell r="I8" t="str">
            <v>NE</v>
          </cell>
          <cell r="J8">
            <v>27.36</v>
          </cell>
          <cell r="K8">
            <v>0</v>
          </cell>
        </row>
        <row r="9">
          <cell r="B9">
            <v>23.4375</v>
          </cell>
          <cell r="C9">
            <v>29</v>
          </cell>
          <cell r="D9">
            <v>17.8</v>
          </cell>
          <cell r="E9" t="str">
            <v>*</v>
          </cell>
          <cell r="F9" t="str">
            <v>*</v>
          </cell>
          <cell r="G9" t="str">
            <v>*</v>
          </cell>
          <cell r="H9">
            <v>14.4</v>
          </cell>
          <cell r="I9" t="str">
            <v>NE</v>
          </cell>
          <cell r="J9">
            <v>24.48</v>
          </cell>
          <cell r="K9">
            <v>0</v>
          </cell>
        </row>
        <row r="10">
          <cell r="B10">
            <v>23.504166666666663</v>
          </cell>
          <cell r="C10">
            <v>29.2</v>
          </cell>
          <cell r="D10">
            <v>20.100000000000001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16.559999999999999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24.75833333333334</v>
          </cell>
          <cell r="C11">
            <v>31.2</v>
          </cell>
          <cell r="D11">
            <v>17.8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27</v>
          </cell>
          <cell r="I11" t="str">
            <v>L</v>
          </cell>
          <cell r="J11">
            <v>42.12</v>
          </cell>
          <cell r="K11">
            <v>0</v>
          </cell>
        </row>
        <row r="12">
          <cell r="B12">
            <v>24.020833333333332</v>
          </cell>
          <cell r="C12">
            <v>30.3</v>
          </cell>
          <cell r="D12">
            <v>17.899999999999999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30.96</v>
          </cell>
          <cell r="I12" t="str">
            <v>L</v>
          </cell>
          <cell r="J12">
            <v>49.680000000000007</v>
          </cell>
          <cell r="K12">
            <v>0</v>
          </cell>
        </row>
        <row r="13">
          <cell r="B13">
            <v>24.012500000000003</v>
          </cell>
          <cell r="C13">
            <v>30.4</v>
          </cell>
          <cell r="D13">
            <v>19.600000000000001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28.08</v>
          </cell>
          <cell r="I13" t="str">
            <v>NE</v>
          </cell>
          <cell r="J13">
            <v>44.64</v>
          </cell>
          <cell r="K13">
            <v>0</v>
          </cell>
        </row>
        <row r="14">
          <cell r="B14">
            <v>24.337500000000006</v>
          </cell>
          <cell r="C14">
            <v>32.1</v>
          </cell>
          <cell r="D14">
            <v>19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32.76</v>
          </cell>
          <cell r="I14" t="str">
            <v>NE</v>
          </cell>
          <cell r="J14">
            <v>50.04</v>
          </cell>
          <cell r="K14">
            <v>0</v>
          </cell>
        </row>
        <row r="15">
          <cell r="B15">
            <v>20.524999999999995</v>
          </cell>
          <cell r="C15">
            <v>23.4</v>
          </cell>
          <cell r="D15">
            <v>18.2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23.759999999999998</v>
          </cell>
          <cell r="I15" t="str">
            <v>NE</v>
          </cell>
          <cell r="J15">
            <v>123.84</v>
          </cell>
          <cell r="K15">
            <v>25.400000000000002</v>
          </cell>
        </row>
        <row r="16">
          <cell r="B16">
            <v>18.008333333333333</v>
          </cell>
          <cell r="C16">
            <v>23.6</v>
          </cell>
          <cell r="D16">
            <v>14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13.32</v>
          </cell>
          <cell r="I16" t="str">
            <v>SO</v>
          </cell>
          <cell r="J16">
            <v>25.92</v>
          </cell>
          <cell r="K16">
            <v>0.2</v>
          </cell>
        </row>
        <row r="17">
          <cell r="B17">
            <v>17.504166666666666</v>
          </cell>
          <cell r="C17">
            <v>26.4</v>
          </cell>
          <cell r="D17">
            <v>10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11.16</v>
          </cell>
          <cell r="I17" t="str">
            <v>NE</v>
          </cell>
          <cell r="J17">
            <v>25.2</v>
          </cell>
          <cell r="K17">
            <v>0</v>
          </cell>
        </row>
        <row r="18">
          <cell r="B18">
            <v>18.652631578947371</v>
          </cell>
          <cell r="C18">
            <v>29.4</v>
          </cell>
          <cell r="D18">
            <v>12.8</v>
          </cell>
          <cell r="E18">
            <v>59</v>
          </cell>
          <cell r="F18">
            <v>76</v>
          </cell>
          <cell r="G18">
            <v>52</v>
          </cell>
          <cell r="H18">
            <v>22.68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24.30416666666666</v>
          </cell>
          <cell r="C19">
            <v>32.6</v>
          </cell>
          <cell r="D19">
            <v>19</v>
          </cell>
          <cell r="E19">
            <v>70.833333333333329</v>
          </cell>
          <cell r="F19">
            <v>95</v>
          </cell>
          <cell r="G19">
            <v>40</v>
          </cell>
          <cell r="H19">
            <v>26.64</v>
          </cell>
          <cell r="I19" t="str">
            <v>NE</v>
          </cell>
          <cell r="J19">
            <v>57.960000000000008</v>
          </cell>
          <cell r="K19">
            <v>6.8000000000000007</v>
          </cell>
        </row>
        <row r="20">
          <cell r="B20">
            <v>20.591666666666672</v>
          </cell>
          <cell r="C20">
            <v>23.9</v>
          </cell>
          <cell r="D20">
            <v>18.5</v>
          </cell>
          <cell r="E20">
            <v>86.583333333333329</v>
          </cell>
          <cell r="F20">
            <v>97</v>
          </cell>
          <cell r="G20">
            <v>67</v>
          </cell>
          <cell r="H20">
            <v>20.52</v>
          </cell>
          <cell r="I20" t="str">
            <v>NE</v>
          </cell>
          <cell r="J20">
            <v>47.16</v>
          </cell>
          <cell r="K20">
            <v>10</v>
          </cell>
        </row>
        <row r="21">
          <cell r="B21">
            <v>20.495833333333334</v>
          </cell>
          <cell r="C21">
            <v>28.7</v>
          </cell>
          <cell r="D21">
            <v>14.9</v>
          </cell>
          <cell r="E21">
            <v>84.083333333333329</v>
          </cell>
          <cell r="F21">
            <v>98</v>
          </cell>
          <cell r="G21">
            <v>48</v>
          </cell>
          <cell r="H21">
            <v>13.68</v>
          </cell>
          <cell r="I21" t="str">
            <v>L</v>
          </cell>
          <cell r="J21">
            <v>23.400000000000002</v>
          </cell>
          <cell r="K21">
            <v>0</v>
          </cell>
        </row>
        <row r="22">
          <cell r="B22">
            <v>23.058333333333334</v>
          </cell>
          <cell r="C22">
            <v>30.5</v>
          </cell>
          <cell r="D22">
            <v>17</v>
          </cell>
          <cell r="E22">
            <v>77.75</v>
          </cell>
          <cell r="F22">
            <v>98</v>
          </cell>
          <cell r="G22">
            <v>49</v>
          </cell>
          <cell r="H22">
            <v>23.759999999999998</v>
          </cell>
          <cell r="I22" t="str">
            <v>NE</v>
          </cell>
          <cell r="J22">
            <v>40.32</v>
          </cell>
          <cell r="K22">
            <v>0</v>
          </cell>
        </row>
        <row r="23">
          <cell r="B23">
            <v>16.4375</v>
          </cell>
          <cell r="C23">
            <v>24.4</v>
          </cell>
          <cell r="D23">
            <v>12.2</v>
          </cell>
          <cell r="E23">
            <v>82.625</v>
          </cell>
          <cell r="F23">
            <v>97</v>
          </cell>
          <cell r="G23">
            <v>53</v>
          </cell>
          <cell r="H23">
            <v>37.800000000000004</v>
          </cell>
          <cell r="I23" t="str">
            <v>SO</v>
          </cell>
          <cell r="J23">
            <v>75.239999999999995</v>
          </cell>
          <cell r="K23">
            <v>25.2</v>
          </cell>
        </row>
        <row r="24">
          <cell r="B24">
            <v>12.879166666666665</v>
          </cell>
          <cell r="C24">
            <v>19.2</v>
          </cell>
          <cell r="D24">
            <v>8.9</v>
          </cell>
          <cell r="E24">
            <v>75.041666666666671</v>
          </cell>
          <cell r="F24">
            <v>95</v>
          </cell>
          <cell r="G24">
            <v>42</v>
          </cell>
          <cell r="H24">
            <v>10.08</v>
          </cell>
          <cell r="I24" t="str">
            <v>SO</v>
          </cell>
          <cell r="J24">
            <v>24.48</v>
          </cell>
          <cell r="K24">
            <v>0</v>
          </cell>
        </row>
        <row r="25">
          <cell r="B25">
            <v>12.573913043478262</v>
          </cell>
          <cell r="C25">
            <v>21.4</v>
          </cell>
          <cell r="D25">
            <v>5.6</v>
          </cell>
          <cell r="E25">
            <v>76.043478260869563</v>
          </cell>
          <cell r="F25">
            <v>98</v>
          </cell>
          <cell r="G25">
            <v>38</v>
          </cell>
          <cell r="H25">
            <v>8.2799999999999994</v>
          </cell>
          <cell r="I25" t="str">
            <v>N</v>
          </cell>
          <cell r="J25">
            <v>19.8</v>
          </cell>
          <cell r="K25">
            <v>0</v>
          </cell>
        </row>
        <row r="26">
          <cell r="B26">
            <v>13.573913043478262</v>
          </cell>
          <cell r="C26">
            <v>21.5</v>
          </cell>
          <cell r="D26">
            <v>6.7</v>
          </cell>
          <cell r="E26">
            <v>77.869565217391298</v>
          </cell>
          <cell r="F26">
            <v>98</v>
          </cell>
          <cell r="G26">
            <v>47</v>
          </cell>
          <cell r="H26">
            <v>12.96</v>
          </cell>
          <cell r="I26" t="str">
            <v>S</v>
          </cell>
          <cell r="J26">
            <v>25.92</v>
          </cell>
          <cell r="K26">
            <v>0</v>
          </cell>
        </row>
        <row r="27">
          <cell r="B27">
            <v>14.7125</v>
          </cell>
          <cell r="C27">
            <v>22.7</v>
          </cell>
          <cell r="D27">
            <v>7.4</v>
          </cell>
          <cell r="E27">
            <v>76.333333333333329</v>
          </cell>
          <cell r="F27">
            <v>98</v>
          </cell>
          <cell r="G27">
            <v>36</v>
          </cell>
          <cell r="H27">
            <v>9.3600000000000012</v>
          </cell>
          <cell r="I27" t="str">
            <v>SE</v>
          </cell>
          <cell r="J27">
            <v>20.52</v>
          </cell>
          <cell r="K27">
            <v>0</v>
          </cell>
        </row>
        <row r="28">
          <cell r="B28">
            <v>17.237499999999997</v>
          </cell>
          <cell r="C28">
            <v>23.9</v>
          </cell>
          <cell r="D28">
            <v>13.6</v>
          </cell>
          <cell r="E28">
            <v>77.375</v>
          </cell>
          <cell r="F28">
            <v>94</v>
          </cell>
          <cell r="G28">
            <v>51</v>
          </cell>
          <cell r="H28">
            <v>12.24</v>
          </cell>
          <cell r="I28" t="str">
            <v>NE</v>
          </cell>
          <cell r="J28">
            <v>26.64</v>
          </cell>
          <cell r="K28">
            <v>0.2</v>
          </cell>
        </row>
        <row r="29">
          <cell r="B29">
            <v>18.75</v>
          </cell>
          <cell r="C29">
            <v>24.8</v>
          </cell>
          <cell r="D29">
            <v>12.5</v>
          </cell>
          <cell r="E29">
            <v>77.083333333333329</v>
          </cell>
          <cell r="F29">
            <v>98</v>
          </cell>
          <cell r="G29">
            <v>51</v>
          </cell>
          <cell r="H29">
            <v>17.28</v>
          </cell>
          <cell r="I29" t="str">
            <v>L</v>
          </cell>
          <cell r="J29">
            <v>29.880000000000003</v>
          </cell>
          <cell r="K29">
            <v>0</v>
          </cell>
        </row>
        <row r="30">
          <cell r="B30">
            <v>20.987500000000001</v>
          </cell>
          <cell r="C30">
            <v>27.7</v>
          </cell>
          <cell r="D30">
            <v>15.1</v>
          </cell>
          <cell r="E30">
            <v>70.125</v>
          </cell>
          <cell r="F30">
            <v>93</v>
          </cell>
          <cell r="G30">
            <v>49</v>
          </cell>
          <cell r="H30">
            <v>23.400000000000002</v>
          </cell>
          <cell r="I30" t="str">
            <v>NE</v>
          </cell>
          <cell r="J30">
            <v>40.680000000000007</v>
          </cell>
          <cell r="K30">
            <v>0</v>
          </cell>
        </row>
        <row r="31">
          <cell r="B31">
            <v>22.258333333333336</v>
          </cell>
          <cell r="C31">
            <v>28.4</v>
          </cell>
          <cell r="D31">
            <v>18.100000000000001</v>
          </cell>
          <cell r="E31">
            <v>67</v>
          </cell>
          <cell r="F31">
            <v>81</v>
          </cell>
          <cell r="G31">
            <v>46</v>
          </cell>
          <cell r="H31">
            <v>22.68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21.895833333333332</v>
          </cell>
          <cell r="C32">
            <v>28.3</v>
          </cell>
          <cell r="D32">
            <v>16.600000000000001</v>
          </cell>
          <cell r="E32">
            <v>59.583333333333336</v>
          </cell>
          <cell r="F32">
            <v>81</v>
          </cell>
          <cell r="G32">
            <v>33</v>
          </cell>
          <cell r="H32">
            <v>29.52</v>
          </cell>
          <cell r="I32" t="str">
            <v>NE</v>
          </cell>
          <cell r="J32">
            <v>46.080000000000005</v>
          </cell>
          <cell r="K32">
            <v>0</v>
          </cell>
        </row>
        <row r="33">
          <cell r="B33">
            <v>21.108333333333331</v>
          </cell>
          <cell r="C33">
            <v>28.8</v>
          </cell>
          <cell r="D33">
            <v>15.4</v>
          </cell>
          <cell r="E33">
            <v>55.125</v>
          </cell>
          <cell r="F33">
            <v>79</v>
          </cell>
          <cell r="G33">
            <v>33</v>
          </cell>
          <cell r="H33">
            <v>28.8</v>
          </cell>
          <cell r="I33" t="str">
            <v>NE</v>
          </cell>
          <cell r="J33">
            <v>45.72</v>
          </cell>
          <cell r="K33">
            <v>0</v>
          </cell>
        </row>
        <row r="34">
          <cell r="B34">
            <v>21.733333333333334</v>
          </cell>
          <cell r="C34">
            <v>28.9</v>
          </cell>
          <cell r="D34">
            <v>16.2</v>
          </cell>
          <cell r="E34">
            <v>62.291666666666664</v>
          </cell>
          <cell r="F34">
            <v>81</v>
          </cell>
          <cell r="G34">
            <v>42</v>
          </cell>
          <cell r="H34">
            <v>25.56</v>
          </cell>
          <cell r="I34" t="str">
            <v>NE</v>
          </cell>
          <cell r="J34">
            <v>43.56</v>
          </cell>
          <cell r="K34">
            <v>0</v>
          </cell>
        </row>
        <row r="35">
          <cell r="B35">
            <v>21.554166666666664</v>
          </cell>
          <cell r="C35">
            <v>28.9</v>
          </cell>
          <cell r="D35">
            <v>15.4</v>
          </cell>
          <cell r="E35">
            <v>70.375</v>
          </cell>
          <cell r="F35">
            <v>91</v>
          </cell>
          <cell r="G35">
            <v>42</v>
          </cell>
          <cell r="H35">
            <v>30.6</v>
          </cell>
          <cell r="I35" t="str">
            <v>NE</v>
          </cell>
          <cell r="J35">
            <v>48.96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26.708333333333343</v>
          </cell>
          <cell r="C5">
            <v>33.299999999999997</v>
          </cell>
          <cell r="D5">
            <v>21.2</v>
          </cell>
          <cell r="E5">
            <v>68.13333333333334</v>
          </cell>
          <cell r="F5">
            <v>81</v>
          </cell>
          <cell r="G5">
            <v>46</v>
          </cell>
          <cell r="H5">
            <v>10.08</v>
          </cell>
          <cell r="I5" t="str">
            <v>SE</v>
          </cell>
          <cell r="J5">
            <v>24.12</v>
          </cell>
          <cell r="K5">
            <v>0</v>
          </cell>
        </row>
        <row r="6">
          <cell r="B6">
            <v>26.129166666666663</v>
          </cell>
          <cell r="C6">
            <v>33.200000000000003</v>
          </cell>
          <cell r="D6">
            <v>17.899999999999999</v>
          </cell>
          <cell r="E6">
            <v>64.533333333333331</v>
          </cell>
          <cell r="F6">
            <v>88</v>
          </cell>
          <cell r="G6">
            <v>44</v>
          </cell>
          <cell r="H6">
            <v>14.04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24.366666666666671</v>
          </cell>
          <cell r="C7">
            <v>32</v>
          </cell>
          <cell r="D7">
            <v>17.2</v>
          </cell>
          <cell r="E7">
            <v>61.611111111111114</v>
          </cell>
          <cell r="F7">
            <v>87</v>
          </cell>
          <cell r="G7">
            <v>35</v>
          </cell>
          <cell r="H7">
            <v>8.64</v>
          </cell>
          <cell r="I7" t="str">
            <v>SE</v>
          </cell>
          <cell r="J7">
            <v>16.2</v>
          </cell>
          <cell r="K7">
            <v>0</v>
          </cell>
        </row>
        <row r="8">
          <cell r="B8">
            <v>24.670833333333334</v>
          </cell>
          <cell r="C8">
            <v>32.799999999999997</v>
          </cell>
          <cell r="D8">
            <v>16.3</v>
          </cell>
          <cell r="E8">
            <v>60.5</v>
          </cell>
          <cell r="F8">
            <v>81</v>
          </cell>
          <cell r="G8">
            <v>39</v>
          </cell>
          <cell r="H8">
            <v>11.520000000000001</v>
          </cell>
          <cell r="I8" t="str">
            <v>SE</v>
          </cell>
          <cell r="J8">
            <v>24.840000000000003</v>
          </cell>
          <cell r="K8">
            <v>0</v>
          </cell>
        </row>
        <row r="9">
          <cell r="B9">
            <v>24.824999999999999</v>
          </cell>
          <cell r="C9">
            <v>30.3</v>
          </cell>
          <cell r="D9">
            <v>18.8</v>
          </cell>
          <cell r="E9">
            <v>58.89473684210526</v>
          </cell>
          <cell r="F9">
            <v>78</v>
          </cell>
          <cell r="G9">
            <v>42</v>
          </cell>
          <cell r="H9">
            <v>9.7200000000000006</v>
          </cell>
          <cell r="I9" t="str">
            <v>SE</v>
          </cell>
          <cell r="J9">
            <v>20.88</v>
          </cell>
          <cell r="K9">
            <v>0</v>
          </cell>
        </row>
        <row r="10">
          <cell r="B10">
            <v>25.637499999999999</v>
          </cell>
          <cell r="C10">
            <v>31.8</v>
          </cell>
          <cell r="D10">
            <v>20.399999999999999</v>
          </cell>
          <cell r="E10">
            <v>70.21052631578948</v>
          </cell>
          <cell r="F10">
            <v>90</v>
          </cell>
          <cell r="G10">
            <v>43</v>
          </cell>
          <cell r="H10">
            <v>14.04</v>
          </cell>
          <cell r="I10" t="str">
            <v>SE</v>
          </cell>
          <cell r="J10">
            <v>27</v>
          </cell>
          <cell r="K10">
            <v>0</v>
          </cell>
        </row>
        <row r="11">
          <cell r="B11">
            <v>25.041666666666668</v>
          </cell>
          <cell r="C11">
            <v>31</v>
          </cell>
          <cell r="D11">
            <v>20.100000000000001</v>
          </cell>
          <cell r="E11">
            <v>68.416666666666671</v>
          </cell>
          <cell r="F11">
            <v>87</v>
          </cell>
          <cell r="G11">
            <v>47</v>
          </cell>
          <cell r="H11">
            <v>13.32</v>
          </cell>
          <cell r="I11" t="str">
            <v>SE</v>
          </cell>
          <cell r="J11">
            <v>28.8</v>
          </cell>
          <cell r="K11">
            <v>0</v>
          </cell>
        </row>
        <row r="12">
          <cell r="B12">
            <v>23.916666666666671</v>
          </cell>
          <cell r="C12">
            <v>31</v>
          </cell>
          <cell r="D12">
            <v>18.8</v>
          </cell>
          <cell r="E12">
            <v>68.041666666666671</v>
          </cell>
          <cell r="F12">
            <v>87</v>
          </cell>
          <cell r="G12">
            <v>44</v>
          </cell>
          <cell r="H12">
            <v>16.920000000000002</v>
          </cell>
          <cell r="I12" t="str">
            <v>SE</v>
          </cell>
          <cell r="J12">
            <v>38.880000000000003</v>
          </cell>
          <cell r="K12">
            <v>0</v>
          </cell>
        </row>
        <row r="13">
          <cell r="B13">
            <v>24.208333333333332</v>
          </cell>
          <cell r="C13">
            <v>31.2</v>
          </cell>
          <cell r="D13">
            <v>18.8</v>
          </cell>
          <cell r="E13">
            <v>65.541666666666671</v>
          </cell>
          <cell r="F13">
            <v>85</v>
          </cell>
          <cell r="G13">
            <v>40</v>
          </cell>
          <cell r="H13">
            <v>13.32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24.299999999999997</v>
          </cell>
          <cell r="C14">
            <v>32.299999999999997</v>
          </cell>
          <cell r="D14">
            <v>17.8</v>
          </cell>
          <cell r="E14">
            <v>70.17647058823529</v>
          </cell>
          <cell r="F14">
            <v>88</v>
          </cell>
          <cell r="G14">
            <v>42</v>
          </cell>
          <cell r="H14">
            <v>18.720000000000002</v>
          </cell>
          <cell r="I14" t="str">
            <v>SE</v>
          </cell>
          <cell r="J14">
            <v>34.92</v>
          </cell>
          <cell r="K14">
            <v>0</v>
          </cell>
        </row>
        <row r="15">
          <cell r="B15">
            <v>19.908333333333335</v>
          </cell>
          <cell r="C15">
            <v>24.1</v>
          </cell>
          <cell r="D15">
            <v>17.5</v>
          </cell>
          <cell r="E15">
            <v>90.222222222222229</v>
          </cell>
          <cell r="F15">
            <v>97</v>
          </cell>
          <cell r="G15">
            <v>75</v>
          </cell>
          <cell r="H15">
            <v>20.52</v>
          </cell>
          <cell r="I15" t="str">
            <v>SE</v>
          </cell>
          <cell r="J15">
            <v>43.2</v>
          </cell>
          <cell r="K15">
            <v>30.199999999999996</v>
          </cell>
        </row>
        <row r="16">
          <cell r="B16">
            <v>18.620833333333326</v>
          </cell>
          <cell r="C16">
            <v>23.9</v>
          </cell>
          <cell r="D16">
            <v>13.9</v>
          </cell>
          <cell r="E16">
            <v>78.541666666666671</v>
          </cell>
          <cell r="F16">
            <v>95</v>
          </cell>
          <cell r="G16">
            <v>54</v>
          </cell>
          <cell r="H16">
            <v>11.520000000000001</v>
          </cell>
          <cell r="I16" t="str">
            <v>S</v>
          </cell>
          <cell r="J16">
            <v>24.48</v>
          </cell>
          <cell r="K16">
            <v>0.2</v>
          </cell>
        </row>
        <row r="17">
          <cell r="B17">
            <v>18.783333333333331</v>
          </cell>
          <cell r="C17">
            <v>26.1</v>
          </cell>
          <cell r="D17">
            <v>11.5</v>
          </cell>
          <cell r="E17">
            <v>75.208333333333329</v>
          </cell>
          <cell r="F17">
            <v>97</v>
          </cell>
          <cell r="G17">
            <v>50</v>
          </cell>
          <cell r="H17">
            <v>8.2799999999999994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21.512500000000003</v>
          </cell>
          <cell r="C18">
            <v>29.5</v>
          </cell>
          <cell r="D18">
            <v>15.8</v>
          </cell>
          <cell r="E18">
            <v>76.25</v>
          </cell>
          <cell r="F18">
            <v>92</v>
          </cell>
          <cell r="G18">
            <v>54</v>
          </cell>
          <cell r="H18">
            <v>11.16</v>
          </cell>
          <cell r="I18" t="str">
            <v>SE</v>
          </cell>
          <cell r="J18">
            <v>24.840000000000003</v>
          </cell>
          <cell r="K18">
            <v>0</v>
          </cell>
        </row>
        <row r="19">
          <cell r="B19">
            <v>24.274999999999995</v>
          </cell>
          <cell r="C19">
            <v>33.200000000000003</v>
          </cell>
          <cell r="D19">
            <v>18.399999999999999</v>
          </cell>
          <cell r="E19">
            <v>80.84210526315789</v>
          </cell>
          <cell r="F19">
            <v>96</v>
          </cell>
          <cell r="G19">
            <v>52</v>
          </cell>
          <cell r="H19">
            <v>18</v>
          </cell>
          <cell r="I19" t="str">
            <v>L</v>
          </cell>
          <cell r="J19">
            <v>29.52</v>
          </cell>
          <cell r="K19">
            <v>0</v>
          </cell>
        </row>
        <row r="20">
          <cell r="B20">
            <v>21.166666666666668</v>
          </cell>
          <cell r="C20">
            <v>25.6</v>
          </cell>
          <cell r="D20">
            <v>18.399999999999999</v>
          </cell>
          <cell r="E20">
            <v>85.25</v>
          </cell>
          <cell r="F20">
            <v>95</v>
          </cell>
          <cell r="G20">
            <v>67</v>
          </cell>
          <cell r="H20">
            <v>20.88</v>
          </cell>
          <cell r="I20" t="str">
            <v>L</v>
          </cell>
          <cell r="J20">
            <v>39.6</v>
          </cell>
          <cell r="K20">
            <v>1.4</v>
          </cell>
        </row>
        <row r="21">
          <cell r="B21">
            <v>21.037499999999998</v>
          </cell>
          <cell r="C21">
            <v>28.2</v>
          </cell>
          <cell r="D21">
            <v>15.3</v>
          </cell>
          <cell r="E21">
            <v>84.25</v>
          </cell>
          <cell r="F21">
            <v>98</v>
          </cell>
          <cell r="G21">
            <v>58</v>
          </cell>
          <cell r="H21">
            <v>10.8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>
            <v>23.254166666666663</v>
          </cell>
          <cell r="C22">
            <v>30.8</v>
          </cell>
          <cell r="D22">
            <v>17.8</v>
          </cell>
          <cell r="E22">
            <v>80.208333333333329</v>
          </cell>
          <cell r="F22">
            <v>98</v>
          </cell>
          <cell r="G22">
            <v>51</v>
          </cell>
          <cell r="H22">
            <v>26.64</v>
          </cell>
          <cell r="I22" t="str">
            <v>NO</v>
          </cell>
          <cell r="J22">
            <v>41.4</v>
          </cell>
          <cell r="K22">
            <v>0</v>
          </cell>
        </row>
        <row r="23">
          <cell r="B23">
            <v>18.137499999999999</v>
          </cell>
          <cell r="C23">
            <v>22.8</v>
          </cell>
          <cell r="D23">
            <v>13.8</v>
          </cell>
          <cell r="E23">
            <v>80.5</v>
          </cell>
          <cell r="F23">
            <v>98</v>
          </cell>
          <cell r="G23">
            <v>52</v>
          </cell>
          <cell r="H23">
            <v>23.400000000000002</v>
          </cell>
          <cell r="I23" t="str">
            <v>SO</v>
          </cell>
          <cell r="J23">
            <v>50.04</v>
          </cell>
          <cell r="K23">
            <v>30.2</v>
          </cell>
        </row>
        <row r="24">
          <cell r="B24">
            <v>13.7875</v>
          </cell>
          <cell r="C24">
            <v>20.399999999999999</v>
          </cell>
          <cell r="D24">
            <v>8</v>
          </cell>
          <cell r="E24">
            <v>70.125</v>
          </cell>
          <cell r="F24">
            <v>95</v>
          </cell>
          <cell r="G24">
            <v>39</v>
          </cell>
          <cell r="H24">
            <v>7.9200000000000008</v>
          </cell>
          <cell r="I24" t="str">
            <v>S</v>
          </cell>
          <cell r="J24">
            <v>19.079999999999998</v>
          </cell>
          <cell r="K24">
            <v>0</v>
          </cell>
        </row>
        <row r="25">
          <cell r="B25">
            <v>14.316666666666665</v>
          </cell>
          <cell r="C25">
            <v>21.8</v>
          </cell>
          <cell r="D25">
            <v>6.6</v>
          </cell>
          <cell r="E25">
            <v>69.375</v>
          </cell>
          <cell r="F25">
            <v>97</v>
          </cell>
          <cell r="G25">
            <v>41</v>
          </cell>
          <cell r="H25">
            <v>9.3600000000000012</v>
          </cell>
          <cell r="I25" t="str">
            <v>SE</v>
          </cell>
          <cell r="J25">
            <v>19.440000000000001</v>
          </cell>
          <cell r="K25">
            <v>0</v>
          </cell>
        </row>
        <row r="26">
          <cell r="B26">
            <v>16.133333333333329</v>
          </cell>
          <cell r="C26">
            <v>23.5</v>
          </cell>
          <cell r="D26">
            <v>7.6</v>
          </cell>
          <cell r="E26">
            <v>66.583333333333329</v>
          </cell>
          <cell r="F26">
            <v>97</v>
          </cell>
          <cell r="G26">
            <v>40</v>
          </cell>
          <cell r="H26">
            <v>8.64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17.375000000000004</v>
          </cell>
          <cell r="C27">
            <v>24.6</v>
          </cell>
          <cell r="D27">
            <v>10.3</v>
          </cell>
          <cell r="E27">
            <v>67.25</v>
          </cell>
          <cell r="F27">
            <v>93</v>
          </cell>
          <cell r="G27">
            <v>43</v>
          </cell>
          <cell r="H27">
            <v>10.8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18.608333333333331</v>
          </cell>
          <cell r="C28">
            <v>24.7</v>
          </cell>
          <cell r="D28">
            <v>11.2</v>
          </cell>
          <cell r="E28">
            <v>65.666666666666671</v>
          </cell>
          <cell r="F28">
            <v>93</v>
          </cell>
          <cell r="G28">
            <v>42</v>
          </cell>
          <cell r="H28">
            <v>10.08</v>
          </cell>
          <cell r="I28" t="str">
            <v>SE</v>
          </cell>
          <cell r="J28">
            <v>19.8</v>
          </cell>
          <cell r="K28">
            <v>0</v>
          </cell>
        </row>
        <row r="29">
          <cell r="B29">
            <v>20.229166666666668</v>
          </cell>
          <cell r="C29">
            <v>26.4</v>
          </cell>
          <cell r="D29">
            <v>16.3</v>
          </cell>
          <cell r="E29">
            <v>73.541666666666671</v>
          </cell>
          <cell r="F29">
            <v>87</v>
          </cell>
          <cell r="G29">
            <v>50</v>
          </cell>
          <cell r="H29">
            <v>12.24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21.812500000000004</v>
          </cell>
          <cell r="C30">
            <v>29.4</v>
          </cell>
          <cell r="D30">
            <v>16.600000000000001</v>
          </cell>
          <cell r="E30">
            <v>70.5</v>
          </cell>
          <cell r="F30">
            <v>89</v>
          </cell>
          <cell r="G30">
            <v>45</v>
          </cell>
          <cell r="H30">
            <v>13.68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22.216666666666669</v>
          </cell>
          <cell r="C31">
            <v>29.9</v>
          </cell>
          <cell r="D31">
            <v>16.600000000000001</v>
          </cell>
          <cell r="E31">
            <v>67.5</v>
          </cell>
          <cell r="F31">
            <v>89</v>
          </cell>
          <cell r="G31">
            <v>40</v>
          </cell>
          <cell r="H31">
            <v>13.68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21.354166666666668</v>
          </cell>
          <cell r="C32">
            <v>28.9</v>
          </cell>
          <cell r="D32">
            <v>15.3</v>
          </cell>
          <cell r="E32">
            <v>63.458333333333336</v>
          </cell>
          <cell r="F32">
            <v>89</v>
          </cell>
          <cell r="G32">
            <v>30</v>
          </cell>
          <cell r="H32">
            <v>16.2</v>
          </cell>
          <cell r="I32" t="str">
            <v>L</v>
          </cell>
          <cell r="J32">
            <v>41.76</v>
          </cell>
          <cell r="K32">
            <v>0</v>
          </cell>
        </row>
        <row r="33">
          <cell r="B33">
            <v>21.691666666666666</v>
          </cell>
          <cell r="C33">
            <v>29.6</v>
          </cell>
          <cell r="D33">
            <v>14.6</v>
          </cell>
          <cell r="E33">
            <v>58.125</v>
          </cell>
          <cell r="F33">
            <v>82</v>
          </cell>
          <cell r="G33">
            <v>36</v>
          </cell>
          <cell r="H33">
            <v>12.96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22.695833333333329</v>
          </cell>
          <cell r="C34">
            <v>29.6</v>
          </cell>
          <cell r="D34">
            <v>17</v>
          </cell>
          <cell r="E34">
            <v>62</v>
          </cell>
          <cell r="F34">
            <v>77</v>
          </cell>
          <cell r="G34">
            <v>43</v>
          </cell>
          <cell r="H34">
            <v>10.08</v>
          </cell>
          <cell r="I34" t="str">
            <v>L</v>
          </cell>
          <cell r="J34">
            <v>22.32</v>
          </cell>
          <cell r="K34">
            <v>0</v>
          </cell>
        </row>
        <row r="35">
          <cell r="B35">
            <v>22.345833333333331</v>
          </cell>
          <cell r="C35">
            <v>29.9</v>
          </cell>
          <cell r="D35">
            <v>17.2</v>
          </cell>
          <cell r="E35">
            <v>69.208333333333329</v>
          </cell>
          <cell r="F35">
            <v>88</v>
          </cell>
          <cell r="G35">
            <v>42</v>
          </cell>
          <cell r="H35">
            <v>15.120000000000001</v>
          </cell>
          <cell r="I35" t="str">
            <v>SE</v>
          </cell>
          <cell r="J35">
            <v>27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24.487500000000001</v>
          </cell>
          <cell r="C5">
            <v>32.700000000000003</v>
          </cell>
          <cell r="D5">
            <v>17.100000000000001</v>
          </cell>
          <cell r="E5">
            <v>71.1875</v>
          </cell>
          <cell r="F5">
            <v>92</v>
          </cell>
          <cell r="G5">
            <v>41</v>
          </cell>
          <cell r="H5">
            <v>15.840000000000002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24.725000000000005</v>
          </cell>
          <cell r="C6">
            <v>32.200000000000003</v>
          </cell>
          <cell r="D6">
            <v>18.100000000000001</v>
          </cell>
          <cell r="E6">
            <v>48.833333333333336</v>
          </cell>
          <cell r="F6">
            <v>63</v>
          </cell>
          <cell r="G6">
            <v>35</v>
          </cell>
          <cell r="H6">
            <v>23.400000000000002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23.595833333333328</v>
          </cell>
          <cell r="C7">
            <v>32</v>
          </cell>
          <cell r="D7">
            <v>17.399999999999999</v>
          </cell>
          <cell r="E7">
            <v>60.89473684210526</v>
          </cell>
          <cell r="F7">
            <v>85</v>
          </cell>
          <cell r="G7">
            <v>27</v>
          </cell>
          <cell r="H7">
            <v>17.64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23.195833333333329</v>
          </cell>
          <cell r="C8">
            <v>32.1</v>
          </cell>
          <cell r="D8">
            <v>14.3</v>
          </cell>
          <cell r="E8">
            <v>59.368421052631582</v>
          </cell>
          <cell r="F8">
            <v>89</v>
          </cell>
          <cell r="G8">
            <v>33</v>
          </cell>
          <cell r="H8">
            <v>16.559999999999999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23.454166666666666</v>
          </cell>
          <cell r="C9">
            <v>27.7</v>
          </cell>
          <cell r="D9">
            <v>18.2</v>
          </cell>
          <cell r="E9">
            <v>63.958333333333336</v>
          </cell>
          <cell r="F9">
            <v>82</v>
          </cell>
          <cell r="G9">
            <v>48</v>
          </cell>
          <cell r="H9">
            <v>15.48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22.658333333333335</v>
          </cell>
          <cell r="C10">
            <v>27.9</v>
          </cell>
          <cell r="D10">
            <v>20</v>
          </cell>
          <cell r="E10">
            <v>74.833333333333329</v>
          </cell>
          <cell r="F10">
            <v>85</v>
          </cell>
          <cell r="G10">
            <v>56</v>
          </cell>
          <cell r="H10">
            <v>14.76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23.391666666666669</v>
          </cell>
          <cell r="C11">
            <v>30.4</v>
          </cell>
          <cell r="D11">
            <v>18.3</v>
          </cell>
          <cell r="E11">
            <v>73.208333333333329</v>
          </cell>
          <cell r="F11">
            <v>93</v>
          </cell>
          <cell r="G11">
            <v>43</v>
          </cell>
          <cell r="H11">
            <v>17.64</v>
          </cell>
          <cell r="I11" t="str">
            <v>SE</v>
          </cell>
          <cell r="J11">
            <v>35.64</v>
          </cell>
          <cell r="K11">
            <v>0</v>
          </cell>
        </row>
        <row r="12">
          <cell r="B12">
            <v>23.066666666666666</v>
          </cell>
          <cell r="C12">
            <v>29.4</v>
          </cell>
          <cell r="D12">
            <v>18.2</v>
          </cell>
          <cell r="E12">
            <v>68.541666666666671</v>
          </cell>
          <cell r="F12">
            <v>87</v>
          </cell>
          <cell r="G12">
            <v>43</v>
          </cell>
          <cell r="H12">
            <v>21.96</v>
          </cell>
          <cell r="I12" t="str">
            <v>L</v>
          </cell>
          <cell r="J12">
            <v>42.84</v>
          </cell>
          <cell r="K12">
            <v>0</v>
          </cell>
        </row>
        <row r="13">
          <cell r="B13">
            <v>22.92916666666666</v>
          </cell>
          <cell r="C13">
            <v>29.7</v>
          </cell>
          <cell r="D13">
            <v>18</v>
          </cell>
          <cell r="E13">
            <v>68.666666666666671</v>
          </cell>
          <cell r="F13">
            <v>88</v>
          </cell>
          <cell r="G13">
            <v>43</v>
          </cell>
          <cell r="H13">
            <v>22.32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22.979166666666668</v>
          </cell>
          <cell r="C14">
            <v>30.9</v>
          </cell>
          <cell r="D14">
            <v>16.399999999999999</v>
          </cell>
          <cell r="E14">
            <v>66.565217391304344</v>
          </cell>
          <cell r="F14">
            <v>91</v>
          </cell>
          <cell r="G14">
            <v>36</v>
          </cell>
          <cell r="H14">
            <v>23.759999999999998</v>
          </cell>
          <cell r="I14" t="str">
            <v>NE</v>
          </cell>
          <cell r="J14">
            <v>39.96</v>
          </cell>
          <cell r="K14">
            <v>0</v>
          </cell>
        </row>
        <row r="15">
          <cell r="B15">
            <v>19.587500000000002</v>
          </cell>
          <cell r="C15">
            <v>24.1</v>
          </cell>
          <cell r="D15">
            <v>17.899999999999999</v>
          </cell>
          <cell r="E15">
            <v>84.291666666666671</v>
          </cell>
          <cell r="F15">
            <v>98</v>
          </cell>
          <cell r="G15">
            <v>55</v>
          </cell>
          <cell r="H15">
            <v>21.6</v>
          </cell>
          <cell r="I15" t="str">
            <v>NE</v>
          </cell>
          <cell r="J15">
            <v>43.92</v>
          </cell>
          <cell r="K15">
            <v>33.6</v>
          </cell>
        </row>
        <row r="16">
          <cell r="B16">
            <v>17.091666666666672</v>
          </cell>
          <cell r="C16">
            <v>22.1</v>
          </cell>
          <cell r="D16">
            <v>13.1</v>
          </cell>
          <cell r="E16">
            <v>83.708333333333329</v>
          </cell>
          <cell r="F16">
            <v>98</v>
          </cell>
          <cell r="G16">
            <v>57</v>
          </cell>
          <cell r="H16">
            <v>13.68</v>
          </cell>
          <cell r="I16" t="str">
            <v>S</v>
          </cell>
          <cell r="J16">
            <v>23.040000000000003</v>
          </cell>
          <cell r="K16">
            <v>0.2</v>
          </cell>
        </row>
        <row r="17">
          <cell r="B17">
            <v>17.291666666666668</v>
          </cell>
          <cell r="C17">
            <v>24.7</v>
          </cell>
          <cell r="D17">
            <v>11.5</v>
          </cell>
          <cell r="E17">
            <v>77.791666666666671</v>
          </cell>
          <cell r="F17">
            <v>96</v>
          </cell>
          <cell r="G17">
            <v>45</v>
          </cell>
          <cell r="H17">
            <v>12.96</v>
          </cell>
          <cell r="I17" t="str">
            <v>S</v>
          </cell>
          <cell r="J17">
            <v>21.240000000000002</v>
          </cell>
          <cell r="K17">
            <v>0</v>
          </cell>
        </row>
        <row r="18">
          <cell r="B18">
            <v>19.7</v>
          </cell>
          <cell r="C18">
            <v>27.7</v>
          </cell>
          <cell r="D18">
            <v>14.1</v>
          </cell>
          <cell r="E18">
            <v>81.041666666666671</v>
          </cell>
          <cell r="F18">
            <v>95</v>
          </cell>
          <cell r="G18">
            <v>60</v>
          </cell>
          <cell r="H18">
            <v>20.52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22.691666666666666</v>
          </cell>
          <cell r="C19">
            <v>30.9</v>
          </cell>
          <cell r="D19">
            <v>17.399999999999999</v>
          </cell>
          <cell r="E19">
            <v>80.125</v>
          </cell>
          <cell r="F19">
            <v>97</v>
          </cell>
          <cell r="G19">
            <v>47</v>
          </cell>
          <cell r="H19">
            <v>18.720000000000002</v>
          </cell>
          <cell r="I19" t="str">
            <v>N</v>
          </cell>
          <cell r="J19">
            <v>34.200000000000003</v>
          </cell>
          <cell r="K19">
            <v>0.2</v>
          </cell>
        </row>
        <row r="20">
          <cell r="B20">
            <v>19.55</v>
          </cell>
          <cell r="C20">
            <v>25.6</v>
          </cell>
          <cell r="D20">
            <v>16.600000000000001</v>
          </cell>
          <cell r="E20">
            <v>88.541666666666671</v>
          </cell>
          <cell r="F20">
            <v>98</v>
          </cell>
          <cell r="G20">
            <v>65</v>
          </cell>
          <cell r="H20">
            <v>32.76</v>
          </cell>
          <cell r="I20" t="str">
            <v>NO</v>
          </cell>
          <cell r="J20">
            <v>57.24</v>
          </cell>
          <cell r="K20">
            <v>22.8</v>
          </cell>
        </row>
        <row r="21">
          <cell r="B21">
            <v>20.025000000000002</v>
          </cell>
          <cell r="C21">
            <v>26.4</v>
          </cell>
          <cell r="D21">
            <v>14.8</v>
          </cell>
          <cell r="E21">
            <v>84.708333333333329</v>
          </cell>
          <cell r="F21">
            <v>99</v>
          </cell>
          <cell r="G21">
            <v>57</v>
          </cell>
          <cell r="H21">
            <v>17.28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21.558333333333337</v>
          </cell>
          <cell r="C22">
            <v>29</v>
          </cell>
          <cell r="D22">
            <v>16.600000000000001</v>
          </cell>
          <cell r="E22">
            <v>85.333333333333329</v>
          </cell>
          <cell r="F22">
            <v>99</v>
          </cell>
          <cell r="G22">
            <v>55</v>
          </cell>
          <cell r="H22">
            <v>22.32</v>
          </cell>
          <cell r="I22" t="str">
            <v>N</v>
          </cell>
          <cell r="J22">
            <v>38.519999999999996</v>
          </cell>
          <cell r="K22">
            <v>0.2</v>
          </cell>
        </row>
        <row r="23">
          <cell r="B23">
            <v>16.408333333333331</v>
          </cell>
          <cell r="C23">
            <v>22.2</v>
          </cell>
          <cell r="D23">
            <v>11.4</v>
          </cell>
          <cell r="E23">
            <v>83.791666666666671</v>
          </cell>
          <cell r="F23">
            <v>98</v>
          </cell>
          <cell r="G23">
            <v>58</v>
          </cell>
          <cell r="H23">
            <v>35.28</v>
          </cell>
          <cell r="I23" t="str">
            <v>SO</v>
          </cell>
          <cell r="J23">
            <v>72.72</v>
          </cell>
          <cell r="K23">
            <v>23.4</v>
          </cell>
        </row>
        <row r="24">
          <cell r="B24">
            <v>12.449999999999998</v>
          </cell>
          <cell r="C24">
            <v>18.100000000000001</v>
          </cell>
          <cell r="D24">
            <v>8.5</v>
          </cell>
          <cell r="E24">
            <v>76.75</v>
          </cell>
          <cell r="F24">
            <v>93</v>
          </cell>
          <cell r="G24">
            <v>49</v>
          </cell>
          <cell r="H24">
            <v>16.559999999999999</v>
          </cell>
          <cell r="I24" t="str">
            <v>SO</v>
          </cell>
          <cell r="J24">
            <v>24.48</v>
          </cell>
          <cell r="K24">
            <v>0</v>
          </cell>
        </row>
        <row r="25">
          <cell r="B25">
            <v>12.666666666666666</v>
          </cell>
          <cell r="C25">
            <v>20.6</v>
          </cell>
          <cell r="D25">
            <v>6.5</v>
          </cell>
          <cell r="E25">
            <v>76.208333333333329</v>
          </cell>
          <cell r="F25">
            <v>97</v>
          </cell>
          <cell r="G25">
            <v>39</v>
          </cell>
          <cell r="H25">
            <v>14.4</v>
          </cell>
          <cell r="I25" t="str">
            <v>S</v>
          </cell>
          <cell r="J25">
            <v>23.759999999999998</v>
          </cell>
          <cell r="K25">
            <v>0</v>
          </cell>
        </row>
        <row r="26">
          <cell r="B26">
            <v>14.016666666666667</v>
          </cell>
          <cell r="C26">
            <v>21.5</v>
          </cell>
          <cell r="D26">
            <v>7.7</v>
          </cell>
          <cell r="E26">
            <v>75.666666666666671</v>
          </cell>
          <cell r="F26">
            <v>96</v>
          </cell>
          <cell r="G26">
            <v>47</v>
          </cell>
          <cell r="H26">
            <v>13.68</v>
          </cell>
          <cell r="I26" t="str">
            <v>S</v>
          </cell>
          <cell r="J26">
            <v>23.040000000000003</v>
          </cell>
          <cell r="K26">
            <v>0</v>
          </cell>
        </row>
        <row r="27">
          <cell r="B27">
            <v>15.250000000000002</v>
          </cell>
          <cell r="C27">
            <v>22.4</v>
          </cell>
          <cell r="D27">
            <v>10.5</v>
          </cell>
          <cell r="E27">
            <v>74.291666666666671</v>
          </cell>
          <cell r="F27">
            <v>94</v>
          </cell>
          <cell r="G27">
            <v>43</v>
          </cell>
          <cell r="H27">
            <v>15.48</v>
          </cell>
          <cell r="I27" t="str">
            <v>S</v>
          </cell>
          <cell r="J27">
            <v>24.12</v>
          </cell>
          <cell r="K27">
            <v>0</v>
          </cell>
        </row>
        <row r="28">
          <cell r="B28">
            <v>17.008333333333333</v>
          </cell>
          <cell r="C28">
            <v>24</v>
          </cell>
          <cell r="D28">
            <v>12.5</v>
          </cell>
          <cell r="E28">
            <v>71.875</v>
          </cell>
          <cell r="F28">
            <v>89</v>
          </cell>
          <cell r="G28">
            <v>44</v>
          </cell>
          <cell r="H28">
            <v>11.16</v>
          </cell>
          <cell r="I28" t="str">
            <v>SE</v>
          </cell>
          <cell r="J28">
            <v>21.6</v>
          </cell>
          <cell r="K28">
            <v>0</v>
          </cell>
        </row>
        <row r="29">
          <cell r="B29">
            <v>18.641666666666669</v>
          </cell>
          <cell r="C29">
            <v>24.4</v>
          </cell>
          <cell r="D29">
            <v>14.9</v>
          </cell>
          <cell r="E29">
            <v>79.5</v>
          </cell>
          <cell r="F29">
            <v>96</v>
          </cell>
          <cell r="G29">
            <v>53</v>
          </cell>
          <cell r="H29">
            <v>16.2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20.108333333333331</v>
          </cell>
          <cell r="C30">
            <v>27.4</v>
          </cell>
          <cell r="D30">
            <v>15.3</v>
          </cell>
          <cell r="E30">
            <v>76.75</v>
          </cell>
          <cell r="F30">
            <v>94</v>
          </cell>
          <cell r="G30">
            <v>51</v>
          </cell>
          <cell r="H30">
            <v>18.720000000000002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20.566666666666666</v>
          </cell>
          <cell r="C31">
            <v>27.6</v>
          </cell>
          <cell r="D31">
            <v>14.6</v>
          </cell>
          <cell r="E31">
            <v>73</v>
          </cell>
          <cell r="F31">
            <v>95</v>
          </cell>
          <cell r="G31">
            <v>46</v>
          </cell>
          <cell r="H31">
            <v>21.6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19.987500000000001</v>
          </cell>
          <cell r="C32">
            <v>26.9</v>
          </cell>
          <cell r="D32">
            <v>13.8</v>
          </cell>
          <cell r="E32">
            <v>68.291666666666671</v>
          </cell>
          <cell r="F32">
            <v>93</v>
          </cell>
          <cell r="G32">
            <v>36</v>
          </cell>
          <cell r="H32">
            <v>21.6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19.475000000000001</v>
          </cell>
          <cell r="C33">
            <v>27.4</v>
          </cell>
          <cell r="D33">
            <v>11.2</v>
          </cell>
          <cell r="E33">
            <v>64.791666666666671</v>
          </cell>
          <cell r="F33">
            <v>94</v>
          </cell>
          <cell r="G33">
            <v>39</v>
          </cell>
          <cell r="H33">
            <v>18.36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20.391666666666669</v>
          </cell>
          <cell r="C34">
            <v>28.4</v>
          </cell>
          <cell r="D34">
            <v>14.1</v>
          </cell>
          <cell r="E34">
            <v>68.875</v>
          </cell>
          <cell r="F34">
            <v>88</v>
          </cell>
          <cell r="G34">
            <v>43</v>
          </cell>
          <cell r="H34">
            <v>15.48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20.458333333333332</v>
          </cell>
          <cell r="C35">
            <v>26</v>
          </cell>
          <cell r="D35">
            <v>15.9</v>
          </cell>
          <cell r="E35">
            <v>77.791666666666671</v>
          </cell>
          <cell r="F35">
            <v>93</v>
          </cell>
          <cell r="G35">
            <v>58</v>
          </cell>
          <cell r="H35">
            <v>19.079999999999998</v>
          </cell>
          <cell r="I35" t="str">
            <v>NE</v>
          </cell>
          <cell r="J35">
            <v>35.28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27.066666666666666</v>
          </cell>
          <cell r="C5">
            <v>33.4</v>
          </cell>
          <cell r="D5">
            <v>22.6</v>
          </cell>
          <cell r="E5">
            <v>54.5</v>
          </cell>
          <cell r="F5">
            <v>76</v>
          </cell>
          <cell r="G5">
            <v>29</v>
          </cell>
          <cell r="H5">
            <v>13.32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26.820833333333336</v>
          </cell>
          <cell r="C6">
            <v>33.299999999999997</v>
          </cell>
          <cell r="D6">
            <v>21.6</v>
          </cell>
          <cell r="E6">
            <v>50.208333333333336</v>
          </cell>
          <cell r="F6">
            <v>81</v>
          </cell>
          <cell r="G6">
            <v>22</v>
          </cell>
          <cell r="H6">
            <v>22.32</v>
          </cell>
          <cell r="I6" t="str">
            <v>L</v>
          </cell>
          <cell r="J6">
            <v>32.4</v>
          </cell>
          <cell r="K6">
            <v>0</v>
          </cell>
        </row>
        <row r="7">
          <cell r="B7">
            <v>25.92916666666666</v>
          </cell>
          <cell r="C7">
            <v>32.6</v>
          </cell>
          <cell r="D7">
            <v>20</v>
          </cell>
          <cell r="E7">
            <v>51.625</v>
          </cell>
          <cell r="F7">
            <v>90</v>
          </cell>
          <cell r="G7">
            <v>21</v>
          </cell>
          <cell r="H7">
            <v>14.4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25.883333333333336</v>
          </cell>
          <cell r="C8">
            <v>33.4</v>
          </cell>
          <cell r="D8">
            <v>18.8</v>
          </cell>
          <cell r="E8">
            <v>50.25</v>
          </cell>
          <cell r="F8">
            <v>82</v>
          </cell>
          <cell r="G8">
            <v>23</v>
          </cell>
          <cell r="H8">
            <v>14.4</v>
          </cell>
          <cell r="I8" t="str">
            <v>L</v>
          </cell>
          <cell r="J8">
            <v>24.48</v>
          </cell>
          <cell r="K8">
            <v>0</v>
          </cell>
        </row>
        <row r="9">
          <cell r="B9">
            <v>26.520833333333329</v>
          </cell>
          <cell r="C9">
            <v>34.1</v>
          </cell>
          <cell r="D9">
            <v>20.6</v>
          </cell>
          <cell r="E9">
            <v>50.416666666666664</v>
          </cell>
          <cell r="F9">
            <v>77</v>
          </cell>
          <cell r="G9">
            <v>25</v>
          </cell>
          <cell r="H9">
            <v>14.76</v>
          </cell>
          <cell r="I9" t="str">
            <v>SE</v>
          </cell>
          <cell r="J9">
            <v>20.52</v>
          </cell>
          <cell r="K9">
            <v>0</v>
          </cell>
        </row>
        <row r="10">
          <cell r="B10">
            <v>26.520833333333329</v>
          </cell>
          <cell r="C10">
            <v>33.4</v>
          </cell>
          <cell r="D10">
            <v>21</v>
          </cell>
          <cell r="E10">
            <v>52.666666666666664</v>
          </cell>
          <cell r="F10">
            <v>76</v>
          </cell>
          <cell r="G10">
            <v>30</v>
          </cell>
          <cell r="H10">
            <v>16.2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25.799999999999994</v>
          </cell>
          <cell r="C11">
            <v>31.1</v>
          </cell>
          <cell r="D11">
            <v>20.9</v>
          </cell>
          <cell r="E11">
            <v>57.125</v>
          </cell>
          <cell r="F11">
            <v>76</v>
          </cell>
          <cell r="G11">
            <v>33</v>
          </cell>
          <cell r="H11">
            <v>21.96</v>
          </cell>
          <cell r="I11" t="str">
            <v>SE</v>
          </cell>
          <cell r="J11">
            <v>40.32</v>
          </cell>
          <cell r="K11">
            <v>0</v>
          </cell>
        </row>
        <row r="12">
          <cell r="B12">
            <v>24.524999999999995</v>
          </cell>
          <cell r="C12">
            <v>30.2</v>
          </cell>
          <cell r="D12">
            <v>19.8</v>
          </cell>
          <cell r="E12">
            <v>60.416666666666664</v>
          </cell>
          <cell r="F12">
            <v>79</v>
          </cell>
          <cell r="G12">
            <v>38</v>
          </cell>
          <cell r="H12">
            <v>26.28</v>
          </cell>
          <cell r="I12" t="str">
            <v>L</v>
          </cell>
          <cell r="J12">
            <v>41.76</v>
          </cell>
          <cell r="K12">
            <v>0</v>
          </cell>
        </row>
        <row r="13">
          <cell r="B13">
            <v>24.166666666666668</v>
          </cell>
          <cell r="C13">
            <v>30.6</v>
          </cell>
          <cell r="D13">
            <v>19.2</v>
          </cell>
          <cell r="E13">
            <v>62.416666666666664</v>
          </cell>
          <cell r="F13">
            <v>89</v>
          </cell>
          <cell r="G13">
            <v>34</v>
          </cell>
          <cell r="H13">
            <v>22.32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24.837500000000002</v>
          </cell>
          <cell r="C14">
            <v>31.7</v>
          </cell>
          <cell r="D14">
            <v>19.600000000000001</v>
          </cell>
          <cell r="E14">
            <v>61.041666666666664</v>
          </cell>
          <cell r="F14">
            <v>85</v>
          </cell>
          <cell r="G14">
            <v>32</v>
          </cell>
          <cell r="H14">
            <v>19.079999999999998</v>
          </cell>
          <cell r="I14" t="str">
            <v>SE</v>
          </cell>
          <cell r="J14">
            <v>33.119999999999997</v>
          </cell>
          <cell r="K14">
            <v>0</v>
          </cell>
        </row>
        <row r="15">
          <cell r="B15">
            <v>23.579166666666669</v>
          </cell>
          <cell r="C15">
            <v>30.9</v>
          </cell>
          <cell r="D15">
            <v>19.2</v>
          </cell>
          <cell r="E15">
            <v>61.208333333333336</v>
          </cell>
          <cell r="F15">
            <v>80</v>
          </cell>
          <cell r="G15">
            <v>34</v>
          </cell>
          <cell r="H15">
            <v>26.28</v>
          </cell>
          <cell r="I15" t="str">
            <v>NE</v>
          </cell>
          <cell r="J15">
            <v>46.440000000000005</v>
          </cell>
          <cell r="K15">
            <v>0</v>
          </cell>
        </row>
        <row r="16">
          <cell r="B16">
            <v>20.749999999999996</v>
          </cell>
          <cell r="C16">
            <v>26.4</v>
          </cell>
          <cell r="D16">
            <v>16.399999999999999</v>
          </cell>
          <cell r="E16">
            <v>73.458333333333329</v>
          </cell>
          <cell r="F16">
            <v>97</v>
          </cell>
          <cell r="G16">
            <v>39</v>
          </cell>
          <cell r="H16">
            <v>24.840000000000003</v>
          </cell>
          <cell r="I16" t="str">
            <v>SO</v>
          </cell>
          <cell r="J16">
            <v>38.519999999999996</v>
          </cell>
          <cell r="K16">
            <v>0.2</v>
          </cell>
        </row>
        <row r="17">
          <cell r="B17">
            <v>20.116666666666664</v>
          </cell>
          <cell r="C17">
            <v>28.6</v>
          </cell>
          <cell r="D17">
            <v>13.3</v>
          </cell>
          <cell r="E17">
            <v>72.375</v>
          </cell>
          <cell r="F17">
            <v>100</v>
          </cell>
          <cell r="G17">
            <v>37</v>
          </cell>
          <cell r="H17">
            <v>13.68</v>
          </cell>
          <cell r="I17" t="str">
            <v>SO</v>
          </cell>
          <cell r="J17">
            <v>19.8</v>
          </cell>
          <cell r="K17">
            <v>0</v>
          </cell>
        </row>
        <row r="18">
          <cell r="B18">
            <v>23.120833333333334</v>
          </cell>
          <cell r="C18">
            <v>30.2</v>
          </cell>
          <cell r="D18">
            <v>18.3</v>
          </cell>
          <cell r="E18">
            <v>66.791666666666671</v>
          </cell>
          <cell r="F18">
            <v>96</v>
          </cell>
          <cell r="G18">
            <v>40</v>
          </cell>
          <cell r="H18">
            <v>22.68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25.041666666666668</v>
          </cell>
          <cell r="C19">
            <v>33.5</v>
          </cell>
          <cell r="D19">
            <v>20.399999999999999</v>
          </cell>
          <cell r="E19">
            <v>62.5</v>
          </cell>
          <cell r="F19">
            <v>82</v>
          </cell>
          <cell r="G19">
            <v>32</v>
          </cell>
          <cell r="H19">
            <v>17.28</v>
          </cell>
          <cell r="I19" t="str">
            <v>L</v>
          </cell>
          <cell r="J19">
            <v>29.16</v>
          </cell>
          <cell r="K19">
            <v>0.2</v>
          </cell>
        </row>
        <row r="20">
          <cell r="B20">
            <v>21.845833333333331</v>
          </cell>
          <cell r="C20">
            <v>27.2</v>
          </cell>
          <cell r="D20">
            <v>18.8</v>
          </cell>
          <cell r="E20">
            <v>80.333333333333329</v>
          </cell>
          <cell r="F20">
            <v>100</v>
          </cell>
          <cell r="G20">
            <v>52</v>
          </cell>
          <cell r="H20">
            <v>26.28</v>
          </cell>
          <cell r="I20" t="str">
            <v>S</v>
          </cell>
          <cell r="J20">
            <v>55.440000000000005</v>
          </cell>
          <cell r="K20">
            <v>1.4</v>
          </cell>
        </row>
        <row r="21">
          <cell r="B21">
            <v>22.812499999999996</v>
          </cell>
          <cell r="C21">
            <v>29.6</v>
          </cell>
          <cell r="D21">
            <v>18.100000000000001</v>
          </cell>
          <cell r="E21">
            <v>77.333333333333329</v>
          </cell>
          <cell r="F21">
            <v>100</v>
          </cell>
          <cell r="G21">
            <v>44</v>
          </cell>
          <cell r="H21">
            <v>14.76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25.329166666666666</v>
          </cell>
          <cell r="C22">
            <v>32.4</v>
          </cell>
          <cell r="D22">
            <v>20.399999999999999</v>
          </cell>
          <cell r="E22">
            <v>65.727272727272734</v>
          </cell>
          <cell r="F22">
            <v>100</v>
          </cell>
          <cell r="G22">
            <v>36</v>
          </cell>
          <cell r="H22">
            <v>15.48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19.625</v>
          </cell>
          <cell r="C23">
            <v>25.9</v>
          </cell>
          <cell r="D23">
            <v>14.3</v>
          </cell>
          <cell r="E23">
            <v>73.15789473684211</v>
          </cell>
          <cell r="F23">
            <v>100</v>
          </cell>
          <cell r="G23">
            <v>59</v>
          </cell>
          <cell r="H23">
            <v>38.880000000000003</v>
          </cell>
          <cell r="I23" t="str">
            <v>SO</v>
          </cell>
          <cell r="J23">
            <v>76.319999999999993</v>
          </cell>
          <cell r="K23">
            <v>21.2</v>
          </cell>
        </row>
        <row r="24">
          <cell r="B24">
            <v>14.129166666666668</v>
          </cell>
          <cell r="C24">
            <v>20.5</v>
          </cell>
          <cell r="D24">
            <v>9.4</v>
          </cell>
          <cell r="E24">
            <v>68.5</v>
          </cell>
          <cell r="F24">
            <v>96</v>
          </cell>
          <cell r="G24">
            <v>36</v>
          </cell>
          <cell r="H24">
            <v>17.64</v>
          </cell>
          <cell r="I24" t="str">
            <v>SO</v>
          </cell>
          <cell r="J24">
            <v>28.8</v>
          </cell>
          <cell r="K24">
            <v>0</v>
          </cell>
        </row>
        <row r="25">
          <cell r="B25">
            <v>15.108333333333336</v>
          </cell>
          <cell r="C25">
            <v>23.1</v>
          </cell>
          <cell r="D25">
            <v>8.4</v>
          </cell>
          <cell r="E25">
            <v>61.875</v>
          </cell>
          <cell r="F25">
            <v>100</v>
          </cell>
          <cell r="G25">
            <v>32</v>
          </cell>
          <cell r="H25">
            <v>11.16</v>
          </cell>
          <cell r="I25" t="str">
            <v>SE</v>
          </cell>
          <cell r="J25">
            <v>20.52</v>
          </cell>
          <cell r="K25">
            <v>0</v>
          </cell>
        </row>
        <row r="26">
          <cell r="B26">
            <v>17.062500000000004</v>
          </cell>
          <cell r="C26">
            <v>24.9</v>
          </cell>
          <cell r="D26">
            <v>10.4</v>
          </cell>
          <cell r="E26">
            <v>61.541666666666664</v>
          </cell>
          <cell r="F26">
            <v>100</v>
          </cell>
          <cell r="G26">
            <v>30</v>
          </cell>
          <cell r="H26">
            <v>12.6</v>
          </cell>
          <cell r="I26" t="str">
            <v>SE</v>
          </cell>
          <cell r="J26">
            <v>21.240000000000002</v>
          </cell>
          <cell r="K26">
            <v>0</v>
          </cell>
        </row>
        <row r="27">
          <cell r="B27">
            <v>18.229166666666668</v>
          </cell>
          <cell r="C27">
            <v>25.9</v>
          </cell>
          <cell r="D27">
            <v>12.2</v>
          </cell>
          <cell r="E27">
            <v>59.791666666666664</v>
          </cell>
          <cell r="F27">
            <v>94</v>
          </cell>
          <cell r="G27">
            <v>30</v>
          </cell>
          <cell r="H27">
            <v>12.6</v>
          </cell>
          <cell r="I27" t="str">
            <v>S</v>
          </cell>
          <cell r="J27">
            <v>20.52</v>
          </cell>
          <cell r="K27">
            <v>0</v>
          </cell>
        </row>
        <row r="28">
          <cell r="B28">
            <v>20.045833333333334</v>
          </cell>
          <cell r="C28">
            <v>26.9</v>
          </cell>
          <cell r="D28">
            <v>14.8</v>
          </cell>
          <cell r="E28">
            <v>59.083333333333336</v>
          </cell>
          <cell r="F28">
            <v>82</v>
          </cell>
          <cell r="G28">
            <v>26</v>
          </cell>
          <cell r="H28">
            <v>18</v>
          </cell>
          <cell r="I28" t="str">
            <v>L</v>
          </cell>
          <cell r="J28">
            <v>29.16</v>
          </cell>
          <cell r="K28">
            <v>0</v>
          </cell>
        </row>
        <row r="29">
          <cell r="B29">
            <v>21.125000000000004</v>
          </cell>
          <cell r="C29">
            <v>27.7</v>
          </cell>
          <cell r="D29">
            <v>16.600000000000001</v>
          </cell>
          <cell r="E29">
            <v>62.125</v>
          </cell>
          <cell r="F29">
            <v>82</v>
          </cell>
          <cell r="G29">
            <v>38</v>
          </cell>
          <cell r="H29">
            <v>19.440000000000001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21.8</v>
          </cell>
          <cell r="C30">
            <v>28.5</v>
          </cell>
          <cell r="D30">
            <v>17.100000000000001</v>
          </cell>
          <cell r="E30">
            <v>65.833333333333329</v>
          </cell>
          <cell r="F30">
            <v>95</v>
          </cell>
          <cell r="G30">
            <v>39</v>
          </cell>
          <cell r="H30">
            <v>23.400000000000002</v>
          </cell>
          <cell r="I30" t="str">
            <v>L</v>
          </cell>
          <cell r="J30">
            <v>34.200000000000003</v>
          </cell>
          <cell r="K30">
            <v>0</v>
          </cell>
        </row>
        <row r="31">
          <cell r="B31">
            <v>22.095833333333335</v>
          </cell>
          <cell r="C31">
            <v>28.7</v>
          </cell>
          <cell r="D31">
            <v>16.899999999999999</v>
          </cell>
          <cell r="E31">
            <v>63.083333333333336</v>
          </cell>
          <cell r="F31">
            <v>95</v>
          </cell>
          <cell r="G31">
            <v>37</v>
          </cell>
          <cell r="H31">
            <v>20.88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21.845833333333335</v>
          </cell>
          <cell r="C32">
            <v>28.7</v>
          </cell>
          <cell r="D32">
            <v>17.100000000000001</v>
          </cell>
          <cell r="E32">
            <v>57.75</v>
          </cell>
          <cell r="F32">
            <v>85</v>
          </cell>
          <cell r="G32">
            <v>23</v>
          </cell>
          <cell r="H32">
            <v>25.2</v>
          </cell>
          <cell r="I32" t="str">
            <v>SE</v>
          </cell>
          <cell r="J32">
            <v>35.64</v>
          </cell>
          <cell r="K32">
            <v>0</v>
          </cell>
        </row>
        <row r="33">
          <cell r="B33">
            <v>21.683333333333337</v>
          </cell>
          <cell r="C33">
            <v>28.2</v>
          </cell>
          <cell r="D33">
            <v>16.7</v>
          </cell>
          <cell r="E33">
            <v>55.458333333333336</v>
          </cell>
          <cell r="F33">
            <v>75</v>
          </cell>
          <cell r="G33">
            <v>34</v>
          </cell>
          <cell r="H33">
            <v>20.16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22.470833333333335</v>
          </cell>
          <cell r="C34">
            <v>28.6</v>
          </cell>
          <cell r="D34">
            <v>18.3</v>
          </cell>
          <cell r="E34">
            <v>55.666666666666664</v>
          </cell>
          <cell r="F34">
            <v>68</v>
          </cell>
          <cell r="G34">
            <v>39</v>
          </cell>
          <cell r="H34">
            <v>22.32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22.991666666666671</v>
          </cell>
          <cell r="C35">
            <v>29.5</v>
          </cell>
          <cell r="D35">
            <v>17.600000000000001</v>
          </cell>
          <cell r="E35">
            <v>54</v>
          </cell>
          <cell r="F35">
            <v>74</v>
          </cell>
          <cell r="G35">
            <v>31</v>
          </cell>
          <cell r="H35">
            <v>20.88</v>
          </cell>
          <cell r="I35" t="str">
            <v>L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22.745833333333334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25.258333333333336</v>
          </cell>
          <cell r="C5">
            <v>34.4</v>
          </cell>
          <cell r="D5">
            <v>17.2</v>
          </cell>
          <cell r="E5">
            <v>62.875</v>
          </cell>
          <cell r="F5">
            <v>96</v>
          </cell>
          <cell r="G5">
            <v>28</v>
          </cell>
          <cell r="H5">
            <v>13.32</v>
          </cell>
          <cell r="I5" t="str">
            <v>NE</v>
          </cell>
          <cell r="J5">
            <v>27.720000000000002</v>
          </cell>
          <cell r="K5">
            <v>0</v>
          </cell>
        </row>
        <row r="6">
          <cell r="B6">
            <v>25.454166666666666</v>
          </cell>
          <cell r="C6">
            <v>33.700000000000003</v>
          </cell>
          <cell r="D6">
            <v>18</v>
          </cell>
          <cell r="E6">
            <v>56.291666666666664</v>
          </cell>
          <cell r="F6">
            <v>89</v>
          </cell>
          <cell r="G6">
            <v>22</v>
          </cell>
          <cell r="H6">
            <v>14.4</v>
          </cell>
          <cell r="I6" t="str">
            <v>NE</v>
          </cell>
          <cell r="J6">
            <v>37.800000000000004</v>
          </cell>
          <cell r="K6">
            <v>0</v>
          </cell>
        </row>
        <row r="7">
          <cell r="B7">
            <v>25.149999999999991</v>
          </cell>
          <cell r="C7">
            <v>33.4</v>
          </cell>
          <cell r="D7">
            <v>19.399999999999999</v>
          </cell>
          <cell r="E7">
            <v>50.166666666666664</v>
          </cell>
          <cell r="F7">
            <v>73</v>
          </cell>
          <cell r="G7">
            <v>23</v>
          </cell>
          <cell r="H7">
            <v>12.96</v>
          </cell>
          <cell r="I7" t="str">
            <v>NE</v>
          </cell>
          <cell r="J7">
            <v>25.92</v>
          </cell>
          <cell r="K7">
            <v>0</v>
          </cell>
        </row>
        <row r="8">
          <cell r="B8">
            <v>24.570833333333336</v>
          </cell>
          <cell r="C8">
            <v>34.200000000000003</v>
          </cell>
          <cell r="D8">
            <v>16.7</v>
          </cell>
          <cell r="E8">
            <v>53.083333333333336</v>
          </cell>
          <cell r="F8">
            <v>81</v>
          </cell>
          <cell r="G8">
            <v>26</v>
          </cell>
          <cell r="H8">
            <v>12.6</v>
          </cell>
          <cell r="I8" t="str">
            <v>NE</v>
          </cell>
          <cell r="J8">
            <v>28.8</v>
          </cell>
          <cell r="K8">
            <v>0</v>
          </cell>
        </row>
        <row r="9">
          <cell r="B9">
            <v>24.079166666666669</v>
          </cell>
          <cell r="C9">
            <v>33.4</v>
          </cell>
          <cell r="D9">
            <v>17.5</v>
          </cell>
          <cell r="E9">
            <v>61.875</v>
          </cell>
          <cell r="F9">
            <v>88</v>
          </cell>
          <cell r="G9">
            <v>30</v>
          </cell>
          <cell r="H9">
            <v>10.44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24.058333333333334</v>
          </cell>
          <cell r="C10">
            <v>34.200000000000003</v>
          </cell>
          <cell r="D10">
            <v>17.600000000000001</v>
          </cell>
          <cell r="E10">
            <v>66.375</v>
          </cell>
          <cell r="F10">
            <v>95</v>
          </cell>
          <cell r="G10">
            <v>24</v>
          </cell>
          <cell r="H10">
            <v>11.520000000000001</v>
          </cell>
          <cell r="I10" t="str">
            <v>NE</v>
          </cell>
          <cell r="J10">
            <v>21.6</v>
          </cell>
          <cell r="K10">
            <v>0</v>
          </cell>
        </row>
        <row r="11">
          <cell r="B11">
            <v>24.379166666666663</v>
          </cell>
          <cell r="C11">
            <v>31.6</v>
          </cell>
          <cell r="D11">
            <v>19.600000000000001</v>
          </cell>
          <cell r="E11">
            <v>68.666666666666671</v>
          </cell>
          <cell r="F11">
            <v>89</v>
          </cell>
          <cell r="G11">
            <v>43</v>
          </cell>
          <cell r="H11">
            <v>16.2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24.599999999999998</v>
          </cell>
          <cell r="C12">
            <v>31.6</v>
          </cell>
          <cell r="D12">
            <v>18.2</v>
          </cell>
          <cell r="E12">
            <v>63.833333333333336</v>
          </cell>
          <cell r="F12">
            <v>89</v>
          </cell>
          <cell r="G12">
            <v>40</v>
          </cell>
          <cell r="H12">
            <v>17.64</v>
          </cell>
          <cell r="I12" t="str">
            <v>L</v>
          </cell>
          <cell r="J12">
            <v>38.880000000000003</v>
          </cell>
          <cell r="K12">
            <v>0</v>
          </cell>
        </row>
        <row r="13">
          <cell r="B13">
            <v>24.316666666666666</v>
          </cell>
          <cell r="C13">
            <v>31.8</v>
          </cell>
          <cell r="D13">
            <v>18</v>
          </cell>
          <cell r="E13">
            <v>63.875</v>
          </cell>
          <cell r="F13">
            <v>88</v>
          </cell>
          <cell r="G13">
            <v>35</v>
          </cell>
          <cell r="H13">
            <v>14.76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24.154166666666669</v>
          </cell>
          <cell r="C14">
            <v>32</v>
          </cell>
          <cell r="D14">
            <v>18.399999999999999</v>
          </cell>
          <cell r="E14">
            <v>61.833333333333336</v>
          </cell>
          <cell r="F14">
            <v>82</v>
          </cell>
          <cell r="G14">
            <v>34</v>
          </cell>
          <cell r="H14">
            <v>19.8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19.712499999999999</v>
          </cell>
          <cell r="C15">
            <v>22.5</v>
          </cell>
          <cell r="D15">
            <v>17.899999999999999</v>
          </cell>
          <cell r="E15">
            <v>84.166666666666671</v>
          </cell>
          <cell r="F15">
            <v>97</v>
          </cell>
          <cell r="G15">
            <v>65</v>
          </cell>
          <cell r="H15">
            <v>15.48</v>
          </cell>
          <cell r="I15" t="str">
            <v>NE</v>
          </cell>
          <cell r="J15">
            <v>30.240000000000002</v>
          </cell>
          <cell r="K15">
            <v>13.600000000000001</v>
          </cell>
        </row>
        <row r="16">
          <cell r="B16">
            <v>18.541666666666668</v>
          </cell>
          <cell r="C16">
            <v>23.9</v>
          </cell>
          <cell r="D16">
            <v>14</v>
          </cell>
          <cell r="E16">
            <v>85.5</v>
          </cell>
          <cell r="F16">
            <v>98</v>
          </cell>
          <cell r="G16">
            <v>56</v>
          </cell>
          <cell r="H16">
            <v>9.7200000000000006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18.179166666666664</v>
          </cell>
          <cell r="C17">
            <v>28.2</v>
          </cell>
          <cell r="D17">
            <v>11.8</v>
          </cell>
          <cell r="E17">
            <v>81</v>
          </cell>
          <cell r="F17">
            <v>98</v>
          </cell>
          <cell r="G17">
            <v>48</v>
          </cell>
          <cell r="H17">
            <v>7.2</v>
          </cell>
          <cell r="I17" t="str">
            <v>NE</v>
          </cell>
          <cell r="J17">
            <v>19.079999999999998</v>
          </cell>
          <cell r="K17">
            <v>0</v>
          </cell>
        </row>
        <row r="18">
          <cell r="B18">
            <v>21.279166666666665</v>
          </cell>
          <cell r="C18">
            <v>30.3</v>
          </cell>
          <cell r="D18">
            <v>15.5</v>
          </cell>
          <cell r="E18">
            <v>79.416666666666671</v>
          </cell>
          <cell r="F18">
            <v>96</v>
          </cell>
          <cell r="G18">
            <v>46</v>
          </cell>
          <cell r="H18">
            <v>15.48</v>
          </cell>
          <cell r="I18" t="str">
            <v>NE</v>
          </cell>
          <cell r="J18">
            <v>31.680000000000003</v>
          </cell>
          <cell r="K18">
            <v>0.2</v>
          </cell>
        </row>
        <row r="19">
          <cell r="B19">
            <v>24.170833333333334</v>
          </cell>
          <cell r="C19">
            <v>33.6</v>
          </cell>
          <cell r="D19">
            <v>18</v>
          </cell>
          <cell r="E19">
            <v>71.666666666666671</v>
          </cell>
          <cell r="F19">
            <v>97</v>
          </cell>
          <cell r="G19">
            <v>37</v>
          </cell>
          <cell r="H19">
            <v>20.52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21.074999999999999</v>
          </cell>
          <cell r="C20">
            <v>25.6</v>
          </cell>
          <cell r="D20">
            <v>18.2</v>
          </cell>
          <cell r="E20">
            <v>84.625</v>
          </cell>
          <cell r="F20">
            <v>96</v>
          </cell>
          <cell r="G20">
            <v>64</v>
          </cell>
          <cell r="H20">
            <v>12.24</v>
          </cell>
          <cell r="I20" t="str">
            <v>SO</v>
          </cell>
          <cell r="J20">
            <v>32.76</v>
          </cell>
          <cell r="K20">
            <v>0</v>
          </cell>
        </row>
        <row r="21">
          <cell r="B21">
            <v>21.220833333333335</v>
          </cell>
          <cell r="C21">
            <v>29.3</v>
          </cell>
          <cell r="D21">
            <v>16</v>
          </cell>
          <cell r="E21">
            <v>83.916666666666671</v>
          </cell>
          <cell r="F21">
            <v>98</v>
          </cell>
          <cell r="G21">
            <v>52</v>
          </cell>
          <cell r="H21">
            <v>14.4</v>
          </cell>
          <cell r="I21" t="str">
            <v>NE</v>
          </cell>
          <cell r="J21">
            <v>28.44</v>
          </cell>
          <cell r="K21">
            <v>1.2</v>
          </cell>
        </row>
        <row r="22">
          <cell r="B22">
            <v>23.308333333333334</v>
          </cell>
          <cell r="C22">
            <v>31</v>
          </cell>
          <cell r="D22">
            <v>18.399999999999999</v>
          </cell>
          <cell r="E22">
            <v>81.458333333333329</v>
          </cell>
          <cell r="F22">
            <v>98</v>
          </cell>
          <cell r="G22">
            <v>49</v>
          </cell>
          <cell r="H22">
            <v>14.76</v>
          </cell>
          <cell r="I22" t="str">
            <v>N</v>
          </cell>
          <cell r="J22">
            <v>33.480000000000004</v>
          </cell>
          <cell r="K22">
            <v>3.8000000000000003</v>
          </cell>
        </row>
        <row r="23">
          <cell r="B23">
            <v>18.687500000000004</v>
          </cell>
          <cell r="C23">
            <v>23.4</v>
          </cell>
          <cell r="D23">
            <v>11.9</v>
          </cell>
          <cell r="E23">
            <v>83.125</v>
          </cell>
          <cell r="F23">
            <v>98</v>
          </cell>
          <cell r="G23">
            <v>59</v>
          </cell>
          <cell r="H23">
            <v>19.8</v>
          </cell>
          <cell r="I23" t="str">
            <v>SO</v>
          </cell>
          <cell r="J23">
            <v>82.08</v>
          </cell>
          <cell r="K23">
            <v>19.399999999999999</v>
          </cell>
        </row>
        <row r="24">
          <cell r="B24">
            <v>12.562499999999998</v>
          </cell>
          <cell r="C24">
            <v>20.399999999999999</v>
          </cell>
          <cell r="D24">
            <v>6.2</v>
          </cell>
          <cell r="E24">
            <v>78.208333333333329</v>
          </cell>
          <cell r="F24">
            <v>98</v>
          </cell>
          <cell r="G24">
            <v>41</v>
          </cell>
          <cell r="H24">
            <v>10.8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13.791666666666664</v>
          </cell>
          <cell r="C25">
            <v>23.7</v>
          </cell>
          <cell r="D25">
            <v>7.7</v>
          </cell>
          <cell r="E25">
            <v>72.583333333333329</v>
          </cell>
          <cell r="F25">
            <v>97</v>
          </cell>
          <cell r="G25">
            <v>35</v>
          </cell>
          <cell r="H25">
            <v>10.44</v>
          </cell>
          <cell r="I25" t="str">
            <v>NE</v>
          </cell>
          <cell r="J25">
            <v>22.68</v>
          </cell>
          <cell r="K25">
            <v>0</v>
          </cell>
        </row>
        <row r="26">
          <cell r="B26">
            <v>14.024999999999999</v>
          </cell>
          <cell r="C26">
            <v>24</v>
          </cell>
          <cell r="D26">
            <v>7.1</v>
          </cell>
          <cell r="E26">
            <v>76.875</v>
          </cell>
          <cell r="F26">
            <v>98</v>
          </cell>
          <cell r="G26">
            <v>38</v>
          </cell>
          <cell r="H26">
            <v>9.3600000000000012</v>
          </cell>
          <cell r="I26" t="str">
            <v>S</v>
          </cell>
          <cell r="J26">
            <v>19.079999999999998</v>
          </cell>
          <cell r="K26">
            <v>0</v>
          </cell>
        </row>
        <row r="27">
          <cell r="B27">
            <v>15.025</v>
          </cell>
          <cell r="C27">
            <v>24.3</v>
          </cell>
          <cell r="D27">
            <v>8.6</v>
          </cell>
          <cell r="E27">
            <v>80.375</v>
          </cell>
          <cell r="F27">
            <v>99</v>
          </cell>
          <cell r="G27">
            <v>44</v>
          </cell>
          <cell r="H27">
            <v>7.9200000000000008</v>
          </cell>
          <cell r="I27" t="str">
            <v>S</v>
          </cell>
          <cell r="J27">
            <v>17.28</v>
          </cell>
          <cell r="K27">
            <v>0</v>
          </cell>
        </row>
        <row r="28">
          <cell r="B28">
            <v>17.31666666666667</v>
          </cell>
          <cell r="C28">
            <v>26.7</v>
          </cell>
          <cell r="D28">
            <v>10.7</v>
          </cell>
          <cell r="E28">
            <v>78.291666666666671</v>
          </cell>
          <cell r="F28">
            <v>98</v>
          </cell>
          <cell r="G28">
            <v>38</v>
          </cell>
          <cell r="H28">
            <v>7.9200000000000008</v>
          </cell>
          <cell r="I28" t="str">
            <v>S</v>
          </cell>
          <cell r="J28">
            <v>19.440000000000001</v>
          </cell>
          <cell r="K28">
            <v>0</v>
          </cell>
        </row>
        <row r="29">
          <cell r="B29">
            <v>19.279166666666661</v>
          </cell>
          <cell r="C29">
            <v>28</v>
          </cell>
          <cell r="D29">
            <v>14.5</v>
          </cell>
          <cell r="E29">
            <v>78.208333333333329</v>
          </cell>
          <cell r="F29">
            <v>98</v>
          </cell>
          <cell r="G29">
            <v>42</v>
          </cell>
          <cell r="H29">
            <v>15.120000000000001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21.608333333333334</v>
          </cell>
          <cell r="C30">
            <v>30.3</v>
          </cell>
          <cell r="D30">
            <v>14.9</v>
          </cell>
          <cell r="E30">
            <v>70.291666666666671</v>
          </cell>
          <cell r="F30">
            <v>96</v>
          </cell>
          <cell r="G30">
            <v>39</v>
          </cell>
          <cell r="H30">
            <v>14.76</v>
          </cell>
          <cell r="I30" t="str">
            <v>NE</v>
          </cell>
          <cell r="J30">
            <v>38.519999999999996</v>
          </cell>
          <cell r="K30">
            <v>0</v>
          </cell>
        </row>
        <row r="31">
          <cell r="B31">
            <v>22.729166666666661</v>
          </cell>
          <cell r="C31">
            <v>30.2</v>
          </cell>
          <cell r="D31">
            <v>15.6</v>
          </cell>
          <cell r="E31">
            <v>63.208333333333336</v>
          </cell>
          <cell r="F31">
            <v>90</v>
          </cell>
          <cell r="G31">
            <v>36</v>
          </cell>
          <cell r="H31">
            <v>17.28</v>
          </cell>
          <cell r="I31" t="str">
            <v>NE</v>
          </cell>
          <cell r="J31">
            <v>38.880000000000003</v>
          </cell>
          <cell r="K31">
            <v>0</v>
          </cell>
        </row>
        <row r="32">
          <cell r="B32">
            <v>21.354166666666661</v>
          </cell>
          <cell r="C32">
            <v>29</v>
          </cell>
          <cell r="D32">
            <v>14</v>
          </cell>
          <cell r="E32">
            <v>61.666666666666664</v>
          </cell>
          <cell r="F32">
            <v>91</v>
          </cell>
          <cell r="G32">
            <v>29</v>
          </cell>
          <cell r="H32">
            <v>19.440000000000001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21.379166666666666</v>
          </cell>
          <cell r="C33">
            <v>30.8</v>
          </cell>
          <cell r="D33">
            <v>14.9</v>
          </cell>
          <cell r="E33">
            <v>57.666666666666664</v>
          </cell>
          <cell r="F33">
            <v>83</v>
          </cell>
          <cell r="G33">
            <v>28</v>
          </cell>
          <cell r="H33">
            <v>14.76</v>
          </cell>
          <cell r="I33" t="str">
            <v>NE</v>
          </cell>
          <cell r="J33">
            <v>29.880000000000003</v>
          </cell>
          <cell r="K33">
            <v>0</v>
          </cell>
        </row>
        <row r="34">
          <cell r="B34">
            <v>23.349999999999998</v>
          </cell>
          <cell r="C34">
            <v>31.1</v>
          </cell>
          <cell r="D34">
            <v>18</v>
          </cell>
          <cell r="E34">
            <v>57.333333333333336</v>
          </cell>
          <cell r="F34">
            <v>82</v>
          </cell>
          <cell r="G34">
            <v>32</v>
          </cell>
          <cell r="H34">
            <v>15.840000000000002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23.008333333333336</v>
          </cell>
          <cell r="C35">
            <v>30.4</v>
          </cell>
          <cell r="D35">
            <v>17.7</v>
          </cell>
          <cell r="E35">
            <v>66.166666666666671</v>
          </cell>
          <cell r="F35">
            <v>87</v>
          </cell>
          <cell r="G35">
            <v>38</v>
          </cell>
          <cell r="H35">
            <v>19.079999999999998</v>
          </cell>
          <cell r="I35" t="str">
            <v>NE</v>
          </cell>
          <cell r="J35">
            <v>42.84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26.379166666666666</v>
          </cell>
          <cell r="C5">
            <v>34.200000000000003</v>
          </cell>
          <cell r="D5">
            <v>19</v>
          </cell>
          <cell r="E5">
            <v>57.791666666666664</v>
          </cell>
          <cell r="F5">
            <v>88</v>
          </cell>
          <cell r="G5">
            <v>32</v>
          </cell>
          <cell r="H5">
            <v>15.120000000000001</v>
          </cell>
          <cell r="I5" t="str">
            <v>L</v>
          </cell>
          <cell r="J5">
            <v>31.319999999999997</v>
          </cell>
          <cell r="K5">
            <v>0</v>
          </cell>
        </row>
        <row r="6">
          <cell r="B6">
            <v>26.508333333333329</v>
          </cell>
          <cell r="C6">
            <v>33.9</v>
          </cell>
          <cell r="D6">
            <v>18.3</v>
          </cell>
          <cell r="E6">
            <v>50.875</v>
          </cell>
          <cell r="F6">
            <v>84</v>
          </cell>
          <cell r="G6">
            <v>24</v>
          </cell>
          <cell r="H6">
            <v>13.68</v>
          </cell>
          <cell r="I6" t="str">
            <v>L</v>
          </cell>
          <cell r="J6">
            <v>38.159999999999997</v>
          </cell>
          <cell r="K6">
            <v>0</v>
          </cell>
        </row>
        <row r="7">
          <cell r="B7">
            <v>26.145833333333332</v>
          </cell>
          <cell r="C7">
            <v>33.299999999999997</v>
          </cell>
          <cell r="D7">
            <v>21.8</v>
          </cell>
          <cell r="E7">
            <v>45.916666666666664</v>
          </cell>
          <cell r="F7">
            <v>67</v>
          </cell>
          <cell r="G7">
            <v>24</v>
          </cell>
          <cell r="H7">
            <v>16.920000000000002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24.841666666666665</v>
          </cell>
          <cell r="C8">
            <v>33.700000000000003</v>
          </cell>
          <cell r="D8">
            <v>16.2</v>
          </cell>
          <cell r="E8">
            <v>48.208333333333336</v>
          </cell>
          <cell r="F8">
            <v>79</v>
          </cell>
          <cell r="G8">
            <v>23</v>
          </cell>
          <cell r="H8">
            <v>17.28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26.220833333333335</v>
          </cell>
          <cell r="C9">
            <v>33.200000000000003</v>
          </cell>
          <cell r="D9">
            <v>21.3</v>
          </cell>
          <cell r="E9">
            <v>49</v>
          </cell>
          <cell r="F9">
            <v>70</v>
          </cell>
          <cell r="G9">
            <v>28</v>
          </cell>
          <cell r="H9">
            <v>13.68</v>
          </cell>
          <cell r="I9" t="str">
            <v>L</v>
          </cell>
          <cell r="J9">
            <v>27.36</v>
          </cell>
          <cell r="K9">
            <v>0</v>
          </cell>
        </row>
        <row r="10">
          <cell r="B10">
            <v>25.720833333333331</v>
          </cell>
          <cell r="C10">
            <v>34.799999999999997</v>
          </cell>
          <cell r="D10">
            <v>19.3</v>
          </cell>
          <cell r="E10">
            <v>56.833333333333336</v>
          </cell>
          <cell r="F10">
            <v>82</v>
          </cell>
          <cell r="G10">
            <v>26</v>
          </cell>
          <cell r="H10">
            <v>9.3600000000000012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25.341666666666665</v>
          </cell>
          <cell r="C11">
            <v>31.7</v>
          </cell>
          <cell r="D11">
            <v>21.2</v>
          </cell>
          <cell r="E11">
            <v>62.5</v>
          </cell>
          <cell r="F11">
            <v>80</v>
          </cell>
          <cell r="G11">
            <v>38</v>
          </cell>
          <cell r="H11">
            <v>14.76</v>
          </cell>
          <cell r="I11" t="str">
            <v>L</v>
          </cell>
          <cell r="J11">
            <v>36</v>
          </cell>
          <cell r="K11">
            <v>0</v>
          </cell>
        </row>
        <row r="12">
          <cell r="B12">
            <v>24.112499999999997</v>
          </cell>
          <cell r="C12">
            <v>30.6</v>
          </cell>
          <cell r="D12">
            <v>19.2</v>
          </cell>
          <cell r="E12">
            <v>64.625</v>
          </cell>
          <cell r="F12">
            <v>85</v>
          </cell>
          <cell r="G12">
            <v>42</v>
          </cell>
          <cell r="H12">
            <v>17.28</v>
          </cell>
          <cell r="I12" t="str">
            <v>L</v>
          </cell>
          <cell r="J12">
            <v>38.880000000000003</v>
          </cell>
          <cell r="K12">
            <v>0</v>
          </cell>
        </row>
        <row r="13">
          <cell r="B13">
            <v>24.220833333333335</v>
          </cell>
          <cell r="C13">
            <v>31.9</v>
          </cell>
          <cell r="D13">
            <v>19.100000000000001</v>
          </cell>
          <cell r="E13">
            <v>63.75</v>
          </cell>
          <cell r="F13">
            <v>86</v>
          </cell>
          <cell r="G13">
            <v>36</v>
          </cell>
          <cell r="H13">
            <v>16.920000000000002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24.933333333333334</v>
          </cell>
          <cell r="C14">
            <v>32.5</v>
          </cell>
          <cell r="D14">
            <v>19.600000000000001</v>
          </cell>
          <cell r="E14">
            <v>59.541666666666664</v>
          </cell>
          <cell r="F14">
            <v>80</v>
          </cell>
          <cell r="G14">
            <v>33</v>
          </cell>
          <cell r="H14">
            <v>23.759999999999998</v>
          </cell>
          <cell r="I14" t="str">
            <v>L</v>
          </cell>
          <cell r="J14">
            <v>44.28</v>
          </cell>
          <cell r="K14">
            <v>0</v>
          </cell>
        </row>
        <row r="15">
          <cell r="B15">
            <v>21.983333333333334</v>
          </cell>
          <cell r="C15">
            <v>26.2</v>
          </cell>
          <cell r="D15">
            <v>19.2</v>
          </cell>
          <cell r="E15">
            <v>73.583333333333329</v>
          </cell>
          <cell r="F15">
            <v>97</v>
          </cell>
          <cell r="G15">
            <v>52</v>
          </cell>
          <cell r="H15">
            <v>23.759999999999998</v>
          </cell>
          <cell r="I15" t="str">
            <v>NE</v>
          </cell>
          <cell r="J15">
            <v>45.36</v>
          </cell>
          <cell r="K15">
            <v>4.6000000000000005</v>
          </cell>
        </row>
        <row r="16">
          <cell r="B16">
            <v>19.170833333333334</v>
          </cell>
          <cell r="C16">
            <v>24.4</v>
          </cell>
          <cell r="D16">
            <v>15.4</v>
          </cell>
          <cell r="E16">
            <v>81.166666666666671</v>
          </cell>
          <cell r="F16">
            <v>97</v>
          </cell>
          <cell r="G16">
            <v>50</v>
          </cell>
          <cell r="H16">
            <v>13.32</v>
          </cell>
          <cell r="I16" t="str">
            <v>S</v>
          </cell>
          <cell r="J16">
            <v>28.8</v>
          </cell>
          <cell r="K16">
            <v>0</v>
          </cell>
        </row>
        <row r="17">
          <cell r="B17">
            <v>18.816666666666663</v>
          </cell>
          <cell r="C17">
            <v>28.5</v>
          </cell>
          <cell r="D17">
            <v>12.7</v>
          </cell>
          <cell r="E17">
            <v>74.5</v>
          </cell>
          <cell r="F17">
            <v>98</v>
          </cell>
          <cell r="G17">
            <v>34</v>
          </cell>
          <cell r="H17">
            <v>8.64</v>
          </cell>
          <cell r="I17" t="str">
            <v>S</v>
          </cell>
          <cell r="J17">
            <v>25.56</v>
          </cell>
          <cell r="K17">
            <v>0</v>
          </cell>
        </row>
        <row r="18">
          <cell r="B18">
            <v>22.191666666666663</v>
          </cell>
          <cell r="C18">
            <v>30.7</v>
          </cell>
          <cell r="D18">
            <v>17.399999999999999</v>
          </cell>
          <cell r="E18">
            <v>70.375</v>
          </cell>
          <cell r="F18">
            <v>90</v>
          </cell>
          <cell r="G18">
            <v>45</v>
          </cell>
          <cell r="H18">
            <v>17.64</v>
          </cell>
          <cell r="I18" t="str">
            <v>L</v>
          </cell>
          <cell r="J18">
            <v>33.480000000000004</v>
          </cell>
          <cell r="K18">
            <v>1</v>
          </cell>
        </row>
        <row r="19">
          <cell r="B19">
            <v>25.345833333333331</v>
          </cell>
          <cell r="C19">
            <v>33.700000000000003</v>
          </cell>
          <cell r="D19">
            <v>20.9</v>
          </cell>
          <cell r="E19">
            <v>63.916666666666664</v>
          </cell>
          <cell r="F19">
            <v>82</v>
          </cell>
          <cell r="G19">
            <v>36</v>
          </cell>
          <cell r="H19">
            <v>21.96</v>
          </cell>
          <cell r="I19" t="str">
            <v>NE</v>
          </cell>
          <cell r="J19">
            <v>47.88</v>
          </cell>
          <cell r="K19">
            <v>0.2</v>
          </cell>
        </row>
        <row r="20">
          <cell r="B20">
            <v>20.891666666666669</v>
          </cell>
          <cell r="C20">
            <v>25</v>
          </cell>
          <cell r="D20">
            <v>17.899999999999999</v>
          </cell>
          <cell r="E20">
            <v>84.083333333333329</v>
          </cell>
          <cell r="F20">
            <v>96</v>
          </cell>
          <cell r="G20">
            <v>61</v>
          </cell>
          <cell r="H20">
            <v>18.36</v>
          </cell>
          <cell r="I20" t="str">
            <v>S</v>
          </cell>
          <cell r="J20">
            <v>43.2</v>
          </cell>
          <cell r="K20">
            <v>5.4</v>
          </cell>
        </row>
        <row r="21">
          <cell r="B21">
            <v>21.8125</v>
          </cell>
          <cell r="C21">
            <v>28.8</v>
          </cell>
          <cell r="D21">
            <v>16.5</v>
          </cell>
          <cell r="E21">
            <v>80.333333333333329</v>
          </cell>
          <cell r="F21">
            <v>98</v>
          </cell>
          <cell r="G21">
            <v>50</v>
          </cell>
          <cell r="H21">
            <v>16.2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24.512499999999999</v>
          </cell>
          <cell r="C22">
            <v>32.299999999999997</v>
          </cell>
          <cell r="D22">
            <v>20.2</v>
          </cell>
          <cell r="E22">
            <v>74.75</v>
          </cell>
          <cell r="F22">
            <v>95</v>
          </cell>
          <cell r="G22">
            <v>43</v>
          </cell>
          <cell r="H22">
            <v>23.040000000000003</v>
          </cell>
          <cell r="I22" t="str">
            <v>NE</v>
          </cell>
          <cell r="J22">
            <v>43.92</v>
          </cell>
          <cell r="K22">
            <v>2</v>
          </cell>
        </row>
        <row r="23">
          <cell r="B23">
            <v>18.462499999999999</v>
          </cell>
          <cell r="C23">
            <v>23.8</v>
          </cell>
          <cell r="D23">
            <v>13.2</v>
          </cell>
          <cell r="E23">
            <v>82.333333333333329</v>
          </cell>
          <cell r="F23">
            <v>98</v>
          </cell>
          <cell r="G23">
            <v>62</v>
          </cell>
          <cell r="H23">
            <v>27</v>
          </cell>
          <cell r="I23" t="str">
            <v>SO</v>
          </cell>
          <cell r="J23">
            <v>54.36</v>
          </cell>
          <cell r="K23">
            <v>26.8</v>
          </cell>
        </row>
        <row r="24">
          <cell r="B24">
            <v>13.125</v>
          </cell>
          <cell r="C24">
            <v>20.100000000000001</v>
          </cell>
          <cell r="D24">
            <v>8</v>
          </cell>
          <cell r="E24">
            <v>75.166666666666671</v>
          </cell>
          <cell r="F24">
            <v>97</v>
          </cell>
          <cell r="G24">
            <v>41</v>
          </cell>
          <cell r="H24">
            <v>10.44</v>
          </cell>
          <cell r="I24" t="str">
            <v>S</v>
          </cell>
          <cell r="J24">
            <v>22.32</v>
          </cell>
          <cell r="K24">
            <v>0</v>
          </cell>
        </row>
        <row r="25">
          <cell r="B25">
            <v>14.554166666666665</v>
          </cell>
          <cell r="C25">
            <v>23.1</v>
          </cell>
          <cell r="D25">
            <v>8.4</v>
          </cell>
          <cell r="E25">
            <v>69.125</v>
          </cell>
          <cell r="F25">
            <v>94</v>
          </cell>
          <cell r="G25">
            <v>35</v>
          </cell>
          <cell r="H25">
            <v>11.16</v>
          </cell>
          <cell r="I25" t="str">
            <v>SE</v>
          </cell>
          <cell r="J25">
            <v>19.8</v>
          </cell>
          <cell r="K25">
            <v>0</v>
          </cell>
        </row>
        <row r="26">
          <cell r="B26">
            <v>15.754166666666665</v>
          </cell>
          <cell r="C26">
            <v>23.6</v>
          </cell>
          <cell r="D26">
            <v>9.1999999999999993</v>
          </cell>
          <cell r="E26">
            <v>68.958333333333329</v>
          </cell>
          <cell r="F26">
            <v>94</v>
          </cell>
          <cell r="G26">
            <v>37</v>
          </cell>
          <cell r="H26">
            <v>11.16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16.104166666666664</v>
          </cell>
          <cell r="C27">
            <v>25.2</v>
          </cell>
          <cell r="D27">
            <v>10</v>
          </cell>
          <cell r="E27">
            <v>72.958333333333329</v>
          </cell>
          <cell r="F27">
            <v>97</v>
          </cell>
          <cell r="G27">
            <v>38</v>
          </cell>
          <cell r="H27">
            <v>8.2799999999999994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18.533333333333335</v>
          </cell>
          <cell r="C28">
            <v>26.7</v>
          </cell>
          <cell r="D28">
            <v>12.6</v>
          </cell>
          <cell r="E28">
            <v>69.458333333333329</v>
          </cell>
          <cell r="F28">
            <v>91</v>
          </cell>
          <cell r="G28">
            <v>40</v>
          </cell>
          <cell r="H28">
            <v>8.64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20.545833333333331</v>
          </cell>
          <cell r="C29">
            <v>27.6</v>
          </cell>
          <cell r="D29">
            <v>16.2</v>
          </cell>
          <cell r="E29">
            <v>70.083333333333329</v>
          </cell>
          <cell r="F29">
            <v>91</v>
          </cell>
          <cell r="G29">
            <v>40</v>
          </cell>
          <cell r="H29">
            <v>14.04</v>
          </cell>
          <cell r="I29" t="str">
            <v>L</v>
          </cell>
          <cell r="J29">
            <v>30.96</v>
          </cell>
          <cell r="K29">
            <v>0</v>
          </cell>
        </row>
        <row r="30">
          <cell r="B30">
            <v>22.025000000000002</v>
          </cell>
          <cell r="C30">
            <v>29.8</v>
          </cell>
          <cell r="D30">
            <v>17.600000000000001</v>
          </cell>
          <cell r="E30">
            <v>67.833333333333329</v>
          </cell>
          <cell r="F30">
            <v>85</v>
          </cell>
          <cell r="G30">
            <v>41</v>
          </cell>
          <cell r="H30">
            <v>16.559999999999999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22.645833333333332</v>
          </cell>
          <cell r="C31">
            <v>30</v>
          </cell>
          <cell r="D31">
            <v>17.5</v>
          </cell>
          <cell r="E31">
            <v>63.791666666666664</v>
          </cell>
          <cell r="F31">
            <v>82</v>
          </cell>
          <cell r="G31">
            <v>36</v>
          </cell>
          <cell r="H31">
            <v>18.36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21.954166666666666</v>
          </cell>
          <cell r="C32">
            <v>28.6</v>
          </cell>
          <cell r="D32">
            <v>16.8</v>
          </cell>
          <cell r="E32">
            <v>57.958333333333336</v>
          </cell>
          <cell r="F32">
            <v>82</v>
          </cell>
          <cell r="G32">
            <v>29</v>
          </cell>
          <cell r="H32">
            <v>16.920000000000002</v>
          </cell>
          <cell r="I32" t="str">
            <v>L</v>
          </cell>
          <cell r="J32">
            <v>36.72</v>
          </cell>
          <cell r="K32">
            <v>0</v>
          </cell>
        </row>
        <row r="33">
          <cell r="B33">
            <v>21.683333333333334</v>
          </cell>
          <cell r="C33">
            <v>29.4</v>
          </cell>
          <cell r="D33">
            <v>16.399999999999999</v>
          </cell>
          <cell r="E33">
            <v>58.25</v>
          </cell>
          <cell r="F33">
            <v>76</v>
          </cell>
          <cell r="G33">
            <v>33</v>
          </cell>
          <cell r="H33">
            <v>18.720000000000002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22.874999999999996</v>
          </cell>
          <cell r="C34">
            <v>30</v>
          </cell>
          <cell r="D34">
            <v>18.5</v>
          </cell>
          <cell r="E34">
            <v>56.375</v>
          </cell>
          <cell r="F34">
            <v>68</v>
          </cell>
          <cell r="G34">
            <v>38</v>
          </cell>
          <cell r="H34">
            <v>19.440000000000001</v>
          </cell>
          <cell r="I34" t="str">
            <v>L</v>
          </cell>
          <cell r="J34">
            <v>33.840000000000003</v>
          </cell>
          <cell r="K34">
            <v>0</v>
          </cell>
        </row>
        <row r="35">
          <cell r="B35">
            <v>23.354166666666661</v>
          </cell>
          <cell r="C35">
            <v>30.5</v>
          </cell>
          <cell r="D35">
            <v>18.5</v>
          </cell>
          <cell r="E35">
            <v>60</v>
          </cell>
          <cell r="F35">
            <v>77</v>
          </cell>
          <cell r="G35">
            <v>37</v>
          </cell>
          <cell r="H35">
            <v>27.36</v>
          </cell>
          <cell r="I35" t="str">
            <v>NE</v>
          </cell>
          <cell r="J35">
            <v>42.84</v>
          </cell>
          <cell r="K35">
            <v>0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23.920833333333331</v>
          </cell>
          <cell r="C5">
            <v>30</v>
          </cell>
          <cell r="D5">
            <v>20.399999999999999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7.2</v>
          </cell>
          <cell r="I5" t="str">
            <v>SE</v>
          </cell>
          <cell r="J5">
            <v>12.6</v>
          </cell>
          <cell r="K5">
            <v>0</v>
          </cell>
        </row>
        <row r="6">
          <cell r="B6">
            <v>24.383333333333329</v>
          </cell>
          <cell r="C6">
            <v>33.200000000000003</v>
          </cell>
          <cell r="D6">
            <v>18.5</v>
          </cell>
          <cell r="E6">
            <v>99</v>
          </cell>
          <cell r="F6">
            <v>99</v>
          </cell>
          <cell r="G6">
            <v>99</v>
          </cell>
          <cell r="H6">
            <v>7.5600000000000005</v>
          </cell>
          <cell r="I6" t="str">
            <v>SE</v>
          </cell>
          <cell r="J6">
            <v>18.720000000000002</v>
          </cell>
          <cell r="K6">
            <v>0</v>
          </cell>
        </row>
        <row r="7">
          <cell r="B7">
            <v>23.654166666666669</v>
          </cell>
          <cell r="C7">
            <v>33.799999999999997</v>
          </cell>
          <cell r="D7">
            <v>16.600000000000001</v>
          </cell>
          <cell r="E7">
            <v>87.416666666666671</v>
          </cell>
          <cell r="F7">
            <v>99</v>
          </cell>
          <cell r="G7">
            <v>30</v>
          </cell>
          <cell r="H7">
            <v>6.84</v>
          </cell>
          <cell r="I7" t="str">
            <v>S</v>
          </cell>
          <cell r="J7">
            <v>15.120000000000001</v>
          </cell>
          <cell r="K7">
            <v>0</v>
          </cell>
        </row>
        <row r="8">
          <cell r="B8">
            <v>23.670833333333331</v>
          </cell>
          <cell r="C8">
            <v>34.1</v>
          </cell>
          <cell r="D8">
            <v>16.2</v>
          </cell>
          <cell r="E8">
            <v>97.777777777777771</v>
          </cell>
          <cell r="F8">
            <v>99</v>
          </cell>
          <cell r="G8">
            <v>40</v>
          </cell>
          <cell r="H8">
            <v>7.5600000000000005</v>
          </cell>
          <cell r="I8" t="str">
            <v>S</v>
          </cell>
          <cell r="J8">
            <v>18</v>
          </cell>
          <cell r="K8">
            <v>0</v>
          </cell>
        </row>
        <row r="9">
          <cell r="B9">
            <v>24.741666666666664</v>
          </cell>
          <cell r="C9">
            <v>34.700000000000003</v>
          </cell>
          <cell r="D9">
            <v>17.8</v>
          </cell>
          <cell r="E9">
            <v>81.666666666666671</v>
          </cell>
          <cell r="F9">
            <v>99</v>
          </cell>
          <cell r="G9">
            <v>46</v>
          </cell>
          <cell r="H9">
            <v>6.12</v>
          </cell>
          <cell r="I9" t="str">
            <v>SE</v>
          </cell>
          <cell r="J9">
            <v>11.879999999999999</v>
          </cell>
          <cell r="K9">
            <v>0</v>
          </cell>
        </row>
        <row r="10">
          <cell r="B10">
            <v>25.516666666666669</v>
          </cell>
          <cell r="C10">
            <v>33.299999999999997</v>
          </cell>
          <cell r="D10">
            <v>20.6</v>
          </cell>
          <cell r="E10">
            <v>95.666666666666671</v>
          </cell>
          <cell r="F10" t="str">
            <v>*</v>
          </cell>
          <cell r="G10" t="str">
            <v>*</v>
          </cell>
          <cell r="H10">
            <v>11.520000000000001</v>
          </cell>
          <cell r="I10" t="str">
            <v>SE</v>
          </cell>
          <cell r="J10">
            <v>55.800000000000004</v>
          </cell>
          <cell r="K10">
            <v>18.399999999999999</v>
          </cell>
        </row>
        <row r="11">
          <cell r="B11">
            <v>24.854166666666668</v>
          </cell>
          <cell r="C11">
            <v>32.1</v>
          </cell>
          <cell r="D11">
            <v>19.600000000000001</v>
          </cell>
          <cell r="E11">
            <v>98</v>
          </cell>
          <cell r="F11">
            <v>99</v>
          </cell>
          <cell r="G11">
            <v>98</v>
          </cell>
          <cell r="H11">
            <v>9</v>
          </cell>
          <cell r="I11" t="str">
            <v>SE</v>
          </cell>
          <cell r="J11">
            <v>15.48</v>
          </cell>
          <cell r="K11">
            <v>0</v>
          </cell>
        </row>
        <row r="12">
          <cell r="B12">
            <v>25.433333333333337</v>
          </cell>
          <cell r="C12">
            <v>33.4</v>
          </cell>
          <cell r="D12">
            <v>20.7</v>
          </cell>
          <cell r="E12">
            <v>46</v>
          </cell>
          <cell r="F12" t="str">
            <v>*</v>
          </cell>
          <cell r="G12" t="str">
            <v>*</v>
          </cell>
          <cell r="H12">
            <v>7.9200000000000008</v>
          </cell>
          <cell r="I12" t="str">
            <v>S</v>
          </cell>
          <cell r="J12">
            <v>18.720000000000002</v>
          </cell>
          <cell r="K12">
            <v>0</v>
          </cell>
        </row>
        <row r="13">
          <cell r="B13">
            <v>25.150000000000002</v>
          </cell>
          <cell r="C13">
            <v>33.5</v>
          </cell>
          <cell r="D13">
            <v>19.5</v>
          </cell>
          <cell r="E13">
            <v>98</v>
          </cell>
          <cell r="F13">
            <v>99</v>
          </cell>
          <cell r="G13">
            <v>98</v>
          </cell>
          <cell r="H13">
            <v>9</v>
          </cell>
          <cell r="I13" t="str">
            <v>SE</v>
          </cell>
          <cell r="J13">
            <v>20.16</v>
          </cell>
          <cell r="K13">
            <v>0</v>
          </cell>
        </row>
        <row r="14">
          <cell r="B14">
            <v>24.279166666666669</v>
          </cell>
          <cell r="C14">
            <v>33.6</v>
          </cell>
          <cell r="D14">
            <v>17.899999999999999</v>
          </cell>
          <cell r="E14">
            <v>98</v>
          </cell>
          <cell r="F14">
            <v>99</v>
          </cell>
          <cell r="G14">
            <v>97</v>
          </cell>
          <cell r="H14">
            <v>10.8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23.75833333333334</v>
          </cell>
          <cell r="C15">
            <v>33</v>
          </cell>
          <cell r="D15">
            <v>17.3</v>
          </cell>
          <cell r="E15">
            <v>97.777777777777771</v>
          </cell>
          <cell r="F15">
            <v>99</v>
          </cell>
          <cell r="G15">
            <v>96</v>
          </cell>
          <cell r="H15">
            <v>15.48</v>
          </cell>
          <cell r="I15" t="str">
            <v>NO</v>
          </cell>
          <cell r="J15">
            <v>40.32</v>
          </cell>
          <cell r="K15">
            <v>0</v>
          </cell>
        </row>
        <row r="16">
          <cell r="B16">
            <v>23.420833333333331</v>
          </cell>
          <cell r="C16">
            <v>27.8</v>
          </cell>
          <cell r="D16">
            <v>21.4</v>
          </cell>
          <cell r="E16">
            <v>97</v>
          </cell>
          <cell r="F16" t="str">
            <v>*</v>
          </cell>
          <cell r="G16" t="str">
            <v>*</v>
          </cell>
          <cell r="H16">
            <v>7.2</v>
          </cell>
          <cell r="I16" t="str">
            <v>S</v>
          </cell>
          <cell r="J16">
            <v>25.2</v>
          </cell>
          <cell r="K16">
            <v>2.8000000000000003</v>
          </cell>
        </row>
        <row r="17">
          <cell r="B17">
            <v>22.908333333333331</v>
          </cell>
          <cell r="C17">
            <v>30.3</v>
          </cell>
          <cell r="D17">
            <v>18.8</v>
          </cell>
          <cell r="E17">
            <v>98.777777777777771</v>
          </cell>
          <cell r="F17">
            <v>99</v>
          </cell>
          <cell r="G17">
            <v>93</v>
          </cell>
          <cell r="H17">
            <v>7.9200000000000008</v>
          </cell>
          <cell r="I17" t="str">
            <v>SE</v>
          </cell>
          <cell r="J17">
            <v>16.559999999999999</v>
          </cell>
          <cell r="K17">
            <v>0</v>
          </cell>
        </row>
        <row r="18">
          <cell r="B18">
            <v>24.058333333333334</v>
          </cell>
          <cell r="C18">
            <v>32.9</v>
          </cell>
          <cell r="D18">
            <v>18.3</v>
          </cell>
          <cell r="E18">
            <v>98.375</v>
          </cell>
          <cell r="F18">
            <v>99</v>
          </cell>
          <cell r="G18">
            <v>97</v>
          </cell>
          <cell r="H18">
            <v>10.44</v>
          </cell>
          <cell r="I18" t="str">
            <v>SE</v>
          </cell>
          <cell r="J18">
            <v>27.36</v>
          </cell>
          <cell r="K18">
            <v>0</v>
          </cell>
        </row>
        <row r="19">
          <cell r="B19">
            <v>24.337499999999991</v>
          </cell>
          <cell r="C19">
            <v>33.5</v>
          </cell>
          <cell r="D19">
            <v>17.8</v>
          </cell>
          <cell r="E19">
            <v>97.777777777777771</v>
          </cell>
          <cell r="F19">
            <v>99</v>
          </cell>
          <cell r="G19">
            <v>96</v>
          </cell>
          <cell r="H19">
            <v>5.7600000000000007</v>
          </cell>
          <cell r="I19" t="str">
            <v>SE</v>
          </cell>
          <cell r="J19">
            <v>17.64</v>
          </cell>
          <cell r="K19">
            <v>0</v>
          </cell>
        </row>
        <row r="20">
          <cell r="B20">
            <v>21.970833333333331</v>
          </cell>
          <cell r="C20">
            <v>29.9</v>
          </cell>
          <cell r="D20">
            <v>18.3</v>
          </cell>
          <cell r="E20">
            <v>97.416666666666671</v>
          </cell>
          <cell r="F20">
            <v>99</v>
          </cell>
          <cell r="G20">
            <v>93</v>
          </cell>
          <cell r="H20">
            <v>20.88</v>
          </cell>
          <cell r="I20" t="str">
            <v>S</v>
          </cell>
          <cell r="J20">
            <v>41.4</v>
          </cell>
          <cell r="K20">
            <v>31.8</v>
          </cell>
        </row>
        <row r="21">
          <cell r="B21">
            <v>22.895833333333332</v>
          </cell>
          <cell r="C21">
            <v>30.6</v>
          </cell>
          <cell r="D21">
            <v>19.5</v>
          </cell>
          <cell r="E21">
            <v>96</v>
          </cell>
          <cell r="F21">
            <v>98</v>
          </cell>
          <cell r="G21">
            <v>92</v>
          </cell>
          <cell r="H21">
            <v>9.3600000000000012</v>
          </cell>
          <cell r="I21" t="str">
            <v>S</v>
          </cell>
          <cell r="J21">
            <v>23.759999999999998</v>
          </cell>
          <cell r="K21">
            <v>0.2</v>
          </cell>
        </row>
        <row r="22">
          <cell r="B22">
            <v>23.724999999999998</v>
          </cell>
          <cell r="C22">
            <v>31.9</v>
          </cell>
          <cell r="D22">
            <v>18.600000000000001</v>
          </cell>
          <cell r="E22">
            <v>98.555555555555557</v>
          </cell>
          <cell r="F22">
            <v>99</v>
          </cell>
          <cell r="G22">
            <v>98</v>
          </cell>
          <cell r="H22">
            <v>13.32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21.5625</v>
          </cell>
          <cell r="C23">
            <v>25.7</v>
          </cell>
          <cell r="D23">
            <v>19.399999999999999</v>
          </cell>
          <cell r="E23">
            <v>93.2</v>
          </cell>
          <cell r="F23">
            <v>99</v>
          </cell>
          <cell r="G23">
            <v>74</v>
          </cell>
          <cell r="H23">
            <v>17.64</v>
          </cell>
          <cell r="I23" t="str">
            <v>SO</v>
          </cell>
          <cell r="J23">
            <v>35.64</v>
          </cell>
          <cell r="K23">
            <v>7.3999999999999995</v>
          </cell>
        </row>
        <row r="24">
          <cell r="B24">
            <v>16.325000000000003</v>
          </cell>
          <cell r="C24">
            <v>22.5</v>
          </cell>
          <cell r="D24">
            <v>10.3</v>
          </cell>
          <cell r="E24">
            <v>82.45</v>
          </cell>
          <cell r="F24">
            <v>98</v>
          </cell>
          <cell r="G24">
            <v>45</v>
          </cell>
          <cell r="H24">
            <v>16.2</v>
          </cell>
          <cell r="I24" t="str">
            <v>S</v>
          </cell>
          <cell r="J24">
            <v>36</v>
          </cell>
          <cell r="K24">
            <v>0</v>
          </cell>
        </row>
        <row r="25">
          <cell r="B25">
            <v>15.1625</v>
          </cell>
          <cell r="C25">
            <v>25.6</v>
          </cell>
          <cell r="D25">
            <v>7.6</v>
          </cell>
          <cell r="E25">
            <v>95.5625</v>
          </cell>
          <cell r="F25">
            <v>99</v>
          </cell>
          <cell r="G25">
            <v>52</v>
          </cell>
          <cell r="H25">
            <v>9.3600000000000012</v>
          </cell>
          <cell r="I25" t="str">
            <v>SE</v>
          </cell>
          <cell r="J25">
            <v>19.8</v>
          </cell>
          <cell r="K25">
            <v>0</v>
          </cell>
        </row>
        <row r="26">
          <cell r="B26">
            <v>16.349999999999998</v>
          </cell>
          <cell r="C26">
            <v>28</v>
          </cell>
          <cell r="D26">
            <v>8.3000000000000007</v>
          </cell>
          <cell r="E26">
            <v>95.0625</v>
          </cell>
          <cell r="F26">
            <v>99</v>
          </cell>
          <cell r="G26">
            <v>69</v>
          </cell>
          <cell r="H26">
            <v>6.48</v>
          </cell>
          <cell r="I26" t="str">
            <v>S</v>
          </cell>
          <cell r="J26">
            <v>17.28</v>
          </cell>
          <cell r="K26">
            <v>0</v>
          </cell>
        </row>
        <row r="27">
          <cell r="B27">
            <v>17.570833333333333</v>
          </cell>
          <cell r="C27">
            <v>28.8</v>
          </cell>
          <cell r="D27">
            <v>9.9</v>
          </cell>
          <cell r="E27">
            <v>93.375</v>
          </cell>
          <cell r="F27">
            <v>99</v>
          </cell>
          <cell r="G27">
            <v>63</v>
          </cell>
          <cell r="H27">
            <v>8.2799999999999994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18.887499999999996</v>
          </cell>
          <cell r="C28">
            <v>30.2</v>
          </cell>
          <cell r="D28">
            <v>11.2</v>
          </cell>
          <cell r="E28">
            <v>96</v>
          </cell>
          <cell r="F28">
            <v>99</v>
          </cell>
          <cell r="G28">
            <v>62</v>
          </cell>
          <cell r="H28">
            <v>7.2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19.658333333333335</v>
          </cell>
          <cell r="C29">
            <v>30.8</v>
          </cell>
          <cell r="D29">
            <v>11.8</v>
          </cell>
          <cell r="E29">
            <v>96.214285714285708</v>
          </cell>
          <cell r="F29">
            <v>99</v>
          </cell>
          <cell r="G29">
            <v>78</v>
          </cell>
          <cell r="H29">
            <v>7.9200000000000008</v>
          </cell>
          <cell r="I29" t="str">
            <v>SE</v>
          </cell>
          <cell r="J29">
            <v>18</v>
          </cell>
          <cell r="K29">
            <v>0</v>
          </cell>
        </row>
        <row r="30">
          <cell r="B30">
            <v>21.450000000000003</v>
          </cell>
          <cell r="C30">
            <v>32.1</v>
          </cell>
          <cell r="D30">
            <v>14.2</v>
          </cell>
          <cell r="E30">
            <v>97.666666666666671</v>
          </cell>
          <cell r="F30">
            <v>99</v>
          </cell>
          <cell r="G30">
            <v>85</v>
          </cell>
          <cell r="H30">
            <v>7.9200000000000008</v>
          </cell>
          <cell r="I30" t="str">
            <v>SE</v>
          </cell>
          <cell r="J30">
            <v>17.28</v>
          </cell>
          <cell r="K30">
            <v>0</v>
          </cell>
        </row>
        <row r="31">
          <cell r="B31">
            <v>21.75</v>
          </cell>
          <cell r="C31">
            <v>32.1</v>
          </cell>
          <cell r="D31">
            <v>14.4</v>
          </cell>
          <cell r="E31">
            <v>95.928571428571431</v>
          </cell>
          <cell r="F31">
            <v>99</v>
          </cell>
          <cell r="G31">
            <v>83</v>
          </cell>
          <cell r="H31">
            <v>14.04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20.433333333333334</v>
          </cell>
          <cell r="C32">
            <v>31.3</v>
          </cell>
          <cell r="D32">
            <v>12.2</v>
          </cell>
          <cell r="E32">
            <v>94.928571428571431</v>
          </cell>
          <cell r="F32">
            <v>98</v>
          </cell>
          <cell r="G32">
            <v>77</v>
          </cell>
          <cell r="H32">
            <v>9.7200000000000006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21.679166666666664</v>
          </cell>
          <cell r="C33">
            <v>31.2</v>
          </cell>
          <cell r="D33">
            <v>17</v>
          </cell>
          <cell r="E33">
            <v>94.214285714285708</v>
          </cell>
          <cell r="F33">
            <v>98</v>
          </cell>
          <cell r="G33">
            <v>78</v>
          </cell>
          <cell r="H33">
            <v>8.2799999999999994</v>
          </cell>
          <cell r="I33" t="str">
            <v>SE</v>
          </cell>
          <cell r="J33">
            <v>17.28</v>
          </cell>
          <cell r="K33">
            <v>0</v>
          </cell>
        </row>
        <row r="34">
          <cell r="B34">
            <v>21.795833333333331</v>
          </cell>
          <cell r="C34">
            <v>31</v>
          </cell>
          <cell r="D34">
            <v>17</v>
          </cell>
          <cell r="E34">
            <v>95.615384615384613</v>
          </cell>
          <cell r="F34">
            <v>98</v>
          </cell>
          <cell r="G34">
            <v>86</v>
          </cell>
          <cell r="H34">
            <v>9.7200000000000006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B35">
            <v>22.483333333333334</v>
          </cell>
          <cell r="C35">
            <v>32.1</v>
          </cell>
          <cell r="D35">
            <v>16.3</v>
          </cell>
          <cell r="E35">
            <v>97.3</v>
          </cell>
          <cell r="F35">
            <v>99</v>
          </cell>
          <cell r="G35">
            <v>92</v>
          </cell>
          <cell r="H35">
            <v>10.8</v>
          </cell>
          <cell r="I35" t="str">
            <v>SE</v>
          </cell>
          <cell r="J35">
            <v>22.32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25.337499999999995</v>
          </cell>
          <cell r="C5">
            <v>34</v>
          </cell>
          <cell r="D5">
            <v>18.8</v>
          </cell>
          <cell r="E5">
            <v>64.875</v>
          </cell>
          <cell r="F5">
            <v>94</v>
          </cell>
          <cell r="G5">
            <v>29</v>
          </cell>
          <cell r="H5">
            <v>14.76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24.512499999999999</v>
          </cell>
          <cell r="C6">
            <v>33.799999999999997</v>
          </cell>
          <cell r="D6">
            <v>17.3</v>
          </cell>
          <cell r="E6">
            <v>61.666666666666664</v>
          </cell>
          <cell r="F6">
            <v>94</v>
          </cell>
          <cell r="G6">
            <v>21</v>
          </cell>
          <cell r="H6">
            <v>17.28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24.154166666666669</v>
          </cell>
          <cell r="C7">
            <v>33.299999999999997</v>
          </cell>
          <cell r="D7">
            <v>16.600000000000001</v>
          </cell>
          <cell r="E7">
            <v>57.041666666666664</v>
          </cell>
          <cell r="F7">
            <v>93</v>
          </cell>
          <cell r="G7">
            <v>23</v>
          </cell>
          <cell r="H7">
            <v>11.879999999999999</v>
          </cell>
          <cell r="I7" t="str">
            <v>NE</v>
          </cell>
          <cell r="J7">
            <v>36.36</v>
          </cell>
          <cell r="K7">
            <v>0</v>
          </cell>
        </row>
        <row r="8">
          <cell r="B8">
            <v>23.470833333333335</v>
          </cell>
          <cell r="C8">
            <v>34.1</v>
          </cell>
          <cell r="D8">
            <v>15</v>
          </cell>
          <cell r="E8">
            <v>61.083333333333336</v>
          </cell>
          <cell r="F8">
            <v>94</v>
          </cell>
          <cell r="G8">
            <v>25</v>
          </cell>
          <cell r="H8">
            <v>10.8</v>
          </cell>
          <cell r="I8" t="str">
            <v>N</v>
          </cell>
          <cell r="J8">
            <v>24.840000000000003</v>
          </cell>
          <cell r="K8">
            <v>0</v>
          </cell>
        </row>
        <row r="9">
          <cell r="B9">
            <v>23.824999999999999</v>
          </cell>
          <cell r="C9">
            <v>33.5</v>
          </cell>
          <cell r="D9">
            <v>16.2</v>
          </cell>
          <cell r="E9">
            <v>67.291666666666671</v>
          </cell>
          <cell r="F9">
            <v>96</v>
          </cell>
          <cell r="G9">
            <v>33</v>
          </cell>
          <cell r="H9">
            <v>14.4</v>
          </cell>
          <cell r="I9" t="str">
            <v>NE</v>
          </cell>
          <cell r="J9">
            <v>27.720000000000002</v>
          </cell>
          <cell r="K9">
            <v>0</v>
          </cell>
        </row>
        <row r="10">
          <cell r="B10">
            <v>24.941666666666666</v>
          </cell>
          <cell r="C10">
            <v>34</v>
          </cell>
          <cell r="D10">
            <v>17.600000000000001</v>
          </cell>
          <cell r="E10">
            <v>65.166666666666671</v>
          </cell>
          <cell r="F10">
            <v>97</v>
          </cell>
          <cell r="G10">
            <v>27</v>
          </cell>
          <cell r="H10">
            <v>10.08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24.345833333333331</v>
          </cell>
          <cell r="C11">
            <v>32.700000000000003</v>
          </cell>
          <cell r="D11">
            <v>18.2</v>
          </cell>
          <cell r="E11">
            <v>67.791666666666671</v>
          </cell>
          <cell r="F11">
            <v>94</v>
          </cell>
          <cell r="G11">
            <v>37</v>
          </cell>
          <cell r="H11">
            <v>12.24</v>
          </cell>
          <cell r="I11" t="str">
            <v>SE</v>
          </cell>
          <cell r="J11">
            <v>44.28</v>
          </cell>
          <cell r="K11">
            <v>0</v>
          </cell>
        </row>
        <row r="12">
          <cell r="B12">
            <v>24.091666666666665</v>
          </cell>
          <cell r="C12">
            <v>31.9</v>
          </cell>
          <cell r="D12">
            <v>18.5</v>
          </cell>
          <cell r="E12">
            <v>68.708333333333329</v>
          </cell>
          <cell r="F12">
            <v>89</v>
          </cell>
          <cell r="G12">
            <v>38</v>
          </cell>
          <cell r="H12">
            <v>13.68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24.087500000000002</v>
          </cell>
          <cell r="C13">
            <v>31.9</v>
          </cell>
          <cell r="D13">
            <v>18.100000000000001</v>
          </cell>
          <cell r="E13">
            <v>66.666666666666671</v>
          </cell>
          <cell r="F13">
            <v>90</v>
          </cell>
          <cell r="G13">
            <v>34</v>
          </cell>
          <cell r="H13">
            <v>14.76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24.283333333333335</v>
          </cell>
          <cell r="C14">
            <v>32.700000000000003</v>
          </cell>
          <cell r="D14">
            <v>17.2</v>
          </cell>
          <cell r="E14">
            <v>62.458333333333336</v>
          </cell>
          <cell r="F14">
            <v>89</v>
          </cell>
          <cell r="G14">
            <v>32</v>
          </cell>
          <cell r="H14">
            <v>20.16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21.733333333333334</v>
          </cell>
          <cell r="C15">
            <v>32.6</v>
          </cell>
          <cell r="D15">
            <v>16.7</v>
          </cell>
          <cell r="E15">
            <v>76.041666666666671</v>
          </cell>
          <cell r="F15">
            <v>98</v>
          </cell>
          <cell r="G15">
            <v>35</v>
          </cell>
          <cell r="H15">
            <v>29.16</v>
          </cell>
          <cell r="I15" t="str">
            <v>N</v>
          </cell>
          <cell r="J15">
            <v>50.4</v>
          </cell>
          <cell r="K15">
            <v>11.4</v>
          </cell>
        </row>
        <row r="16">
          <cell r="B16">
            <v>19.570833333333336</v>
          </cell>
          <cell r="C16">
            <v>22</v>
          </cell>
          <cell r="D16">
            <v>17</v>
          </cell>
          <cell r="E16">
            <v>86</v>
          </cell>
          <cell r="F16">
            <v>96</v>
          </cell>
          <cell r="G16">
            <v>70</v>
          </cell>
          <cell r="H16">
            <v>18</v>
          </cell>
          <cell r="I16" t="str">
            <v>S</v>
          </cell>
          <cell r="J16">
            <v>32.76</v>
          </cell>
          <cell r="K16">
            <v>0.4</v>
          </cell>
        </row>
        <row r="17">
          <cell r="B17">
            <v>18.666666666666664</v>
          </cell>
          <cell r="C17">
            <v>27.9</v>
          </cell>
          <cell r="D17">
            <v>12.7</v>
          </cell>
          <cell r="E17">
            <v>84.958333333333329</v>
          </cell>
          <cell r="F17">
            <v>99</v>
          </cell>
          <cell r="G17">
            <v>54</v>
          </cell>
          <cell r="H17">
            <v>6.48</v>
          </cell>
          <cell r="I17" t="str">
            <v>L</v>
          </cell>
          <cell r="J17">
            <v>14.76</v>
          </cell>
          <cell r="K17">
            <v>0.2</v>
          </cell>
        </row>
        <row r="18">
          <cell r="B18">
            <v>23.212500000000006</v>
          </cell>
          <cell r="C18">
            <v>31.7</v>
          </cell>
          <cell r="D18">
            <v>17</v>
          </cell>
          <cell r="E18">
            <v>77.958333333333329</v>
          </cell>
          <cell r="F18">
            <v>98</v>
          </cell>
          <cell r="G18">
            <v>43</v>
          </cell>
          <cell r="H18">
            <v>10.8</v>
          </cell>
          <cell r="I18" t="str">
            <v>NE</v>
          </cell>
          <cell r="J18">
            <v>24.840000000000003</v>
          </cell>
          <cell r="K18">
            <v>0</v>
          </cell>
        </row>
        <row r="19">
          <cell r="B19">
            <v>24.483333333333334</v>
          </cell>
          <cell r="C19">
            <v>33.299999999999997</v>
          </cell>
          <cell r="D19">
            <v>17.2</v>
          </cell>
          <cell r="E19">
            <v>71.958333333333329</v>
          </cell>
          <cell r="F19">
            <v>98</v>
          </cell>
          <cell r="H19">
            <v>16.559999999999999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22.045833333333338</v>
          </cell>
          <cell r="C20">
            <v>25.4</v>
          </cell>
          <cell r="D20">
            <v>18.5</v>
          </cell>
          <cell r="E20">
            <v>80.5</v>
          </cell>
          <cell r="F20">
            <v>97</v>
          </cell>
          <cell r="G20">
            <v>63</v>
          </cell>
          <cell r="H20">
            <v>15.120000000000001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23</v>
          </cell>
          <cell r="C21">
            <v>29.2</v>
          </cell>
          <cell r="D21">
            <v>19.7</v>
          </cell>
          <cell r="E21">
            <v>80.666666666666671</v>
          </cell>
          <cell r="F21">
            <v>97</v>
          </cell>
          <cell r="G21">
            <v>52</v>
          </cell>
          <cell r="H21">
            <v>19.079999999999998</v>
          </cell>
          <cell r="I21" t="str">
            <v>NE</v>
          </cell>
          <cell r="J21">
            <v>29.52</v>
          </cell>
          <cell r="K21">
            <v>0.2</v>
          </cell>
        </row>
        <row r="22">
          <cell r="B22">
            <v>23.841666666666665</v>
          </cell>
          <cell r="C22">
            <v>32.299999999999997</v>
          </cell>
          <cell r="D22">
            <v>17.399999999999999</v>
          </cell>
          <cell r="E22">
            <v>75.5</v>
          </cell>
          <cell r="F22">
            <v>99</v>
          </cell>
          <cell r="G22">
            <v>40</v>
          </cell>
          <cell r="H22">
            <v>15.48</v>
          </cell>
          <cell r="I22" t="str">
            <v>NO</v>
          </cell>
          <cell r="J22">
            <v>30.6</v>
          </cell>
          <cell r="K22">
            <v>0</v>
          </cell>
        </row>
        <row r="23">
          <cell r="B23">
            <v>20.137500000000006</v>
          </cell>
          <cell r="C23">
            <v>24.3</v>
          </cell>
          <cell r="D23">
            <v>15.7</v>
          </cell>
          <cell r="E23">
            <v>81.166666666666671</v>
          </cell>
          <cell r="F23">
            <v>97</v>
          </cell>
          <cell r="G23">
            <v>61</v>
          </cell>
          <cell r="H23">
            <v>24.48</v>
          </cell>
          <cell r="I23" t="str">
            <v>S</v>
          </cell>
          <cell r="J23">
            <v>50.04</v>
          </cell>
          <cell r="K23">
            <v>13.4</v>
          </cell>
        </row>
        <row r="24">
          <cell r="B24">
            <v>13.970833333333333</v>
          </cell>
          <cell r="C24">
            <v>21.1</v>
          </cell>
          <cell r="D24">
            <v>7.9</v>
          </cell>
          <cell r="E24">
            <v>72.291666666666671</v>
          </cell>
          <cell r="F24">
            <v>97</v>
          </cell>
          <cell r="G24">
            <v>39</v>
          </cell>
          <cell r="H24">
            <v>16.920000000000002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14.087499999999997</v>
          </cell>
          <cell r="C25">
            <v>23.8</v>
          </cell>
          <cell r="D25">
            <v>6.8</v>
          </cell>
          <cell r="E25">
            <v>73.375</v>
          </cell>
          <cell r="F25">
            <v>98</v>
          </cell>
          <cell r="G25">
            <v>37</v>
          </cell>
          <cell r="H25">
            <v>11.16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15.375</v>
          </cell>
          <cell r="C26">
            <v>25.1</v>
          </cell>
          <cell r="D26">
            <v>7.2</v>
          </cell>
          <cell r="E26">
            <v>71.75</v>
          </cell>
          <cell r="F26">
            <v>98</v>
          </cell>
          <cell r="G26">
            <v>35</v>
          </cell>
          <cell r="H26">
            <v>7.5600000000000005</v>
          </cell>
          <cell r="I26" t="str">
            <v>SE</v>
          </cell>
          <cell r="J26">
            <v>18.36</v>
          </cell>
          <cell r="K26">
            <v>0</v>
          </cell>
        </row>
        <row r="27">
          <cell r="B27">
            <v>17.033333333333331</v>
          </cell>
          <cell r="C27">
            <v>26.5</v>
          </cell>
          <cell r="D27">
            <v>8.6999999999999993</v>
          </cell>
          <cell r="E27">
            <v>70.75</v>
          </cell>
          <cell r="F27">
            <v>98</v>
          </cell>
          <cell r="G27">
            <v>38</v>
          </cell>
          <cell r="H27">
            <v>9.3600000000000012</v>
          </cell>
          <cell r="I27" t="str">
            <v>S</v>
          </cell>
          <cell r="J27">
            <v>19.079999999999998</v>
          </cell>
          <cell r="K27">
            <v>0</v>
          </cell>
        </row>
        <row r="28">
          <cell r="B28">
            <v>19.374999999999996</v>
          </cell>
          <cell r="C28">
            <v>29.4</v>
          </cell>
          <cell r="D28">
            <v>12.7</v>
          </cell>
          <cell r="E28">
            <v>67.541666666666671</v>
          </cell>
          <cell r="F28">
            <v>96</v>
          </cell>
          <cell r="G28">
            <v>26</v>
          </cell>
          <cell r="H28">
            <v>8.64</v>
          </cell>
          <cell r="I28" t="str">
            <v>S</v>
          </cell>
          <cell r="J28">
            <v>17.64</v>
          </cell>
          <cell r="K28">
            <v>0</v>
          </cell>
        </row>
        <row r="29">
          <cell r="B29">
            <v>20.795833333333338</v>
          </cell>
          <cell r="C29">
            <v>29.4</v>
          </cell>
          <cell r="D29">
            <v>14.4</v>
          </cell>
          <cell r="E29">
            <v>66.791666666666671</v>
          </cell>
          <cell r="F29">
            <v>93</v>
          </cell>
          <cell r="G29">
            <v>37</v>
          </cell>
          <cell r="H29">
            <v>11.520000000000001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22.495833333333334</v>
          </cell>
          <cell r="C30">
            <v>31.1</v>
          </cell>
          <cell r="D30">
            <v>16.100000000000001</v>
          </cell>
          <cell r="E30">
            <v>67.333333333333329</v>
          </cell>
          <cell r="F30">
            <v>94</v>
          </cell>
          <cell r="G30">
            <v>34</v>
          </cell>
          <cell r="H30">
            <v>16.920000000000002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22.804166666666664</v>
          </cell>
          <cell r="C31">
            <v>31.3</v>
          </cell>
          <cell r="D31">
            <v>16.100000000000001</v>
          </cell>
          <cell r="E31">
            <v>63</v>
          </cell>
          <cell r="F31">
            <v>89</v>
          </cell>
          <cell r="G31">
            <v>29</v>
          </cell>
          <cell r="H31">
            <v>13.68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21.95</v>
          </cell>
          <cell r="C32">
            <v>29.9</v>
          </cell>
          <cell r="D32">
            <v>15</v>
          </cell>
          <cell r="E32">
            <v>58.916666666666664</v>
          </cell>
          <cell r="F32">
            <v>86</v>
          </cell>
          <cell r="G32">
            <v>29</v>
          </cell>
          <cell r="H32">
            <v>19.440000000000001</v>
          </cell>
          <cell r="I32" t="str">
            <v>S</v>
          </cell>
          <cell r="J32">
            <v>37.440000000000005</v>
          </cell>
          <cell r="K32">
            <v>0</v>
          </cell>
        </row>
        <row r="33">
          <cell r="B33">
            <v>21.995833333333334</v>
          </cell>
          <cell r="C33">
            <v>30.6</v>
          </cell>
          <cell r="D33">
            <v>13.8</v>
          </cell>
          <cell r="E33">
            <v>57.291666666666664</v>
          </cell>
          <cell r="F33">
            <v>88</v>
          </cell>
          <cell r="G33">
            <v>31</v>
          </cell>
          <cell r="H33">
            <v>15.840000000000002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23.895833333333339</v>
          </cell>
          <cell r="C34">
            <v>31.2</v>
          </cell>
          <cell r="D34">
            <v>18.600000000000001</v>
          </cell>
          <cell r="E34">
            <v>58.916666666666664</v>
          </cell>
          <cell r="F34">
            <v>80</v>
          </cell>
          <cell r="G34">
            <v>35</v>
          </cell>
          <cell r="H34">
            <v>14.4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23.55</v>
          </cell>
          <cell r="C35">
            <v>31.2</v>
          </cell>
          <cell r="D35">
            <v>17.2</v>
          </cell>
          <cell r="E35">
            <v>66.708333333333329</v>
          </cell>
          <cell r="F35">
            <v>92</v>
          </cell>
          <cell r="G35">
            <v>35</v>
          </cell>
          <cell r="H35">
            <v>15.120000000000001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24.270833333333329</v>
          </cell>
          <cell r="C5">
            <v>33.4</v>
          </cell>
          <cell r="D5">
            <v>17</v>
          </cell>
          <cell r="E5">
            <v>68.708333333333329</v>
          </cell>
          <cell r="F5">
            <v>95</v>
          </cell>
          <cell r="G5">
            <v>34</v>
          </cell>
          <cell r="H5">
            <v>15.120000000000001</v>
          </cell>
          <cell r="I5" t="str">
            <v>SE</v>
          </cell>
          <cell r="J5">
            <v>27</v>
          </cell>
          <cell r="K5">
            <v>0</v>
          </cell>
        </row>
        <row r="6">
          <cell r="B6">
            <v>23.670833333333334</v>
          </cell>
          <cell r="C6">
            <v>33.299999999999997</v>
          </cell>
          <cell r="D6">
            <v>16.100000000000001</v>
          </cell>
          <cell r="E6">
            <v>65.916666666666671</v>
          </cell>
          <cell r="F6">
            <v>95</v>
          </cell>
          <cell r="G6">
            <v>25</v>
          </cell>
          <cell r="H6">
            <v>16.920000000000002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22.970833333333335</v>
          </cell>
          <cell r="C7">
            <v>32.299999999999997</v>
          </cell>
          <cell r="D7">
            <v>15.8</v>
          </cell>
          <cell r="E7">
            <v>63.625</v>
          </cell>
          <cell r="F7">
            <v>94</v>
          </cell>
          <cell r="G7">
            <v>26</v>
          </cell>
          <cell r="H7">
            <v>14.76</v>
          </cell>
          <cell r="I7" t="str">
            <v>NE</v>
          </cell>
          <cell r="J7">
            <v>47.88</v>
          </cell>
          <cell r="K7">
            <v>0</v>
          </cell>
        </row>
        <row r="8">
          <cell r="B8">
            <v>22.783333333333331</v>
          </cell>
          <cell r="C8">
            <v>33.5</v>
          </cell>
          <cell r="D8">
            <v>14.2</v>
          </cell>
          <cell r="E8">
            <v>63.25</v>
          </cell>
          <cell r="F8">
            <v>93</v>
          </cell>
          <cell r="G8">
            <v>28</v>
          </cell>
          <cell r="H8">
            <v>15.48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24.208333333333329</v>
          </cell>
          <cell r="C9">
            <v>34.1</v>
          </cell>
          <cell r="D9">
            <v>16.399999999999999</v>
          </cell>
          <cell r="E9">
            <v>63</v>
          </cell>
          <cell r="F9">
            <v>93</v>
          </cell>
          <cell r="G9">
            <v>24</v>
          </cell>
          <cell r="H9">
            <v>14.4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23.799999999999994</v>
          </cell>
          <cell r="C10">
            <v>32.9</v>
          </cell>
          <cell r="D10">
            <v>15.8</v>
          </cell>
          <cell r="E10">
            <v>66.333333333333329</v>
          </cell>
          <cell r="F10">
            <v>94</v>
          </cell>
          <cell r="G10">
            <v>31</v>
          </cell>
          <cell r="H10">
            <v>12.96</v>
          </cell>
          <cell r="I10" t="str">
            <v>SE</v>
          </cell>
          <cell r="J10">
            <v>21.96</v>
          </cell>
          <cell r="K10">
            <v>0</v>
          </cell>
        </row>
        <row r="11">
          <cell r="B11">
            <v>24.241666666666664</v>
          </cell>
          <cell r="C11">
            <v>30.8</v>
          </cell>
          <cell r="D11">
            <v>20.100000000000001</v>
          </cell>
          <cell r="E11">
            <v>68.333333333333329</v>
          </cell>
          <cell r="F11">
            <v>88</v>
          </cell>
          <cell r="G11">
            <v>43</v>
          </cell>
          <cell r="H11">
            <v>25.56</v>
          </cell>
          <cell r="I11" t="str">
            <v>SE</v>
          </cell>
          <cell r="J11">
            <v>38.519999999999996</v>
          </cell>
          <cell r="K11">
            <v>0</v>
          </cell>
        </row>
        <row r="12">
          <cell r="B12">
            <v>23.320833333333329</v>
          </cell>
          <cell r="C12">
            <v>30.2</v>
          </cell>
          <cell r="D12">
            <v>18.600000000000001</v>
          </cell>
          <cell r="E12">
            <v>69.583333333333329</v>
          </cell>
          <cell r="F12">
            <v>91</v>
          </cell>
          <cell r="G12">
            <v>46</v>
          </cell>
          <cell r="H12">
            <v>29.52</v>
          </cell>
          <cell r="I12" t="str">
            <v>L</v>
          </cell>
          <cell r="J12">
            <v>41.04</v>
          </cell>
          <cell r="K12">
            <v>0</v>
          </cell>
        </row>
        <row r="13">
          <cell r="B13">
            <v>23.054166666666664</v>
          </cell>
          <cell r="C13">
            <v>31</v>
          </cell>
          <cell r="D13">
            <v>18.2</v>
          </cell>
          <cell r="E13">
            <v>70.041666666666671</v>
          </cell>
          <cell r="F13">
            <v>91</v>
          </cell>
          <cell r="G13">
            <v>38</v>
          </cell>
          <cell r="H13">
            <v>25.2</v>
          </cell>
          <cell r="I13" t="str">
            <v>SE</v>
          </cell>
          <cell r="J13">
            <v>37.440000000000005</v>
          </cell>
          <cell r="K13">
            <v>0</v>
          </cell>
        </row>
        <row r="14">
          <cell r="B14">
            <v>23.987499999999997</v>
          </cell>
          <cell r="C14">
            <v>32.200000000000003</v>
          </cell>
          <cell r="D14">
            <v>17.399999999999999</v>
          </cell>
          <cell r="E14">
            <v>63.291666666666664</v>
          </cell>
          <cell r="F14">
            <v>89</v>
          </cell>
          <cell r="G14">
            <v>34</v>
          </cell>
          <cell r="H14">
            <v>21.240000000000002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22.875000000000004</v>
          </cell>
          <cell r="C15">
            <v>30.9</v>
          </cell>
          <cell r="D15">
            <v>18.3</v>
          </cell>
          <cell r="E15">
            <v>68.166666666666671</v>
          </cell>
          <cell r="F15">
            <v>95</v>
          </cell>
          <cell r="G15">
            <v>36</v>
          </cell>
          <cell r="H15">
            <v>30.6</v>
          </cell>
          <cell r="I15" t="str">
            <v>NE</v>
          </cell>
          <cell r="J15">
            <v>50.04</v>
          </cell>
          <cell r="K15">
            <v>2.2000000000000002</v>
          </cell>
        </row>
        <row r="16">
          <cell r="B16">
            <v>20.145833333333329</v>
          </cell>
          <cell r="C16">
            <v>24.5</v>
          </cell>
          <cell r="D16">
            <v>16.399999999999999</v>
          </cell>
          <cell r="E16">
            <v>79.083333333333329</v>
          </cell>
          <cell r="F16">
            <v>95</v>
          </cell>
          <cell r="G16">
            <v>54</v>
          </cell>
          <cell r="H16">
            <v>15.48</v>
          </cell>
          <cell r="I16" t="str">
            <v>SO</v>
          </cell>
          <cell r="J16">
            <v>33.840000000000003</v>
          </cell>
          <cell r="K16">
            <v>0.4</v>
          </cell>
        </row>
        <row r="17">
          <cell r="B17">
            <v>18.262499999999999</v>
          </cell>
          <cell r="C17">
            <v>29.1</v>
          </cell>
          <cell r="D17">
            <v>9.8000000000000007</v>
          </cell>
          <cell r="E17">
            <v>78.916666666666671</v>
          </cell>
          <cell r="F17">
            <v>98</v>
          </cell>
          <cell r="G17">
            <v>42</v>
          </cell>
          <cell r="H17">
            <v>9.3600000000000012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22.912499999999998</v>
          </cell>
          <cell r="C18">
            <v>31.3</v>
          </cell>
          <cell r="D18">
            <v>17</v>
          </cell>
          <cell r="E18">
            <v>72.041666666666671</v>
          </cell>
          <cell r="F18">
            <v>94</v>
          </cell>
          <cell r="G18">
            <v>44</v>
          </cell>
          <cell r="H18">
            <v>21.96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24.275000000000002</v>
          </cell>
          <cell r="C19">
            <v>33.5</v>
          </cell>
          <cell r="D19">
            <v>16.899999999999999</v>
          </cell>
          <cell r="E19">
            <v>68.083333333333329</v>
          </cell>
          <cell r="F19">
            <v>95</v>
          </cell>
          <cell r="G19">
            <v>37</v>
          </cell>
          <cell r="H19">
            <v>22.32</v>
          </cell>
          <cell r="I19" t="str">
            <v>L</v>
          </cell>
          <cell r="J19">
            <v>47.88</v>
          </cell>
          <cell r="K19">
            <v>7.6</v>
          </cell>
        </row>
        <row r="20">
          <cell r="B20">
            <v>22.191666666666666</v>
          </cell>
          <cell r="C20">
            <v>27.3</v>
          </cell>
          <cell r="D20">
            <v>18.5</v>
          </cell>
          <cell r="E20">
            <v>78.25</v>
          </cell>
          <cell r="F20">
            <v>94</v>
          </cell>
          <cell r="G20">
            <v>56</v>
          </cell>
          <cell r="H20">
            <v>21.96</v>
          </cell>
          <cell r="I20" t="str">
            <v>L</v>
          </cell>
          <cell r="J20">
            <v>50.4</v>
          </cell>
          <cell r="K20">
            <v>4.5999999999999996</v>
          </cell>
        </row>
        <row r="21">
          <cell r="B21">
            <v>22.883333333333336</v>
          </cell>
          <cell r="C21">
            <v>29.3</v>
          </cell>
          <cell r="D21">
            <v>18.7</v>
          </cell>
          <cell r="E21">
            <v>78.083333333333329</v>
          </cell>
          <cell r="F21">
            <v>97</v>
          </cell>
          <cell r="G21">
            <v>48</v>
          </cell>
          <cell r="H21">
            <v>18.720000000000002</v>
          </cell>
          <cell r="I21" t="str">
            <v>L</v>
          </cell>
          <cell r="J21">
            <v>30.240000000000002</v>
          </cell>
          <cell r="K21">
            <v>0</v>
          </cell>
        </row>
        <row r="22">
          <cell r="B22">
            <v>24.054166666666671</v>
          </cell>
          <cell r="C22">
            <v>31.7</v>
          </cell>
          <cell r="D22">
            <v>17.600000000000001</v>
          </cell>
          <cell r="E22">
            <v>74.291666666666671</v>
          </cell>
          <cell r="F22">
            <v>98</v>
          </cell>
          <cell r="G22">
            <v>42</v>
          </cell>
          <cell r="H22">
            <v>22.32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19.749999999999996</v>
          </cell>
          <cell r="C23">
            <v>24.4</v>
          </cell>
          <cell r="D23">
            <v>14.7</v>
          </cell>
          <cell r="E23">
            <v>80.416666666666671</v>
          </cell>
          <cell r="F23">
            <v>97</v>
          </cell>
          <cell r="G23">
            <v>60</v>
          </cell>
          <cell r="H23">
            <v>30.240000000000002</v>
          </cell>
          <cell r="I23" t="str">
            <v>SO</v>
          </cell>
          <cell r="J23">
            <v>71.28</v>
          </cell>
          <cell r="K23">
            <v>28.4</v>
          </cell>
        </row>
        <row r="24">
          <cell r="B24">
            <v>13.629166666666665</v>
          </cell>
          <cell r="C24">
            <v>20.9</v>
          </cell>
          <cell r="D24">
            <v>6.8</v>
          </cell>
          <cell r="E24">
            <v>72.666666666666671</v>
          </cell>
          <cell r="F24">
            <v>98</v>
          </cell>
          <cell r="G24">
            <v>39</v>
          </cell>
          <cell r="H24">
            <v>16.559999999999999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13.316666666666668</v>
          </cell>
          <cell r="C25">
            <v>23.1</v>
          </cell>
          <cell r="D25">
            <v>5</v>
          </cell>
          <cell r="E25">
            <v>70.791666666666671</v>
          </cell>
          <cell r="F25">
            <v>98</v>
          </cell>
          <cell r="G25">
            <v>32</v>
          </cell>
          <cell r="H25">
            <v>11.879999999999999</v>
          </cell>
          <cell r="I25" t="str">
            <v>NE</v>
          </cell>
          <cell r="J25">
            <v>23.759999999999998</v>
          </cell>
          <cell r="K25">
            <v>0</v>
          </cell>
        </row>
        <row r="26">
          <cell r="B26">
            <v>14.237499999999999</v>
          </cell>
          <cell r="C26">
            <v>24.8</v>
          </cell>
          <cell r="D26">
            <v>6</v>
          </cell>
          <cell r="E26">
            <v>72.25</v>
          </cell>
          <cell r="F26">
            <v>98</v>
          </cell>
          <cell r="G26">
            <v>31</v>
          </cell>
          <cell r="H26">
            <v>12.96</v>
          </cell>
          <cell r="I26" t="str">
            <v>SE</v>
          </cell>
          <cell r="J26">
            <v>20.16</v>
          </cell>
          <cell r="K26">
            <v>0</v>
          </cell>
        </row>
        <row r="27">
          <cell r="B27">
            <v>15.574999999999998</v>
          </cell>
          <cell r="C27">
            <v>26.1</v>
          </cell>
          <cell r="D27">
            <v>7.2</v>
          </cell>
          <cell r="E27">
            <v>74.583333333333329</v>
          </cell>
          <cell r="F27">
            <v>98</v>
          </cell>
          <cell r="G27">
            <v>33</v>
          </cell>
          <cell r="H27">
            <v>10.8</v>
          </cell>
          <cell r="I27" t="str">
            <v>SE</v>
          </cell>
          <cell r="J27">
            <v>16.559999999999999</v>
          </cell>
          <cell r="K27">
            <v>0</v>
          </cell>
        </row>
        <row r="28">
          <cell r="B28">
            <v>17.912499999999998</v>
          </cell>
          <cell r="C28">
            <v>27.9</v>
          </cell>
          <cell r="D28">
            <v>10.7</v>
          </cell>
          <cell r="E28">
            <v>71.125</v>
          </cell>
          <cell r="F28">
            <v>96</v>
          </cell>
          <cell r="G28">
            <v>31</v>
          </cell>
          <cell r="H28">
            <v>18.720000000000002</v>
          </cell>
          <cell r="I28" t="str">
            <v>SE</v>
          </cell>
          <cell r="J28">
            <v>36</v>
          </cell>
          <cell r="K28">
            <v>0</v>
          </cell>
        </row>
        <row r="29">
          <cell r="B29">
            <v>20.187500000000004</v>
          </cell>
          <cell r="C29">
            <v>28.2</v>
          </cell>
          <cell r="D29">
            <v>15.1</v>
          </cell>
          <cell r="E29">
            <v>69.75</v>
          </cell>
          <cell r="F29">
            <v>89</v>
          </cell>
          <cell r="G29">
            <v>42</v>
          </cell>
          <cell r="H29">
            <v>23.040000000000003</v>
          </cell>
          <cell r="I29" t="str">
            <v>L</v>
          </cell>
          <cell r="J29">
            <v>32.76</v>
          </cell>
          <cell r="K29">
            <v>0</v>
          </cell>
        </row>
        <row r="30">
          <cell r="B30">
            <v>21.224999999999998</v>
          </cell>
          <cell r="C30">
            <v>29</v>
          </cell>
          <cell r="D30">
            <v>16.2</v>
          </cell>
          <cell r="E30">
            <v>71.041666666666671</v>
          </cell>
          <cell r="F30">
            <v>93</v>
          </cell>
          <cell r="G30">
            <v>44</v>
          </cell>
          <cell r="H30">
            <v>20.88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21.741666666666664</v>
          </cell>
          <cell r="C31">
            <v>29.4</v>
          </cell>
          <cell r="D31">
            <v>17</v>
          </cell>
          <cell r="E31">
            <v>66.666666666666671</v>
          </cell>
          <cell r="F31">
            <v>88</v>
          </cell>
          <cell r="G31">
            <v>37</v>
          </cell>
          <cell r="H31">
            <v>20.88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20.679166666666664</v>
          </cell>
          <cell r="C32">
            <v>28.5</v>
          </cell>
          <cell r="D32">
            <v>14.5</v>
          </cell>
          <cell r="E32">
            <v>64.625</v>
          </cell>
          <cell r="F32">
            <v>91</v>
          </cell>
          <cell r="G32">
            <v>30</v>
          </cell>
          <cell r="H32">
            <v>25.2</v>
          </cell>
          <cell r="I32" t="str">
            <v>L</v>
          </cell>
          <cell r="J32">
            <v>39.24</v>
          </cell>
          <cell r="K32">
            <v>0</v>
          </cell>
        </row>
        <row r="33">
          <cell r="B33">
            <v>20.574999999999999</v>
          </cell>
          <cell r="C33">
            <v>29</v>
          </cell>
          <cell r="D33">
            <v>12.4</v>
          </cell>
          <cell r="E33">
            <v>61.583333333333336</v>
          </cell>
          <cell r="F33">
            <v>89</v>
          </cell>
          <cell r="G33">
            <v>37</v>
          </cell>
          <cell r="H33">
            <v>20.52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23.012499999999999</v>
          </cell>
          <cell r="C34">
            <v>29.5</v>
          </cell>
          <cell r="D34">
            <v>18.7</v>
          </cell>
          <cell r="E34">
            <v>56.625</v>
          </cell>
          <cell r="F34">
            <v>70</v>
          </cell>
          <cell r="G34">
            <v>38</v>
          </cell>
          <cell r="H34">
            <v>25.92</v>
          </cell>
          <cell r="I34" t="str">
            <v>L</v>
          </cell>
          <cell r="J34">
            <v>38.519999999999996</v>
          </cell>
          <cell r="K34">
            <v>0</v>
          </cell>
        </row>
        <row r="35">
          <cell r="B35">
            <v>22.941666666666666</v>
          </cell>
          <cell r="C35">
            <v>29.9</v>
          </cell>
          <cell r="D35">
            <v>16.2</v>
          </cell>
          <cell r="E35">
            <v>61.916666666666664</v>
          </cell>
          <cell r="F35">
            <v>90</v>
          </cell>
          <cell r="G35">
            <v>36</v>
          </cell>
          <cell r="H35">
            <v>21.240000000000002</v>
          </cell>
          <cell r="I35" t="str">
            <v>NE</v>
          </cell>
          <cell r="J35">
            <v>36</v>
          </cell>
          <cell r="K35">
            <v>0</v>
          </cell>
        </row>
        <row r="36">
          <cell r="I36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25.604166666666668</v>
          </cell>
          <cell r="C5">
            <v>32.5</v>
          </cell>
          <cell r="D5">
            <v>18.899999999999999</v>
          </cell>
          <cell r="E5">
            <v>68.958333333333329</v>
          </cell>
          <cell r="F5">
            <v>96</v>
          </cell>
          <cell r="G5">
            <v>37</v>
          </cell>
          <cell r="H5">
            <v>13.68</v>
          </cell>
          <cell r="I5" t="str">
            <v>L</v>
          </cell>
          <cell r="J5">
            <v>22.68</v>
          </cell>
          <cell r="K5">
            <v>0</v>
          </cell>
        </row>
        <row r="6">
          <cell r="B6">
            <v>24.466666666666665</v>
          </cell>
          <cell r="C6">
            <v>32</v>
          </cell>
          <cell r="D6">
            <v>17.899999999999999</v>
          </cell>
          <cell r="E6">
            <v>67.791666666666671</v>
          </cell>
          <cell r="F6">
            <v>96</v>
          </cell>
          <cell r="G6">
            <v>33</v>
          </cell>
          <cell r="H6">
            <v>13.68</v>
          </cell>
          <cell r="I6" t="str">
            <v>N</v>
          </cell>
          <cell r="J6">
            <v>22.32</v>
          </cell>
          <cell r="K6">
            <v>0</v>
          </cell>
        </row>
        <row r="7">
          <cell r="B7">
            <v>24.570833333333336</v>
          </cell>
          <cell r="C7">
            <v>31.6</v>
          </cell>
          <cell r="D7">
            <v>17.5</v>
          </cell>
          <cell r="E7">
            <v>58.583333333333336</v>
          </cell>
          <cell r="F7">
            <v>91</v>
          </cell>
          <cell r="G7">
            <v>28</v>
          </cell>
          <cell r="H7">
            <v>15.120000000000001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24.841666666666665</v>
          </cell>
          <cell r="C8">
            <v>34.299999999999997</v>
          </cell>
          <cell r="D8">
            <v>17.399999999999999</v>
          </cell>
          <cell r="E8">
            <v>65.833333333333329</v>
          </cell>
          <cell r="F8">
            <v>92</v>
          </cell>
          <cell r="G8">
            <v>30</v>
          </cell>
          <cell r="H8">
            <v>15.840000000000002</v>
          </cell>
          <cell r="I8" t="str">
            <v>NO</v>
          </cell>
          <cell r="J8">
            <v>30.240000000000002</v>
          </cell>
          <cell r="K8">
            <v>0</v>
          </cell>
        </row>
        <row r="9">
          <cell r="B9">
            <v>24.874999999999996</v>
          </cell>
          <cell r="C9">
            <v>32.200000000000003</v>
          </cell>
          <cell r="D9">
            <v>18.100000000000001</v>
          </cell>
          <cell r="E9">
            <v>69.791666666666671</v>
          </cell>
          <cell r="F9">
            <v>96</v>
          </cell>
          <cell r="G9">
            <v>40</v>
          </cell>
          <cell r="H9">
            <v>13.68</v>
          </cell>
          <cell r="I9" t="str">
            <v>L</v>
          </cell>
          <cell r="J9">
            <v>22.68</v>
          </cell>
          <cell r="K9">
            <v>0</v>
          </cell>
        </row>
        <row r="10">
          <cell r="B10">
            <v>25.533333333333331</v>
          </cell>
          <cell r="C10">
            <v>33</v>
          </cell>
          <cell r="D10">
            <v>18.7</v>
          </cell>
          <cell r="E10">
            <v>67.333333333333329</v>
          </cell>
          <cell r="F10">
            <v>92</v>
          </cell>
          <cell r="G10">
            <v>33</v>
          </cell>
          <cell r="H10">
            <v>13.32</v>
          </cell>
          <cell r="I10" t="str">
            <v>L</v>
          </cell>
          <cell r="J10">
            <v>19.8</v>
          </cell>
          <cell r="K10">
            <v>0</v>
          </cell>
        </row>
        <row r="11">
          <cell r="B11">
            <v>25.658333333333331</v>
          </cell>
          <cell r="C11">
            <v>31.7</v>
          </cell>
          <cell r="D11">
            <v>21.7</v>
          </cell>
          <cell r="E11">
            <v>63.083333333333336</v>
          </cell>
          <cell r="F11">
            <v>84</v>
          </cell>
          <cell r="G11">
            <v>40</v>
          </cell>
          <cell r="H11">
            <v>18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25.020833333333332</v>
          </cell>
          <cell r="C12">
            <v>30.6</v>
          </cell>
          <cell r="D12">
            <v>20.6</v>
          </cell>
          <cell r="E12">
            <v>63.375</v>
          </cell>
          <cell r="F12">
            <v>83</v>
          </cell>
          <cell r="G12">
            <v>42</v>
          </cell>
          <cell r="H12">
            <v>20.16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24.974999999999998</v>
          </cell>
          <cell r="C13">
            <v>30.9</v>
          </cell>
          <cell r="D13">
            <v>20.8</v>
          </cell>
          <cell r="E13">
            <v>61.166666666666664</v>
          </cell>
          <cell r="F13">
            <v>77</v>
          </cell>
          <cell r="G13">
            <v>37</v>
          </cell>
          <cell r="H13">
            <v>18.720000000000002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24.625</v>
          </cell>
          <cell r="C14">
            <v>32.1</v>
          </cell>
          <cell r="D14">
            <v>17.899999999999999</v>
          </cell>
          <cell r="E14">
            <v>65.541666666666671</v>
          </cell>
          <cell r="F14">
            <v>91</v>
          </cell>
          <cell r="G14">
            <v>34</v>
          </cell>
          <cell r="H14">
            <v>20.88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24.95</v>
          </cell>
          <cell r="C15">
            <v>33</v>
          </cell>
          <cell r="D15">
            <v>19</v>
          </cell>
          <cell r="E15">
            <v>62.291666666666664</v>
          </cell>
          <cell r="F15">
            <v>86</v>
          </cell>
          <cell r="G15">
            <v>30</v>
          </cell>
          <cell r="H15">
            <v>24.48</v>
          </cell>
          <cell r="I15" t="str">
            <v>N</v>
          </cell>
          <cell r="J15">
            <v>39.24</v>
          </cell>
          <cell r="K15">
            <v>0</v>
          </cell>
        </row>
        <row r="16">
          <cell r="B16">
            <v>22.579166666666666</v>
          </cell>
          <cell r="C16">
            <v>26.9</v>
          </cell>
          <cell r="D16">
            <v>20</v>
          </cell>
          <cell r="E16">
            <v>74.625</v>
          </cell>
          <cell r="F16">
            <v>90</v>
          </cell>
          <cell r="G16">
            <v>53</v>
          </cell>
          <cell r="H16">
            <v>14.04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21.324999999999999</v>
          </cell>
          <cell r="C17">
            <v>27.2</v>
          </cell>
          <cell r="D17">
            <v>16.600000000000001</v>
          </cell>
          <cell r="E17">
            <v>76.416666666666671</v>
          </cell>
          <cell r="F17">
            <v>94</v>
          </cell>
          <cell r="G17">
            <v>53</v>
          </cell>
          <cell r="H17">
            <v>9</v>
          </cell>
          <cell r="I17" t="str">
            <v>SO</v>
          </cell>
          <cell r="J17">
            <v>17.64</v>
          </cell>
          <cell r="K17">
            <v>0</v>
          </cell>
        </row>
        <row r="18">
          <cell r="B18">
            <v>24.054166666666671</v>
          </cell>
          <cell r="C18">
            <v>30.7</v>
          </cell>
          <cell r="D18">
            <v>19</v>
          </cell>
          <cell r="E18">
            <v>73.333333333333329</v>
          </cell>
          <cell r="F18">
            <v>95</v>
          </cell>
          <cell r="G18">
            <v>46</v>
          </cell>
          <cell r="H18">
            <v>22.68</v>
          </cell>
          <cell r="I18" t="str">
            <v>L</v>
          </cell>
          <cell r="J18">
            <v>36</v>
          </cell>
          <cell r="K18">
            <v>0</v>
          </cell>
        </row>
        <row r="19">
          <cell r="B19">
            <v>26.466666666666669</v>
          </cell>
          <cell r="C19">
            <v>33.700000000000003</v>
          </cell>
          <cell r="D19">
            <v>20.5</v>
          </cell>
          <cell r="E19">
            <v>64.791666666666671</v>
          </cell>
          <cell r="F19">
            <v>93</v>
          </cell>
          <cell r="G19">
            <v>36</v>
          </cell>
          <cell r="H19">
            <v>20.88</v>
          </cell>
          <cell r="I19" t="str">
            <v>N</v>
          </cell>
          <cell r="J19">
            <v>38.519999999999996</v>
          </cell>
          <cell r="K19">
            <v>0</v>
          </cell>
        </row>
        <row r="20">
          <cell r="B20">
            <v>23.362500000000001</v>
          </cell>
          <cell r="C20">
            <v>28</v>
          </cell>
          <cell r="D20">
            <v>19.7</v>
          </cell>
          <cell r="E20">
            <v>74.708333333333329</v>
          </cell>
          <cell r="F20">
            <v>93</v>
          </cell>
          <cell r="G20">
            <v>56</v>
          </cell>
          <cell r="H20">
            <v>19.8</v>
          </cell>
          <cell r="I20" t="str">
            <v>S</v>
          </cell>
          <cell r="J20">
            <v>36.72</v>
          </cell>
          <cell r="K20">
            <v>2.8000000000000003</v>
          </cell>
        </row>
        <row r="21">
          <cell r="B21">
            <v>22.562499999999996</v>
          </cell>
          <cell r="C21">
            <v>25.9</v>
          </cell>
          <cell r="D21">
            <v>20.5</v>
          </cell>
          <cell r="E21">
            <v>83.458333333333329</v>
          </cell>
          <cell r="F21">
            <v>93</v>
          </cell>
          <cell r="G21">
            <v>67</v>
          </cell>
          <cell r="H21">
            <v>10.44</v>
          </cell>
          <cell r="I21" t="str">
            <v>SO</v>
          </cell>
          <cell r="J21">
            <v>20.52</v>
          </cell>
          <cell r="K21">
            <v>0</v>
          </cell>
        </row>
        <row r="22">
          <cell r="B22">
            <v>24.308333333333334</v>
          </cell>
          <cell r="C22">
            <v>32.299999999999997</v>
          </cell>
          <cell r="D22">
            <v>19.100000000000001</v>
          </cell>
          <cell r="E22">
            <v>78.291666666666671</v>
          </cell>
          <cell r="F22">
            <v>98</v>
          </cell>
          <cell r="G22">
            <v>42</v>
          </cell>
          <cell r="H22">
            <v>15.48</v>
          </cell>
          <cell r="I22" t="str">
            <v>NO</v>
          </cell>
          <cell r="J22">
            <v>29.52</v>
          </cell>
          <cell r="K22">
            <v>0</v>
          </cell>
        </row>
        <row r="23">
          <cell r="B23">
            <v>21.295833333333338</v>
          </cell>
          <cell r="C23">
            <v>24.7</v>
          </cell>
          <cell r="D23">
            <v>17.8</v>
          </cell>
          <cell r="E23">
            <v>80.375</v>
          </cell>
          <cell r="F23">
            <v>95</v>
          </cell>
          <cell r="G23">
            <v>69</v>
          </cell>
          <cell r="H23">
            <v>22.68</v>
          </cell>
          <cell r="I23" t="str">
            <v>NO</v>
          </cell>
          <cell r="J23">
            <v>48.24</v>
          </cell>
          <cell r="K23">
            <v>3.2</v>
          </cell>
        </row>
        <row r="24">
          <cell r="B24">
            <v>15.287500000000001</v>
          </cell>
          <cell r="C24">
            <v>21.7</v>
          </cell>
          <cell r="D24">
            <v>9.1</v>
          </cell>
          <cell r="E24">
            <v>69</v>
          </cell>
          <cell r="F24">
            <v>93</v>
          </cell>
          <cell r="G24">
            <v>41</v>
          </cell>
          <cell r="H24">
            <v>19.440000000000001</v>
          </cell>
          <cell r="I24" t="str">
            <v>SO</v>
          </cell>
          <cell r="J24">
            <v>37.080000000000005</v>
          </cell>
          <cell r="K24">
            <v>0</v>
          </cell>
        </row>
        <row r="25">
          <cell r="B25">
            <v>15.262500000000005</v>
          </cell>
          <cell r="C25">
            <v>23.4</v>
          </cell>
          <cell r="D25">
            <v>7.9</v>
          </cell>
          <cell r="E25">
            <v>67.708333333333329</v>
          </cell>
          <cell r="F25">
            <v>97</v>
          </cell>
          <cell r="G25">
            <v>37</v>
          </cell>
          <cell r="H25">
            <v>13.68</v>
          </cell>
          <cell r="I25" t="str">
            <v>L</v>
          </cell>
          <cell r="J25">
            <v>24.840000000000003</v>
          </cell>
          <cell r="K25">
            <v>0</v>
          </cell>
        </row>
        <row r="26">
          <cell r="B26">
            <v>16.862500000000001</v>
          </cell>
          <cell r="C26">
            <v>25.9</v>
          </cell>
          <cell r="D26">
            <v>9.1999999999999993</v>
          </cell>
          <cell r="E26">
            <v>62.916666666666664</v>
          </cell>
          <cell r="F26">
            <v>95</v>
          </cell>
          <cell r="G26">
            <v>26</v>
          </cell>
          <cell r="H26">
            <v>10.44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17.787500000000001</v>
          </cell>
          <cell r="C27">
            <v>27.4</v>
          </cell>
          <cell r="D27">
            <v>10.3</v>
          </cell>
          <cell r="E27">
            <v>62.833333333333336</v>
          </cell>
          <cell r="F27">
            <v>94</v>
          </cell>
          <cell r="G27">
            <v>23</v>
          </cell>
          <cell r="H27">
            <v>11.16</v>
          </cell>
          <cell r="I27" t="str">
            <v>L</v>
          </cell>
          <cell r="J27">
            <v>18.36</v>
          </cell>
          <cell r="K27">
            <v>0</v>
          </cell>
        </row>
        <row r="28">
          <cell r="B28">
            <v>19.429166666666667</v>
          </cell>
          <cell r="C28">
            <v>28.9</v>
          </cell>
          <cell r="D28">
            <v>12</v>
          </cell>
          <cell r="E28">
            <v>65.375</v>
          </cell>
          <cell r="F28">
            <v>96</v>
          </cell>
          <cell r="G28">
            <v>24</v>
          </cell>
          <cell r="H28">
            <v>12.24</v>
          </cell>
          <cell r="I28" t="str">
            <v>L</v>
          </cell>
          <cell r="J28">
            <v>21.240000000000002</v>
          </cell>
          <cell r="K28">
            <v>0</v>
          </cell>
        </row>
        <row r="29">
          <cell r="B29">
            <v>21.879166666666666</v>
          </cell>
          <cell r="C29">
            <v>29.6</v>
          </cell>
          <cell r="D29">
            <v>16.2</v>
          </cell>
          <cell r="E29">
            <v>63.791666666666664</v>
          </cell>
          <cell r="F29">
            <v>81</v>
          </cell>
          <cell r="G29">
            <v>39</v>
          </cell>
          <cell r="H29">
            <v>21.240000000000002</v>
          </cell>
          <cell r="I29" t="str">
            <v>L</v>
          </cell>
          <cell r="J29">
            <v>34.92</v>
          </cell>
          <cell r="K29">
            <v>0</v>
          </cell>
        </row>
        <row r="30">
          <cell r="B30">
            <v>23.283333333333328</v>
          </cell>
          <cell r="C30">
            <v>29.8</v>
          </cell>
          <cell r="D30">
            <v>19.100000000000001</v>
          </cell>
          <cell r="E30">
            <v>60.625</v>
          </cell>
          <cell r="F30">
            <v>77</v>
          </cell>
          <cell r="G30">
            <v>39</v>
          </cell>
          <cell r="H30">
            <v>15.48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23.670833333333338</v>
          </cell>
          <cell r="C31">
            <v>30.3</v>
          </cell>
          <cell r="D31">
            <v>18.5</v>
          </cell>
          <cell r="E31">
            <v>57.166666666666664</v>
          </cell>
          <cell r="F31">
            <v>76</v>
          </cell>
          <cell r="G31">
            <v>33</v>
          </cell>
          <cell r="H31">
            <v>19.079999999999998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22.904166666666669</v>
          </cell>
          <cell r="C32">
            <v>28.5</v>
          </cell>
          <cell r="D32">
            <v>17.7</v>
          </cell>
          <cell r="E32">
            <v>53.583333333333336</v>
          </cell>
          <cell r="F32">
            <v>72</v>
          </cell>
          <cell r="G32">
            <v>32</v>
          </cell>
          <cell r="H32">
            <v>19.079999999999998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22.854166666666668</v>
          </cell>
          <cell r="C33">
            <v>29.2</v>
          </cell>
          <cell r="D33">
            <v>17.2</v>
          </cell>
          <cell r="E33">
            <v>61.083333333333336</v>
          </cell>
          <cell r="F33">
            <v>84</v>
          </cell>
          <cell r="G33">
            <v>36</v>
          </cell>
          <cell r="H33">
            <v>19.8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23.241666666666664</v>
          </cell>
          <cell r="C34">
            <v>30.6</v>
          </cell>
          <cell r="D34">
            <v>18.2</v>
          </cell>
          <cell r="E34">
            <v>63</v>
          </cell>
          <cell r="F34">
            <v>80</v>
          </cell>
          <cell r="G34">
            <v>33</v>
          </cell>
          <cell r="H34">
            <v>23.400000000000002</v>
          </cell>
          <cell r="I34" t="str">
            <v>L</v>
          </cell>
          <cell r="J34">
            <v>38.159999999999997</v>
          </cell>
          <cell r="K34">
            <v>0</v>
          </cell>
        </row>
        <row r="35">
          <cell r="B35">
            <v>23.433333333333337</v>
          </cell>
          <cell r="C35">
            <v>30.7</v>
          </cell>
          <cell r="D35">
            <v>18.2</v>
          </cell>
          <cell r="E35">
            <v>59.125</v>
          </cell>
          <cell r="F35">
            <v>83</v>
          </cell>
          <cell r="G35">
            <v>28</v>
          </cell>
          <cell r="H35">
            <v>19.079999999999998</v>
          </cell>
          <cell r="I35" t="str">
            <v>NE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25.558333333333334</v>
          </cell>
          <cell r="C5">
            <v>35.1</v>
          </cell>
          <cell r="D5">
            <v>17.899999999999999</v>
          </cell>
          <cell r="E5">
            <v>50.166666666666664</v>
          </cell>
          <cell r="F5">
            <v>53</v>
          </cell>
          <cell r="G5">
            <v>47</v>
          </cell>
          <cell r="H5">
            <v>11.879999999999999</v>
          </cell>
          <cell r="I5" t="str">
            <v>NE</v>
          </cell>
          <cell r="J5">
            <v>27.36</v>
          </cell>
          <cell r="K5">
            <v>0</v>
          </cell>
        </row>
        <row r="6">
          <cell r="B6">
            <v>26.566666666666674</v>
          </cell>
          <cell r="C6">
            <v>35</v>
          </cell>
          <cell r="D6">
            <v>19.899999999999999</v>
          </cell>
          <cell r="E6">
            <v>50</v>
          </cell>
          <cell r="F6">
            <v>52</v>
          </cell>
          <cell r="G6">
            <v>48</v>
          </cell>
          <cell r="H6">
            <v>16.920000000000002</v>
          </cell>
          <cell r="I6" t="str">
            <v>NE</v>
          </cell>
          <cell r="J6">
            <v>31.680000000000003</v>
          </cell>
          <cell r="K6">
            <v>0</v>
          </cell>
        </row>
        <row r="7">
          <cell r="B7">
            <v>24.816666666666663</v>
          </cell>
          <cell r="C7">
            <v>34.200000000000003</v>
          </cell>
          <cell r="D7">
            <v>17</v>
          </cell>
          <cell r="E7">
            <v>50.260869565217391</v>
          </cell>
          <cell r="F7">
            <v>53</v>
          </cell>
          <cell r="G7">
            <v>48</v>
          </cell>
          <cell r="H7">
            <v>14.04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24.116666666666671</v>
          </cell>
          <cell r="C8">
            <v>33.6</v>
          </cell>
          <cell r="D8">
            <v>17.8</v>
          </cell>
          <cell r="E8">
            <v>50.583333333333336</v>
          </cell>
          <cell r="F8">
            <v>53</v>
          </cell>
          <cell r="G8">
            <v>48</v>
          </cell>
          <cell r="H8">
            <v>13.32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22.8</v>
          </cell>
          <cell r="C9">
            <v>26.5</v>
          </cell>
          <cell r="D9">
            <v>19.100000000000001</v>
          </cell>
          <cell r="E9">
            <v>50.791666666666664</v>
          </cell>
          <cell r="F9">
            <v>52</v>
          </cell>
          <cell r="G9">
            <v>49</v>
          </cell>
          <cell r="H9">
            <v>12.96</v>
          </cell>
          <cell r="I9" t="str">
            <v>NE</v>
          </cell>
          <cell r="J9">
            <v>29.880000000000003</v>
          </cell>
          <cell r="K9">
            <v>0</v>
          </cell>
        </row>
        <row r="10">
          <cell r="B10">
            <v>24.270833333333332</v>
          </cell>
          <cell r="C10">
            <v>33.799999999999997</v>
          </cell>
          <cell r="D10">
            <v>18.8</v>
          </cell>
          <cell r="E10">
            <v>50.375</v>
          </cell>
          <cell r="F10">
            <v>52</v>
          </cell>
          <cell r="G10">
            <v>48</v>
          </cell>
          <cell r="H10">
            <v>8.64</v>
          </cell>
          <cell r="I10" t="str">
            <v>SO</v>
          </cell>
          <cell r="J10">
            <v>17.64</v>
          </cell>
          <cell r="K10">
            <v>0</v>
          </cell>
        </row>
        <row r="11">
          <cell r="B11">
            <v>25.325000000000003</v>
          </cell>
          <cell r="C11">
            <v>34.6</v>
          </cell>
          <cell r="D11">
            <v>18.7</v>
          </cell>
          <cell r="E11">
            <v>50.208333333333336</v>
          </cell>
          <cell r="F11">
            <v>52</v>
          </cell>
          <cell r="G11">
            <v>48</v>
          </cell>
          <cell r="H11">
            <v>13.32</v>
          </cell>
          <cell r="I11" t="str">
            <v>NE</v>
          </cell>
          <cell r="J11">
            <v>27.36</v>
          </cell>
          <cell r="K11">
            <v>0</v>
          </cell>
        </row>
        <row r="12">
          <cell r="B12">
            <v>24.983333333333338</v>
          </cell>
          <cell r="C12">
            <v>33.4</v>
          </cell>
          <cell r="D12">
            <v>18.5</v>
          </cell>
          <cell r="E12">
            <v>50.291666666666664</v>
          </cell>
          <cell r="F12">
            <v>52</v>
          </cell>
          <cell r="G12">
            <v>48</v>
          </cell>
          <cell r="H12">
            <v>15.840000000000002</v>
          </cell>
          <cell r="I12" t="str">
            <v>NE</v>
          </cell>
          <cell r="J12">
            <v>33.119999999999997</v>
          </cell>
          <cell r="K12">
            <v>0.2</v>
          </cell>
        </row>
        <row r="13">
          <cell r="B13">
            <v>25.320833333333336</v>
          </cell>
          <cell r="C13">
            <v>33.5</v>
          </cell>
          <cell r="D13">
            <v>18.5</v>
          </cell>
          <cell r="E13">
            <v>50.416666666666664</v>
          </cell>
          <cell r="F13">
            <v>53</v>
          </cell>
          <cell r="G13">
            <v>48</v>
          </cell>
          <cell r="H13">
            <v>13.68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25.504166666666663</v>
          </cell>
          <cell r="C14">
            <v>33.1</v>
          </cell>
          <cell r="D14">
            <v>19.5</v>
          </cell>
          <cell r="E14">
            <v>50.333333333333336</v>
          </cell>
          <cell r="F14">
            <v>52</v>
          </cell>
          <cell r="G14">
            <v>49</v>
          </cell>
          <cell r="H14">
            <v>22.32</v>
          </cell>
          <cell r="I14" t="str">
            <v>NE</v>
          </cell>
          <cell r="J14">
            <v>44.28</v>
          </cell>
          <cell r="K14">
            <v>0</v>
          </cell>
        </row>
        <row r="15">
          <cell r="B15">
            <v>21.474999999999998</v>
          </cell>
          <cell r="C15">
            <v>25.1</v>
          </cell>
          <cell r="D15">
            <v>18.7</v>
          </cell>
          <cell r="E15">
            <v>50.875</v>
          </cell>
          <cell r="F15">
            <v>51</v>
          </cell>
          <cell r="G15">
            <v>49</v>
          </cell>
          <cell r="H15">
            <v>14.4</v>
          </cell>
          <cell r="I15" t="str">
            <v>SO</v>
          </cell>
          <cell r="J15">
            <v>27.36</v>
          </cell>
          <cell r="K15">
            <v>40.4</v>
          </cell>
        </row>
        <row r="16">
          <cell r="B16">
            <v>18.320833333333336</v>
          </cell>
          <cell r="C16">
            <v>25.1</v>
          </cell>
          <cell r="D16">
            <v>13.1</v>
          </cell>
          <cell r="E16">
            <v>51.291666666666664</v>
          </cell>
          <cell r="F16">
            <v>52</v>
          </cell>
          <cell r="G16">
            <v>49</v>
          </cell>
          <cell r="H16">
            <v>10.08</v>
          </cell>
          <cell r="I16" t="str">
            <v>SO</v>
          </cell>
          <cell r="J16">
            <v>23.040000000000003</v>
          </cell>
          <cell r="K16">
            <v>0.2</v>
          </cell>
        </row>
        <row r="17">
          <cell r="B17">
            <v>18.016666666666669</v>
          </cell>
          <cell r="C17">
            <v>27.6</v>
          </cell>
          <cell r="D17">
            <v>11.2</v>
          </cell>
          <cell r="E17">
            <v>51.166666666666664</v>
          </cell>
          <cell r="F17">
            <v>53</v>
          </cell>
          <cell r="G17">
            <v>48</v>
          </cell>
          <cell r="H17">
            <v>7.5600000000000005</v>
          </cell>
          <cell r="I17" t="str">
            <v>NE</v>
          </cell>
          <cell r="J17">
            <v>15.120000000000001</v>
          </cell>
          <cell r="K17">
            <v>0.2</v>
          </cell>
        </row>
        <row r="18">
          <cell r="B18">
            <v>21.77391304347826</v>
          </cell>
          <cell r="C18">
            <v>30.6</v>
          </cell>
          <cell r="D18">
            <v>15.1</v>
          </cell>
          <cell r="E18">
            <v>51</v>
          </cell>
          <cell r="F18">
            <v>53</v>
          </cell>
          <cell r="G18">
            <v>49</v>
          </cell>
          <cell r="H18">
            <v>11.879999999999999</v>
          </cell>
          <cell r="I18" t="str">
            <v>NE</v>
          </cell>
          <cell r="J18">
            <v>28.8</v>
          </cell>
          <cell r="K18">
            <v>0.2</v>
          </cell>
        </row>
        <row r="19">
          <cell r="B19">
            <v>24.870833333333337</v>
          </cell>
          <cell r="C19">
            <v>33</v>
          </cell>
          <cell r="D19">
            <v>19.100000000000001</v>
          </cell>
          <cell r="E19">
            <v>50.333333333333336</v>
          </cell>
          <cell r="F19">
            <v>52</v>
          </cell>
          <cell r="G19">
            <v>47</v>
          </cell>
          <cell r="H19">
            <v>14.76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21.108333333333338</v>
          </cell>
          <cell r="C20">
            <v>24.3</v>
          </cell>
          <cell r="D20">
            <v>18.3</v>
          </cell>
          <cell r="E20">
            <v>50.833333333333336</v>
          </cell>
          <cell r="F20">
            <v>52</v>
          </cell>
          <cell r="G20">
            <v>49</v>
          </cell>
          <cell r="H20">
            <v>25.2</v>
          </cell>
          <cell r="I20" t="str">
            <v>S</v>
          </cell>
          <cell r="J20">
            <v>52.56</v>
          </cell>
          <cell r="K20">
            <v>24</v>
          </cell>
        </row>
        <row r="21">
          <cell r="B21">
            <v>20.987500000000004</v>
          </cell>
          <cell r="C21">
            <v>28.9</v>
          </cell>
          <cell r="D21">
            <v>15.6</v>
          </cell>
          <cell r="E21">
            <v>50.833333333333336</v>
          </cell>
          <cell r="F21">
            <v>52</v>
          </cell>
          <cell r="G21">
            <v>49</v>
          </cell>
          <cell r="H21">
            <v>11.16</v>
          </cell>
          <cell r="I21" t="str">
            <v>NE</v>
          </cell>
          <cell r="J21">
            <v>26.64</v>
          </cell>
          <cell r="K21">
            <v>0.4</v>
          </cell>
        </row>
        <row r="22">
          <cell r="B22">
            <v>19.966666666666665</v>
          </cell>
          <cell r="C22">
            <v>26.7</v>
          </cell>
          <cell r="D22">
            <v>16.5</v>
          </cell>
          <cell r="E22">
            <v>51.375</v>
          </cell>
          <cell r="F22">
            <v>93</v>
          </cell>
          <cell r="G22">
            <v>40</v>
          </cell>
          <cell r="H22">
            <v>15.840000000000002</v>
          </cell>
          <cell r="I22" t="str">
            <v>N</v>
          </cell>
          <cell r="J22">
            <v>33.480000000000004</v>
          </cell>
          <cell r="K22">
            <v>0.4</v>
          </cell>
        </row>
        <row r="23">
          <cell r="B23">
            <v>18.670833333333331</v>
          </cell>
          <cell r="C23">
            <v>32</v>
          </cell>
          <cell r="D23">
            <v>14.5</v>
          </cell>
          <cell r="E23">
            <v>51.166666666666664</v>
          </cell>
          <cell r="F23">
            <v>81</v>
          </cell>
          <cell r="G23">
            <v>34</v>
          </cell>
          <cell r="H23">
            <v>24.12</v>
          </cell>
          <cell r="I23" t="str">
            <v>SO</v>
          </cell>
          <cell r="J23">
            <v>48.24</v>
          </cell>
          <cell r="K23">
            <v>12.599999999999998</v>
          </cell>
        </row>
        <row r="24">
          <cell r="B24">
            <v>13.704166666666666</v>
          </cell>
          <cell r="C24">
            <v>21.4</v>
          </cell>
          <cell r="D24">
            <v>7.5</v>
          </cell>
          <cell r="E24">
            <v>51.708333333333336</v>
          </cell>
          <cell r="F24">
            <v>54</v>
          </cell>
          <cell r="G24">
            <v>50</v>
          </cell>
          <cell r="H24">
            <v>9</v>
          </cell>
          <cell r="I24" t="str">
            <v>SO</v>
          </cell>
          <cell r="J24">
            <v>18</v>
          </cell>
          <cell r="K24">
            <v>0.2</v>
          </cell>
        </row>
        <row r="25">
          <cell r="B25">
            <v>13.879166666666668</v>
          </cell>
          <cell r="C25">
            <v>24.2</v>
          </cell>
          <cell r="D25">
            <v>6.6</v>
          </cell>
          <cell r="E25">
            <v>51.875</v>
          </cell>
          <cell r="F25">
            <v>54</v>
          </cell>
          <cell r="G25">
            <v>49</v>
          </cell>
          <cell r="H25">
            <v>9.3600000000000012</v>
          </cell>
          <cell r="I25" t="str">
            <v>NE</v>
          </cell>
          <cell r="J25">
            <v>21.240000000000002</v>
          </cell>
          <cell r="K25">
            <v>0.4</v>
          </cell>
        </row>
        <row r="26">
          <cell r="B26">
            <v>14.908333333333333</v>
          </cell>
          <cell r="C26">
            <v>23.9</v>
          </cell>
          <cell r="D26">
            <v>7.8</v>
          </cell>
          <cell r="E26">
            <v>51.583333333333336</v>
          </cell>
          <cell r="F26">
            <v>53</v>
          </cell>
          <cell r="G26">
            <v>50</v>
          </cell>
          <cell r="H26">
            <v>10.8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16.395833333333339</v>
          </cell>
          <cell r="C27">
            <v>24.4</v>
          </cell>
          <cell r="D27">
            <v>9.5</v>
          </cell>
          <cell r="E27">
            <v>51.416666666666664</v>
          </cell>
          <cell r="F27">
            <v>53</v>
          </cell>
          <cell r="G27">
            <v>49</v>
          </cell>
          <cell r="H27">
            <v>6.48</v>
          </cell>
          <cell r="I27" t="str">
            <v>SO</v>
          </cell>
          <cell r="J27">
            <v>13.68</v>
          </cell>
          <cell r="K27">
            <v>0.2</v>
          </cell>
        </row>
        <row r="28">
          <cell r="B28">
            <v>18.25</v>
          </cell>
          <cell r="C28">
            <v>32.799999999999997</v>
          </cell>
          <cell r="D28">
            <v>12.8</v>
          </cell>
          <cell r="E28">
            <v>51.333333333333336</v>
          </cell>
          <cell r="F28">
            <v>61</v>
          </cell>
          <cell r="G28">
            <v>35</v>
          </cell>
          <cell r="H28">
            <v>7.9200000000000008</v>
          </cell>
          <cell r="I28" t="str">
            <v>SO</v>
          </cell>
          <cell r="J28">
            <v>13.68</v>
          </cell>
          <cell r="K28">
            <v>0.2</v>
          </cell>
        </row>
        <row r="29">
          <cell r="B29">
            <v>19.041666666666668</v>
          </cell>
          <cell r="C29">
            <v>25.9</v>
          </cell>
          <cell r="D29">
            <v>15.2</v>
          </cell>
          <cell r="E29">
            <v>51.291666666666664</v>
          </cell>
          <cell r="F29">
            <v>52</v>
          </cell>
          <cell r="G29">
            <v>50</v>
          </cell>
          <cell r="H29">
            <v>7.2</v>
          </cell>
          <cell r="I29" t="str">
            <v>SO</v>
          </cell>
          <cell r="J29">
            <v>12.96</v>
          </cell>
          <cell r="K29">
            <v>0</v>
          </cell>
        </row>
        <row r="30">
          <cell r="B30">
            <v>21.912500000000005</v>
          </cell>
          <cell r="C30">
            <v>30.5</v>
          </cell>
          <cell r="D30">
            <v>15.7</v>
          </cell>
          <cell r="E30">
            <v>50.833333333333336</v>
          </cell>
          <cell r="F30">
            <v>53</v>
          </cell>
          <cell r="G30">
            <v>49</v>
          </cell>
          <cell r="H30">
            <v>10.8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22.716666666666669</v>
          </cell>
          <cell r="C31">
            <v>31.6</v>
          </cell>
          <cell r="D31">
            <v>14.9</v>
          </cell>
          <cell r="E31">
            <v>50.913043478260867</v>
          </cell>
          <cell r="F31">
            <v>53</v>
          </cell>
          <cell r="G31">
            <v>27</v>
          </cell>
          <cell r="H31">
            <v>18</v>
          </cell>
          <cell r="I31" t="str">
            <v>NE</v>
          </cell>
          <cell r="J31">
            <v>33.840000000000003</v>
          </cell>
          <cell r="K31">
            <v>0.2</v>
          </cell>
        </row>
        <row r="32">
          <cell r="B32">
            <v>21.033333333333335</v>
          </cell>
          <cell r="C32">
            <v>31</v>
          </cell>
          <cell r="D32">
            <v>12.9</v>
          </cell>
          <cell r="E32">
            <v>51.125</v>
          </cell>
          <cell r="F32">
            <v>54</v>
          </cell>
          <cell r="G32">
            <v>30</v>
          </cell>
          <cell r="H32">
            <v>17.64</v>
          </cell>
          <cell r="I32" t="str">
            <v>NE</v>
          </cell>
          <cell r="J32">
            <v>46.080000000000005</v>
          </cell>
          <cell r="K32">
            <v>0</v>
          </cell>
        </row>
        <row r="33">
          <cell r="B33">
            <v>20.087499999999995</v>
          </cell>
          <cell r="C33">
            <v>30.6</v>
          </cell>
          <cell r="D33">
            <v>11.9</v>
          </cell>
          <cell r="E33">
            <v>51.166666666666664</v>
          </cell>
          <cell r="F33">
            <v>53</v>
          </cell>
          <cell r="G33">
            <v>49</v>
          </cell>
          <cell r="H33">
            <v>11.879999999999999</v>
          </cell>
          <cell r="I33" t="str">
            <v>NE</v>
          </cell>
          <cell r="J33">
            <v>30.240000000000002</v>
          </cell>
          <cell r="K33">
            <v>0.2</v>
          </cell>
        </row>
        <row r="34">
          <cell r="B34">
            <v>22.237499999999997</v>
          </cell>
          <cell r="C34">
            <v>30.8</v>
          </cell>
          <cell r="D34">
            <v>15.8</v>
          </cell>
          <cell r="E34">
            <v>51.041666666666664</v>
          </cell>
          <cell r="F34">
            <v>52</v>
          </cell>
          <cell r="G34">
            <v>49</v>
          </cell>
          <cell r="H34">
            <v>13.32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22.170833333333338</v>
          </cell>
          <cell r="C35">
            <v>25.2</v>
          </cell>
          <cell r="D35">
            <v>19.5</v>
          </cell>
          <cell r="E35">
            <v>51.041666666666664</v>
          </cell>
          <cell r="F35">
            <v>52</v>
          </cell>
          <cell r="G35">
            <v>50</v>
          </cell>
          <cell r="H35">
            <v>13.68</v>
          </cell>
          <cell r="I35" t="str">
            <v>NE</v>
          </cell>
          <cell r="J35">
            <v>27</v>
          </cell>
          <cell r="K35">
            <v>0.2</v>
          </cell>
        </row>
        <row r="36">
          <cell r="I36" t="str">
            <v>NE</v>
          </cell>
        </row>
      </sheetData>
      <sheetData sheetId="5">
        <row r="5">
          <cell r="B5">
            <v>19.749999999999996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27.008333333333329</v>
          </cell>
          <cell r="C5">
            <v>33.799999999999997</v>
          </cell>
          <cell r="D5">
            <v>22.1</v>
          </cell>
          <cell r="E5">
            <v>56.666666666666664</v>
          </cell>
          <cell r="F5">
            <v>78</v>
          </cell>
          <cell r="G5">
            <v>32</v>
          </cell>
          <cell r="H5">
            <v>14.04</v>
          </cell>
          <cell r="I5" t="str">
            <v>L</v>
          </cell>
          <cell r="J5">
            <v>25.92</v>
          </cell>
          <cell r="K5">
            <v>0</v>
          </cell>
        </row>
        <row r="6">
          <cell r="B6">
            <v>25.929166666666664</v>
          </cell>
          <cell r="C6">
            <v>32.9</v>
          </cell>
          <cell r="D6">
            <v>20.7</v>
          </cell>
          <cell r="E6">
            <v>51.583333333333336</v>
          </cell>
          <cell r="F6">
            <v>80</v>
          </cell>
          <cell r="G6">
            <v>27</v>
          </cell>
          <cell r="H6">
            <v>20.16</v>
          </cell>
          <cell r="I6" t="str">
            <v>L</v>
          </cell>
          <cell r="J6">
            <v>33.840000000000003</v>
          </cell>
          <cell r="K6">
            <v>0</v>
          </cell>
        </row>
        <row r="7">
          <cell r="B7">
            <v>25.533333333333335</v>
          </cell>
          <cell r="C7">
            <v>32.4</v>
          </cell>
          <cell r="D7">
            <v>19.899999999999999</v>
          </cell>
          <cell r="E7">
            <v>43.041666666666664</v>
          </cell>
          <cell r="F7">
            <v>64</v>
          </cell>
          <cell r="G7">
            <v>26</v>
          </cell>
          <cell r="H7">
            <v>14.4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24.599999999999998</v>
          </cell>
          <cell r="C8">
            <v>32.5</v>
          </cell>
          <cell r="D8">
            <v>17.8</v>
          </cell>
          <cell r="E8">
            <v>51.583333333333336</v>
          </cell>
          <cell r="F8">
            <v>75</v>
          </cell>
          <cell r="G8">
            <v>25</v>
          </cell>
          <cell r="H8">
            <v>13.68</v>
          </cell>
          <cell r="I8" t="str">
            <v>L</v>
          </cell>
          <cell r="J8">
            <v>27</v>
          </cell>
          <cell r="K8">
            <v>0</v>
          </cell>
        </row>
        <row r="9">
          <cell r="B9">
            <v>25.349999999999994</v>
          </cell>
          <cell r="C9">
            <v>33.4</v>
          </cell>
          <cell r="D9">
            <v>19.3</v>
          </cell>
          <cell r="E9">
            <v>52.041666666666664</v>
          </cell>
          <cell r="F9">
            <v>70</v>
          </cell>
          <cell r="G9">
            <v>31</v>
          </cell>
          <cell r="H9">
            <v>15.120000000000001</v>
          </cell>
          <cell r="I9" t="str">
            <v>L</v>
          </cell>
          <cell r="J9">
            <v>32.04</v>
          </cell>
          <cell r="K9">
            <v>0.4</v>
          </cell>
        </row>
        <row r="10">
          <cell r="B10">
            <v>25.229166666666668</v>
          </cell>
          <cell r="C10">
            <v>32.9</v>
          </cell>
          <cell r="D10">
            <v>20</v>
          </cell>
          <cell r="E10">
            <v>61.291666666666664</v>
          </cell>
          <cell r="F10">
            <v>82</v>
          </cell>
          <cell r="G10">
            <v>37</v>
          </cell>
          <cell r="H10">
            <v>19.079999999999998</v>
          </cell>
          <cell r="I10" t="str">
            <v>L</v>
          </cell>
          <cell r="J10">
            <v>39.24</v>
          </cell>
          <cell r="K10">
            <v>1.4</v>
          </cell>
        </row>
        <row r="11">
          <cell r="B11">
            <v>25.3125</v>
          </cell>
          <cell r="C11">
            <v>31.7</v>
          </cell>
          <cell r="D11">
            <v>21.1</v>
          </cell>
          <cell r="E11">
            <v>61.625</v>
          </cell>
          <cell r="F11">
            <v>82</v>
          </cell>
          <cell r="G11">
            <v>36</v>
          </cell>
          <cell r="H11">
            <v>19.8</v>
          </cell>
          <cell r="I11" t="str">
            <v>L</v>
          </cell>
          <cell r="J11">
            <v>33.840000000000003</v>
          </cell>
          <cell r="K11">
            <v>0</v>
          </cell>
        </row>
        <row r="12">
          <cell r="B12">
            <v>25.495833333333326</v>
          </cell>
          <cell r="C12">
            <v>31.5</v>
          </cell>
          <cell r="D12">
            <v>21</v>
          </cell>
          <cell r="E12">
            <v>56.791666666666664</v>
          </cell>
          <cell r="F12">
            <v>70</v>
          </cell>
          <cell r="G12">
            <v>37</v>
          </cell>
          <cell r="H12">
            <v>24.48</v>
          </cell>
          <cell r="I12" t="str">
            <v>L</v>
          </cell>
          <cell r="J12">
            <v>44.64</v>
          </cell>
          <cell r="K12">
            <v>0</v>
          </cell>
        </row>
        <row r="13">
          <cell r="B13">
            <v>25.641666666666669</v>
          </cell>
          <cell r="C13">
            <v>31.5</v>
          </cell>
          <cell r="D13">
            <v>21.1</v>
          </cell>
          <cell r="E13">
            <v>54.791666666666664</v>
          </cell>
          <cell r="F13">
            <v>68</v>
          </cell>
          <cell r="G13">
            <v>33</v>
          </cell>
          <cell r="H13">
            <v>22.32</v>
          </cell>
          <cell r="I13" t="str">
            <v>L</v>
          </cell>
          <cell r="J13">
            <v>38.159999999999997</v>
          </cell>
          <cell r="K13">
            <v>0</v>
          </cell>
        </row>
        <row r="14">
          <cell r="B14">
            <v>25.329166666666662</v>
          </cell>
          <cell r="C14">
            <v>31.1</v>
          </cell>
          <cell r="D14">
            <v>21.3</v>
          </cell>
          <cell r="E14">
            <v>51.083333333333336</v>
          </cell>
          <cell r="F14">
            <v>65</v>
          </cell>
          <cell r="G14">
            <v>29</v>
          </cell>
          <cell r="H14">
            <v>21.6</v>
          </cell>
          <cell r="I14" t="str">
            <v>L</v>
          </cell>
          <cell r="J14">
            <v>38.159999999999997</v>
          </cell>
          <cell r="K14">
            <v>0</v>
          </cell>
        </row>
        <row r="15">
          <cell r="B15">
            <v>21.658333333333335</v>
          </cell>
          <cell r="C15">
            <v>28.9</v>
          </cell>
          <cell r="D15">
            <v>19.100000000000001</v>
          </cell>
          <cell r="E15">
            <v>70.541666666666671</v>
          </cell>
          <cell r="F15">
            <v>94</v>
          </cell>
          <cell r="G15">
            <v>45</v>
          </cell>
          <cell r="H15">
            <v>21.240000000000002</v>
          </cell>
          <cell r="I15" t="str">
            <v>NE</v>
          </cell>
          <cell r="J15">
            <v>38.159999999999997</v>
          </cell>
          <cell r="K15">
            <v>15.200000000000001</v>
          </cell>
        </row>
        <row r="16">
          <cell r="B16">
            <v>19.45</v>
          </cell>
          <cell r="C16">
            <v>24.6</v>
          </cell>
          <cell r="D16">
            <v>15.8</v>
          </cell>
          <cell r="E16">
            <v>81.5</v>
          </cell>
          <cell r="F16">
            <v>94</v>
          </cell>
          <cell r="G16">
            <v>59</v>
          </cell>
          <cell r="H16">
            <v>21.6</v>
          </cell>
          <cell r="I16" t="str">
            <v>N</v>
          </cell>
          <cell r="J16">
            <v>33.119999999999997</v>
          </cell>
          <cell r="K16">
            <v>0.8</v>
          </cell>
        </row>
        <row r="17">
          <cell r="B17">
            <v>20.337500000000002</v>
          </cell>
          <cell r="C17">
            <v>28</v>
          </cell>
          <cell r="D17">
            <v>15.1</v>
          </cell>
          <cell r="E17">
            <v>74.125</v>
          </cell>
          <cell r="F17">
            <v>89</v>
          </cell>
          <cell r="G17">
            <v>52</v>
          </cell>
          <cell r="H17">
            <v>12.96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24.012500000000003</v>
          </cell>
          <cell r="C18">
            <v>31</v>
          </cell>
          <cell r="D18">
            <v>18.8</v>
          </cell>
          <cell r="E18">
            <v>68.208333333333329</v>
          </cell>
          <cell r="F18">
            <v>86</v>
          </cell>
          <cell r="G18">
            <v>39</v>
          </cell>
          <cell r="H18">
            <v>13.68</v>
          </cell>
          <cell r="I18" t="str">
            <v>L</v>
          </cell>
          <cell r="J18">
            <v>25.56</v>
          </cell>
          <cell r="K18">
            <v>0</v>
          </cell>
        </row>
        <row r="19">
          <cell r="B19">
            <v>25.291666666666668</v>
          </cell>
          <cell r="C19">
            <v>31.9</v>
          </cell>
          <cell r="D19">
            <v>20.7</v>
          </cell>
          <cell r="E19">
            <v>59.041666666666664</v>
          </cell>
          <cell r="F19">
            <v>75</v>
          </cell>
          <cell r="G19">
            <v>36</v>
          </cell>
          <cell r="H19">
            <v>15.48</v>
          </cell>
          <cell r="I19" t="str">
            <v>NE</v>
          </cell>
          <cell r="J19">
            <v>34.56</v>
          </cell>
          <cell r="K19">
            <v>0</v>
          </cell>
        </row>
        <row r="20">
          <cell r="B20">
            <v>20.020833333333332</v>
          </cell>
          <cell r="C20">
            <v>22.9</v>
          </cell>
          <cell r="D20">
            <v>17.600000000000001</v>
          </cell>
          <cell r="E20">
            <v>83.125</v>
          </cell>
          <cell r="F20">
            <v>89</v>
          </cell>
          <cell r="G20">
            <v>71</v>
          </cell>
          <cell r="H20">
            <v>25.92</v>
          </cell>
          <cell r="I20" t="str">
            <v>L</v>
          </cell>
          <cell r="J20">
            <v>52.2</v>
          </cell>
          <cell r="K20">
            <v>1</v>
          </cell>
        </row>
        <row r="21">
          <cell r="B21">
            <v>22.437500000000004</v>
          </cell>
          <cell r="C21">
            <v>29.9</v>
          </cell>
          <cell r="D21">
            <v>18</v>
          </cell>
          <cell r="E21">
            <v>74.875</v>
          </cell>
          <cell r="F21">
            <v>93</v>
          </cell>
          <cell r="G21">
            <v>46</v>
          </cell>
          <cell r="H21">
            <v>16.2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23.545833333333334</v>
          </cell>
          <cell r="C22">
            <v>29.7</v>
          </cell>
          <cell r="D22">
            <v>18.7</v>
          </cell>
          <cell r="E22">
            <v>72.541666666666671</v>
          </cell>
          <cell r="F22">
            <v>88</v>
          </cell>
          <cell r="G22">
            <v>50</v>
          </cell>
          <cell r="H22">
            <v>16.2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19.491666666666671</v>
          </cell>
          <cell r="C23">
            <v>23.7</v>
          </cell>
          <cell r="D23">
            <v>13.6</v>
          </cell>
          <cell r="E23">
            <v>80.041666666666671</v>
          </cell>
          <cell r="F23">
            <v>93</v>
          </cell>
          <cell r="G23">
            <v>66</v>
          </cell>
          <cell r="H23">
            <v>24.48</v>
          </cell>
          <cell r="I23" t="str">
            <v>N</v>
          </cell>
          <cell r="J23">
            <v>45</v>
          </cell>
          <cell r="K23">
            <v>18.2</v>
          </cell>
        </row>
        <row r="24">
          <cell r="B24">
            <v>12.983333333333334</v>
          </cell>
          <cell r="C24">
            <v>20.8</v>
          </cell>
          <cell r="D24">
            <v>6</v>
          </cell>
          <cell r="E24">
            <v>71.166666666666671</v>
          </cell>
          <cell r="F24">
            <v>92</v>
          </cell>
          <cell r="G24">
            <v>37</v>
          </cell>
          <cell r="H24">
            <v>17.64</v>
          </cell>
          <cell r="I24" t="str">
            <v>N</v>
          </cell>
          <cell r="J24">
            <v>29.52</v>
          </cell>
          <cell r="K24">
            <v>0.2</v>
          </cell>
        </row>
        <row r="25">
          <cell r="B25">
            <v>14.845833333333333</v>
          </cell>
          <cell r="C25">
            <v>24.6</v>
          </cell>
          <cell r="D25">
            <v>7.6</v>
          </cell>
          <cell r="E25">
            <v>62.541666666666664</v>
          </cell>
          <cell r="F25">
            <v>84</v>
          </cell>
          <cell r="G25">
            <v>30</v>
          </cell>
          <cell r="H25">
            <v>13.68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16.075000000000003</v>
          </cell>
          <cell r="C26">
            <v>25.5</v>
          </cell>
          <cell r="D26">
            <v>8.6999999999999993</v>
          </cell>
          <cell r="E26">
            <v>61.291666666666664</v>
          </cell>
          <cell r="F26">
            <v>87</v>
          </cell>
          <cell r="G26">
            <v>29</v>
          </cell>
          <cell r="H26">
            <v>12.6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18.379166666666666</v>
          </cell>
          <cell r="C27">
            <v>27</v>
          </cell>
          <cell r="D27">
            <v>12.6</v>
          </cell>
          <cell r="E27">
            <v>60.291666666666664</v>
          </cell>
          <cell r="F27">
            <v>79</v>
          </cell>
          <cell r="G27">
            <v>33</v>
          </cell>
          <cell r="H27">
            <v>16.559999999999999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20.479166666666668</v>
          </cell>
          <cell r="C28">
            <v>29.1</v>
          </cell>
          <cell r="D28">
            <v>13.7</v>
          </cell>
          <cell r="E28">
            <v>56.25</v>
          </cell>
          <cell r="F28">
            <v>78</v>
          </cell>
          <cell r="G28">
            <v>30</v>
          </cell>
          <cell r="H28">
            <v>14.4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22.045833333333334</v>
          </cell>
          <cell r="C29">
            <v>30.2</v>
          </cell>
          <cell r="D29">
            <v>17.5</v>
          </cell>
          <cell r="E29">
            <v>56</v>
          </cell>
          <cell r="F29">
            <v>75</v>
          </cell>
          <cell r="G29">
            <v>31</v>
          </cell>
          <cell r="H29">
            <v>21.96</v>
          </cell>
          <cell r="I29" t="str">
            <v>L</v>
          </cell>
          <cell r="J29">
            <v>35.28</v>
          </cell>
          <cell r="K29">
            <v>0</v>
          </cell>
        </row>
        <row r="30">
          <cell r="B30">
            <v>23.745833333333337</v>
          </cell>
          <cell r="C30">
            <v>31</v>
          </cell>
          <cell r="D30">
            <v>19.100000000000001</v>
          </cell>
          <cell r="E30">
            <v>55.833333333333336</v>
          </cell>
          <cell r="F30">
            <v>71</v>
          </cell>
          <cell r="G30">
            <v>35</v>
          </cell>
          <cell r="H30">
            <v>18.720000000000002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23.850000000000005</v>
          </cell>
          <cell r="C31">
            <v>31</v>
          </cell>
          <cell r="D31">
            <v>19.399999999999999</v>
          </cell>
          <cell r="E31">
            <v>49.708333333333336</v>
          </cell>
          <cell r="F31">
            <v>67</v>
          </cell>
          <cell r="G31">
            <v>21</v>
          </cell>
          <cell r="H31">
            <v>27.720000000000002</v>
          </cell>
          <cell r="I31" t="str">
            <v>L</v>
          </cell>
          <cell r="J31">
            <v>48.24</v>
          </cell>
          <cell r="K31">
            <v>0</v>
          </cell>
        </row>
        <row r="32">
          <cell r="B32">
            <v>22.991666666666664</v>
          </cell>
          <cell r="C32">
            <v>28.9</v>
          </cell>
          <cell r="D32">
            <v>17.7</v>
          </cell>
          <cell r="E32">
            <v>45.708333333333336</v>
          </cell>
          <cell r="F32">
            <v>65</v>
          </cell>
          <cell r="G32">
            <v>25</v>
          </cell>
          <cell r="H32">
            <v>24.12</v>
          </cell>
          <cell r="I32" t="str">
            <v>L</v>
          </cell>
          <cell r="J32">
            <v>44.64</v>
          </cell>
          <cell r="K32">
            <v>0</v>
          </cell>
        </row>
        <row r="33">
          <cell r="B33">
            <v>23.245833333333334</v>
          </cell>
          <cell r="C33">
            <v>30.5</v>
          </cell>
          <cell r="D33">
            <v>18.8</v>
          </cell>
          <cell r="E33">
            <v>44.625</v>
          </cell>
          <cell r="F33">
            <v>56</v>
          </cell>
          <cell r="G33">
            <v>26</v>
          </cell>
          <cell r="H33">
            <v>21.6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23.645833333333332</v>
          </cell>
          <cell r="C34">
            <v>30.1</v>
          </cell>
          <cell r="D34">
            <v>18</v>
          </cell>
          <cell r="E34">
            <v>54.125</v>
          </cell>
          <cell r="F34">
            <v>69</v>
          </cell>
          <cell r="G34">
            <v>33</v>
          </cell>
          <cell r="H34">
            <v>15.48</v>
          </cell>
          <cell r="I34" t="str">
            <v>NE</v>
          </cell>
          <cell r="J34">
            <v>29.16</v>
          </cell>
          <cell r="K34">
            <v>0</v>
          </cell>
        </row>
        <row r="35">
          <cell r="B35">
            <v>23.445833333333329</v>
          </cell>
          <cell r="C35">
            <v>29.5</v>
          </cell>
          <cell r="D35">
            <v>19</v>
          </cell>
          <cell r="E35">
            <v>61.541666666666664</v>
          </cell>
          <cell r="F35">
            <v>78</v>
          </cell>
          <cell r="G35">
            <v>41</v>
          </cell>
          <cell r="H35">
            <v>17.64</v>
          </cell>
          <cell r="I35" t="str">
            <v>L</v>
          </cell>
          <cell r="J35">
            <v>33.119999999999997</v>
          </cell>
          <cell r="K35">
            <v>0.2</v>
          </cell>
        </row>
        <row r="36">
          <cell r="I36" t="str">
            <v>L</v>
          </cell>
        </row>
      </sheetData>
      <sheetData sheetId="5">
        <row r="5">
          <cell r="B5">
            <v>21.241666666666667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24.145833333333332</v>
          </cell>
          <cell r="C5">
            <v>33.200000000000003</v>
          </cell>
          <cell r="D5">
            <v>16.5</v>
          </cell>
          <cell r="E5">
            <v>61.625</v>
          </cell>
          <cell r="F5">
            <v>90</v>
          </cell>
          <cell r="G5">
            <v>28</v>
          </cell>
          <cell r="H5">
            <v>14.04</v>
          </cell>
          <cell r="I5" t="str">
            <v>L</v>
          </cell>
          <cell r="J5">
            <v>24.840000000000003</v>
          </cell>
          <cell r="K5">
            <v>0</v>
          </cell>
        </row>
        <row r="6">
          <cell r="B6">
            <v>23.350000000000005</v>
          </cell>
          <cell r="C6">
            <v>32.299999999999997</v>
          </cell>
          <cell r="D6">
            <v>15.5</v>
          </cell>
          <cell r="E6">
            <v>60.416666666666664</v>
          </cell>
          <cell r="F6">
            <v>91</v>
          </cell>
          <cell r="G6">
            <v>23</v>
          </cell>
          <cell r="H6">
            <v>12.96</v>
          </cell>
          <cell r="I6" t="str">
            <v>O</v>
          </cell>
          <cell r="J6">
            <v>29.16</v>
          </cell>
          <cell r="K6">
            <v>0</v>
          </cell>
        </row>
        <row r="7">
          <cell r="B7">
            <v>22.612499999999997</v>
          </cell>
          <cell r="C7">
            <v>32.200000000000003</v>
          </cell>
          <cell r="D7">
            <v>14.3</v>
          </cell>
          <cell r="E7">
            <v>59.25</v>
          </cell>
          <cell r="F7">
            <v>89</v>
          </cell>
          <cell r="G7">
            <v>26</v>
          </cell>
          <cell r="H7">
            <v>9</v>
          </cell>
          <cell r="I7" t="str">
            <v>O</v>
          </cell>
          <cell r="J7">
            <v>25.56</v>
          </cell>
          <cell r="K7">
            <v>0</v>
          </cell>
        </row>
        <row r="8">
          <cell r="B8">
            <v>23.625</v>
          </cell>
          <cell r="C8">
            <v>33.5</v>
          </cell>
          <cell r="D8">
            <v>15.3</v>
          </cell>
          <cell r="E8">
            <v>60.875</v>
          </cell>
          <cell r="F8">
            <v>90</v>
          </cell>
          <cell r="G8">
            <v>26</v>
          </cell>
          <cell r="H8">
            <v>11.879999999999999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24.487499999999997</v>
          </cell>
          <cell r="C9">
            <v>32.5</v>
          </cell>
          <cell r="D9">
            <v>18.100000000000001</v>
          </cell>
          <cell r="E9">
            <v>65.208333333333329</v>
          </cell>
          <cell r="F9">
            <v>88</v>
          </cell>
          <cell r="G9">
            <v>33</v>
          </cell>
          <cell r="H9">
            <v>10.44</v>
          </cell>
          <cell r="I9" t="str">
            <v>O</v>
          </cell>
          <cell r="J9">
            <v>20.88</v>
          </cell>
          <cell r="K9">
            <v>4.5999999999999996</v>
          </cell>
        </row>
        <row r="10">
          <cell r="B10">
            <v>25.241666666666671</v>
          </cell>
          <cell r="C10">
            <v>33.299999999999997</v>
          </cell>
          <cell r="D10">
            <v>18.600000000000001</v>
          </cell>
          <cell r="E10">
            <v>63.75</v>
          </cell>
          <cell r="F10">
            <v>90</v>
          </cell>
          <cell r="G10">
            <v>30</v>
          </cell>
          <cell r="H10">
            <v>11.520000000000001</v>
          </cell>
          <cell r="I10" t="str">
            <v>O</v>
          </cell>
          <cell r="J10">
            <v>23.759999999999998</v>
          </cell>
          <cell r="K10">
            <v>0</v>
          </cell>
        </row>
        <row r="11">
          <cell r="B11">
            <v>24.683333333333334</v>
          </cell>
          <cell r="C11">
            <v>32.6</v>
          </cell>
          <cell r="D11">
            <v>18.600000000000001</v>
          </cell>
          <cell r="E11">
            <v>64.791666666666671</v>
          </cell>
          <cell r="F11">
            <v>90</v>
          </cell>
          <cell r="G11">
            <v>34</v>
          </cell>
          <cell r="H11">
            <v>13.32</v>
          </cell>
          <cell r="I11" t="str">
            <v>L</v>
          </cell>
          <cell r="J11">
            <v>26.64</v>
          </cell>
          <cell r="K11">
            <v>0</v>
          </cell>
        </row>
        <row r="12">
          <cell r="B12">
            <v>24.479166666666668</v>
          </cell>
          <cell r="C12">
            <v>31.2</v>
          </cell>
          <cell r="D12">
            <v>18.8</v>
          </cell>
          <cell r="E12">
            <v>65</v>
          </cell>
          <cell r="F12">
            <v>86</v>
          </cell>
          <cell r="G12">
            <v>39</v>
          </cell>
          <cell r="H12">
            <v>13.68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23.620833333333334</v>
          </cell>
          <cell r="C13">
            <v>30.9</v>
          </cell>
          <cell r="D13">
            <v>16.899999999999999</v>
          </cell>
          <cell r="E13">
            <v>62.583333333333336</v>
          </cell>
          <cell r="F13">
            <v>87</v>
          </cell>
          <cell r="G13">
            <v>33</v>
          </cell>
          <cell r="H13">
            <v>13.32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23.016666666666662</v>
          </cell>
          <cell r="C14">
            <v>31.6</v>
          </cell>
          <cell r="D14">
            <v>15.3</v>
          </cell>
          <cell r="E14">
            <v>62.208333333333336</v>
          </cell>
          <cell r="F14">
            <v>90</v>
          </cell>
          <cell r="G14">
            <v>30</v>
          </cell>
          <cell r="H14">
            <v>15.120000000000001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23.512499999999992</v>
          </cell>
          <cell r="C15">
            <v>33.299999999999997</v>
          </cell>
          <cell r="D15">
            <v>15.2</v>
          </cell>
          <cell r="E15">
            <v>60.416666666666664</v>
          </cell>
          <cell r="F15">
            <v>91</v>
          </cell>
          <cell r="G15">
            <v>22</v>
          </cell>
          <cell r="H15">
            <v>12.6</v>
          </cell>
          <cell r="I15" t="str">
            <v>SO</v>
          </cell>
          <cell r="J15">
            <v>27</v>
          </cell>
          <cell r="K15">
            <v>0</v>
          </cell>
        </row>
        <row r="16">
          <cell r="B16">
            <v>22.883333333333329</v>
          </cell>
          <cell r="C16">
            <v>27.1</v>
          </cell>
          <cell r="D16">
            <v>20.5</v>
          </cell>
          <cell r="E16">
            <v>72.166666666666671</v>
          </cell>
          <cell r="F16">
            <v>83</v>
          </cell>
          <cell r="G16">
            <v>57</v>
          </cell>
          <cell r="H16">
            <v>19.8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22.687499999999996</v>
          </cell>
          <cell r="C17">
            <v>29.2</v>
          </cell>
          <cell r="D17">
            <v>16.899999999999999</v>
          </cell>
          <cell r="E17">
            <v>73.416666666666671</v>
          </cell>
          <cell r="F17">
            <v>96</v>
          </cell>
          <cell r="G17">
            <v>47</v>
          </cell>
          <cell r="H17">
            <v>8.64</v>
          </cell>
          <cell r="I17" t="str">
            <v>L</v>
          </cell>
          <cell r="J17">
            <v>20.88</v>
          </cell>
          <cell r="K17">
            <v>0</v>
          </cell>
        </row>
        <row r="18">
          <cell r="B18">
            <v>23.912500000000005</v>
          </cell>
          <cell r="C18">
            <v>30.3</v>
          </cell>
          <cell r="D18">
            <v>19.899999999999999</v>
          </cell>
          <cell r="E18">
            <v>76.041666666666671</v>
          </cell>
          <cell r="F18">
            <v>98</v>
          </cell>
          <cell r="G18">
            <v>47</v>
          </cell>
          <cell r="H18">
            <v>10.44</v>
          </cell>
          <cell r="I18" t="str">
            <v>L</v>
          </cell>
          <cell r="J18">
            <v>25.56</v>
          </cell>
          <cell r="K18">
            <v>18.399999999999999</v>
          </cell>
        </row>
        <row r="19">
          <cell r="B19">
            <v>25.029166666666665</v>
          </cell>
          <cell r="C19">
            <v>31.7</v>
          </cell>
          <cell r="D19">
            <v>20.8</v>
          </cell>
          <cell r="E19">
            <v>69.25</v>
          </cell>
          <cell r="F19">
            <v>96</v>
          </cell>
          <cell r="G19">
            <v>36</v>
          </cell>
          <cell r="H19">
            <v>11.520000000000001</v>
          </cell>
          <cell r="I19" t="str">
            <v>NE</v>
          </cell>
          <cell r="J19">
            <v>26.28</v>
          </cell>
          <cell r="K19">
            <v>0</v>
          </cell>
        </row>
        <row r="20">
          <cell r="B20">
            <v>23.270833333333332</v>
          </cell>
          <cell r="C20">
            <v>30.9</v>
          </cell>
          <cell r="D20">
            <v>17.899999999999999</v>
          </cell>
          <cell r="E20">
            <v>72.583333333333329</v>
          </cell>
          <cell r="F20">
            <v>95</v>
          </cell>
          <cell r="G20">
            <v>40</v>
          </cell>
          <cell r="H20">
            <v>11.16</v>
          </cell>
          <cell r="I20" t="str">
            <v>L</v>
          </cell>
          <cell r="J20">
            <v>22.68</v>
          </cell>
          <cell r="K20">
            <v>0</v>
          </cell>
        </row>
        <row r="21">
          <cell r="B21">
            <v>23.045833333333338</v>
          </cell>
          <cell r="C21">
            <v>27.2</v>
          </cell>
          <cell r="D21">
            <v>20.2</v>
          </cell>
          <cell r="E21">
            <v>75.625</v>
          </cell>
          <cell r="F21">
            <v>89</v>
          </cell>
          <cell r="G21">
            <v>59</v>
          </cell>
          <cell r="H21">
            <v>9.7200000000000006</v>
          </cell>
          <cell r="I21" t="str">
            <v>L</v>
          </cell>
          <cell r="J21">
            <v>24.840000000000003</v>
          </cell>
          <cell r="K21">
            <v>0</v>
          </cell>
        </row>
        <row r="22">
          <cell r="B22">
            <v>23.747619047619047</v>
          </cell>
          <cell r="C22">
            <v>31.1</v>
          </cell>
          <cell r="D22">
            <v>18.7</v>
          </cell>
          <cell r="E22">
            <v>74.80952380952381</v>
          </cell>
          <cell r="F22">
            <v>96</v>
          </cell>
          <cell r="G22">
            <v>41</v>
          </cell>
          <cell r="H22">
            <v>7.2</v>
          </cell>
          <cell r="I22" t="str">
            <v>SO</v>
          </cell>
          <cell r="J22">
            <v>30.96</v>
          </cell>
          <cell r="K22">
            <v>0.2</v>
          </cell>
        </row>
        <row r="23">
          <cell r="B23">
            <v>21.004166666666659</v>
          </cell>
          <cell r="C23">
            <v>24.6</v>
          </cell>
          <cell r="D23">
            <v>18.2</v>
          </cell>
          <cell r="E23">
            <v>80.083333333333329</v>
          </cell>
          <cell r="F23">
            <v>98</v>
          </cell>
          <cell r="G23">
            <v>61</v>
          </cell>
          <cell r="H23">
            <v>18</v>
          </cell>
          <cell r="I23" t="str">
            <v>O</v>
          </cell>
          <cell r="J23">
            <v>83.52</v>
          </cell>
          <cell r="K23">
            <v>8.7999999999999989</v>
          </cell>
        </row>
        <row r="24">
          <cell r="B24">
            <v>16.016666666666669</v>
          </cell>
          <cell r="C24">
            <v>22</v>
          </cell>
          <cell r="D24">
            <v>10.9</v>
          </cell>
          <cell r="E24">
            <v>62.083333333333336</v>
          </cell>
          <cell r="F24">
            <v>80</v>
          </cell>
          <cell r="G24">
            <v>35</v>
          </cell>
          <cell r="H24">
            <v>11.520000000000001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14.449999999999998</v>
          </cell>
          <cell r="C25">
            <v>24.3</v>
          </cell>
          <cell r="D25">
            <v>6.4</v>
          </cell>
          <cell r="E25">
            <v>67.666666666666671</v>
          </cell>
          <cell r="F25">
            <v>97</v>
          </cell>
          <cell r="G25">
            <v>26</v>
          </cell>
          <cell r="H25">
            <v>10.8</v>
          </cell>
          <cell r="I25" t="str">
            <v>O</v>
          </cell>
          <cell r="J25">
            <v>32.4</v>
          </cell>
          <cell r="K25">
            <v>0</v>
          </cell>
        </row>
        <row r="26">
          <cell r="B26">
            <v>15.766666666666667</v>
          </cell>
          <cell r="C26">
            <v>26.5</v>
          </cell>
          <cell r="D26">
            <v>7.4</v>
          </cell>
          <cell r="E26">
            <v>63.625</v>
          </cell>
          <cell r="F26">
            <v>91</v>
          </cell>
          <cell r="G26">
            <v>26</v>
          </cell>
          <cell r="H26">
            <v>7.9200000000000008</v>
          </cell>
          <cell r="I26" t="str">
            <v>L</v>
          </cell>
          <cell r="J26">
            <v>22.32</v>
          </cell>
          <cell r="K26">
            <v>0</v>
          </cell>
        </row>
        <row r="27">
          <cell r="B27">
            <v>16.570833333333336</v>
          </cell>
          <cell r="C27">
            <v>27.4</v>
          </cell>
          <cell r="D27">
            <v>7.8</v>
          </cell>
          <cell r="E27">
            <v>62.833333333333336</v>
          </cell>
          <cell r="F27">
            <v>91</v>
          </cell>
          <cell r="G27">
            <v>23</v>
          </cell>
          <cell r="H27">
            <v>8.64</v>
          </cell>
          <cell r="I27" t="str">
            <v>O</v>
          </cell>
          <cell r="J27">
            <v>20.16</v>
          </cell>
          <cell r="K27">
            <v>0</v>
          </cell>
        </row>
        <row r="28">
          <cell r="B28">
            <v>19.219047619047622</v>
          </cell>
          <cell r="C28">
            <v>29.2</v>
          </cell>
          <cell r="D28">
            <v>9.6999999999999993</v>
          </cell>
          <cell r="E28">
            <v>58</v>
          </cell>
          <cell r="F28">
            <v>89</v>
          </cell>
          <cell r="G28">
            <v>25</v>
          </cell>
          <cell r="H28">
            <v>7.9200000000000008</v>
          </cell>
          <cell r="I28" t="str">
            <v>O</v>
          </cell>
          <cell r="J28">
            <v>15.840000000000002</v>
          </cell>
          <cell r="K28">
            <v>0</v>
          </cell>
        </row>
        <row r="29">
          <cell r="B29">
            <v>21.104761904761908</v>
          </cell>
          <cell r="C29">
            <v>30</v>
          </cell>
          <cell r="D29">
            <v>11.3</v>
          </cell>
          <cell r="E29">
            <v>58.523809523809526</v>
          </cell>
          <cell r="F29">
            <v>90</v>
          </cell>
          <cell r="G29">
            <v>29</v>
          </cell>
          <cell r="H29">
            <v>13.68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22.173913043478262</v>
          </cell>
          <cell r="C30">
            <v>30.7</v>
          </cell>
          <cell r="D30">
            <v>15.4</v>
          </cell>
          <cell r="E30">
            <v>60.956521739130437</v>
          </cell>
          <cell r="F30">
            <v>87</v>
          </cell>
          <cell r="G30">
            <v>27</v>
          </cell>
          <cell r="H30">
            <v>15.120000000000001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21.087499999999999</v>
          </cell>
          <cell r="C31">
            <v>30.5</v>
          </cell>
          <cell r="D31">
            <v>12.9</v>
          </cell>
          <cell r="E31">
            <v>60.083333333333336</v>
          </cell>
          <cell r="F31">
            <v>89</v>
          </cell>
          <cell r="G31">
            <v>23</v>
          </cell>
          <cell r="H31">
            <v>19.440000000000001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21.304545454545455</v>
          </cell>
          <cell r="C32">
            <v>28.7</v>
          </cell>
          <cell r="D32">
            <v>11.8</v>
          </cell>
          <cell r="E32">
            <v>52.5</v>
          </cell>
          <cell r="F32">
            <v>86</v>
          </cell>
          <cell r="G32">
            <v>25</v>
          </cell>
          <cell r="H32">
            <v>16.2</v>
          </cell>
          <cell r="I32" t="str">
            <v>NE</v>
          </cell>
          <cell r="J32">
            <v>29.16</v>
          </cell>
          <cell r="K32">
            <v>0</v>
          </cell>
        </row>
        <row r="33">
          <cell r="B33">
            <v>23.373684210526314</v>
          </cell>
          <cell r="C33">
            <v>29.5</v>
          </cell>
          <cell r="D33">
            <v>18.3</v>
          </cell>
          <cell r="E33">
            <v>52.94736842105263</v>
          </cell>
          <cell r="F33">
            <v>73</v>
          </cell>
          <cell r="G33">
            <v>31</v>
          </cell>
          <cell r="H33">
            <v>11.520000000000001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22.935294117647054</v>
          </cell>
          <cell r="C34">
            <v>29</v>
          </cell>
          <cell r="D34">
            <v>16.3</v>
          </cell>
          <cell r="E34">
            <v>61.176470588235297</v>
          </cell>
          <cell r="F34">
            <v>86</v>
          </cell>
          <cell r="G34">
            <v>40</v>
          </cell>
          <cell r="H34">
            <v>11.16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B35">
            <v>24.237500000000004</v>
          </cell>
          <cell r="C35">
            <v>29.2</v>
          </cell>
          <cell r="D35">
            <v>19</v>
          </cell>
          <cell r="E35">
            <v>56.1875</v>
          </cell>
          <cell r="F35">
            <v>82</v>
          </cell>
          <cell r="G35">
            <v>35</v>
          </cell>
          <cell r="H35">
            <v>12.24</v>
          </cell>
          <cell r="I35" t="str">
            <v>NE</v>
          </cell>
          <cell r="J35">
            <v>30.96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24.775000000000002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23.879166666666663</v>
          </cell>
          <cell r="C5">
            <v>29.7</v>
          </cell>
          <cell r="D5">
            <v>18.7</v>
          </cell>
          <cell r="E5">
            <v>54.916666666666664</v>
          </cell>
          <cell r="F5">
            <v>77</v>
          </cell>
          <cell r="G5">
            <v>27</v>
          </cell>
          <cell r="H5">
            <v>15.840000000000002</v>
          </cell>
          <cell r="I5" t="str">
            <v>N</v>
          </cell>
          <cell r="J5">
            <v>38.880000000000003</v>
          </cell>
          <cell r="K5" t="str">
            <v>*</v>
          </cell>
        </row>
        <row r="6">
          <cell r="B6">
            <v>23.324999999999999</v>
          </cell>
          <cell r="C6">
            <v>28.7</v>
          </cell>
          <cell r="D6">
            <v>18.100000000000001</v>
          </cell>
          <cell r="E6">
            <v>49.958333333333336</v>
          </cell>
          <cell r="F6">
            <v>69</v>
          </cell>
          <cell r="G6">
            <v>27</v>
          </cell>
          <cell r="H6">
            <v>18</v>
          </cell>
          <cell r="I6" t="str">
            <v>N</v>
          </cell>
          <cell r="J6">
            <v>31.319999999999997</v>
          </cell>
          <cell r="K6" t="str">
            <v>*</v>
          </cell>
        </row>
        <row r="7">
          <cell r="B7">
            <v>22.912499999999998</v>
          </cell>
          <cell r="C7">
            <v>29</v>
          </cell>
          <cell r="D7">
            <v>17.2</v>
          </cell>
          <cell r="E7">
            <v>49.583333333333336</v>
          </cell>
          <cell r="F7">
            <v>71</v>
          </cell>
          <cell r="G7">
            <v>29</v>
          </cell>
          <cell r="H7">
            <v>9.7200000000000006</v>
          </cell>
          <cell r="I7" t="str">
            <v>N</v>
          </cell>
          <cell r="J7">
            <v>25.2</v>
          </cell>
          <cell r="K7" t="str">
            <v>*</v>
          </cell>
        </row>
        <row r="8">
          <cell r="B8">
            <v>23.279166666666665</v>
          </cell>
          <cell r="C8">
            <v>30.7</v>
          </cell>
          <cell r="D8">
            <v>16.899999999999999</v>
          </cell>
          <cell r="E8">
            <v>50.291666666666664</v>
          </cell>
          <cell r="F8">
            <v>75</v>
          </cell>
          <cell r="G8">
            <v>24</v>
          </cell>
          <cell r="H8">
            <v>11.520000000000001</v>
          </cell>
          <cell r="I8" t="str">
            <v>N</v>
          </cell>
          <cell r="J8">
            <v>24.12</v>
          </cell>
          <cell r="K8" t="str">
            <v>*</v>
          </cell>
        </row>
        <row r="9">
          <cell r="B9">
            <v>23.595833333333331</v>
          </cell>
          <cell r="C9">
            <v>29.6</v>
          </cell>
          <cell r="D9">
            <v>19.2</v>
          </cell>
          <cell r="E9">
            <v>60.5</v>
          </cell>
          <cell r="F9">
            <v>76</v>
          </cell>
          <cell r="G9">
            <v>39</v>
          </cell>
          <cell r="H9">
            <v>13.68</v>
          </cell>
          <cell r="I9" t="str">
            <v>N</v>
          </cell>
          <cell r="J9">
            <v>41.4</v>
          </cell>
          <cell r="K9" t="str">
            <v>*</v>
          </cell>
        </row>
        <row r="10">
          <cell r="B10">
            <v>23.891666666666666</v>
          </cell>
          <cell r="C10">
            <v>29.2</v>
          </cell>
          <cell r="D10">
            <v>19.100000000000001</v>
          </cell>
          <cell r="E10">
            <v>64.541666666666671</v>
          </cell>
          <cell r="F10">
            <v>85</v>
          </cell>
          <cell r="G10">
            <v>39</v>
          </cell>
          <cell r="H10">
            <v>19.440000000000001</v>
          </cell>
          <cell r="I10" t="str">
            <v>N</v>
          </cell>
          <cell r="J10">
            <v>31.680000000000003</v>
          </cell>
          <cell r="K10" t="str">
            <v>*</v>
          </cell>
        </row>
        <row r="11">
          <cell r="B11">
            <v>23.629166666666666</v>
          </cell>
          <cell r="C11">
            <v>29</v>
          </cell>
          <cell r="D11">
            <v>18.2</v>
          </cell>
          <cell r="E11">
            <v>60.083333333333336</v>
          </cell>
          <cell r="F11">
            <v>80</v>
          </cell>
          <cell r="G11">
            <v>40</v>
          </cell>
          <cell r="H11">
            <v>16.920000000000002</v>
          </cell>
          <cell r="I11" t="str">
            <v>N</v>
          </cell>
          <cell r="J11">
            <v>27</v>
          </cell>
          <cell r="K11" t="str">
            <v>*</v>
          </cell>
        </row>
        <row r="12">
          <cell r="B12">
            <v>23.070833333333329</v>
          </cell>
          <cell r="C12">
            <v>28.2</v>
          </cell>
          <cell r="D12">
            <v>17.5</v>
          </cell>
          <cell r="E12">
            <v>64.291666666666671</v>
          </cell>
          <cell r="F12">
            <v>84</v>
          </cell>
          <cell r="G12">
            <v>43</v>
          </cell>
          <cell r="H12">
            <v>14.04</v>
          </cell>
          <cell r="I12" t="str">
            <v>N</v>
          </cell>
          <cell r="J12">
            <v>25.2</v>
          </cell>
          <cell r="K12" t="str">
            <v>*</v>
          </cell>
        </row>
        <row r="13">
          <cell r="B13">
            <v>22.800000000000008</v>
          </cell>
          <cell r="C13">
            <v>28.1</v>
          </cell>
          <cell r="D13">
            <v>17.100000000000001</v>
          </cell>
          <cell r="E13">
            <v>62.166666666666664</v>
          </cell>
          <cell r="F13">
            <v>87</v>
          </cell>
          <cell r="G13">
            <v>37</v>
          </cell>
          <cell r="H13">
            <v>16.559999999999999</v>
          </cell>
          <cell r="I13" t="str">
            <v>N</v>
          </cell>
          <cell r="J13">
            <v>30.6</v>
          </cell>
          <cell r="K13" t="str">
            <v>*</v>
          </cell>
        </row>
        <row r="14">
          <cell r="B14">
            <v>22.104166666666668</v>
          </cell>
          <cell r="C14">
            <v>28.3</v>
          </cell>
          <cell r="D14">
            <v>16.100000000000001</v>
          </cell>
          <cell r="E14">
            <v>60.375</v>
          </cell>
          <cell r="F14">
            <v>82</v>
          </cell>
          <cell r="G14">
            <v>34</v>
          </cell>
          <cell r="H14">
            <v>17.64</v>
          </cell>
          <cell r="I14" t="str">
            <v>N</v>
          </cell>
          <cell r="J14">
            <v>36.72</v>
          </cell>
          <cell r="K14" t="str">
            <v>*</v>
          </cell>
        </row>
        <row r="15">
          <cell r="B15">
            <v>22.716666666666669</v>
          </cell>
          <cell r="C15">
            <v>29.6</v>
          </cell>
          <cell r="D15">
            <v>16.5</v>
          </cell>
          <cell r="E15">
            <v>57</v>
          </cell>
          <cell r="F15">
            <v>79</v>
          </cell>
          <cell r="G15">
            <v>28</v>
          </cell>
          <cell r="H15">
            <v>17.64</v>
          </cell>
          <cell r="I15" t="str">
            <v>N</v>
          </cell>
          <cell r="J15">
            <v>37.800000000000004</v>
          </cell>
          <cell r="K15" t="str">
            <v>*</v>
          </cell>
        </row>
        <row r="16">
          <cell r="B16">
            <v>20.516666666666666</v>
          </cell>
          <cell r="C16">
            <v>25.6</v>
          </cell>
          <cell r="D16">
            <v>18.3</v>
          </cell>
          <cell r="E16">
            <v>79.541666666666671</v>
          </cell>
          <cell r="F16">
            <v>91</v>
          </cell>
          <cell r="G16">
            <v>58</v>
          </cell>
          <cell r="H16">
            <v>13.32</v>
          </cell>
          <cell r="I16" t="str">
            <v>N</v>
          </cell>
          <cell r="J16">
            <v>35.28</v>
          </cell>
          <cell r="K16" t="str">
            <v>*</v>
          </cell>
        </row>
        <row r="17">
          <cell r="B17">
            <v>20.116666666666664</v>
          </cell>
          <cell r="C17">
            <v>27.5</v>
          </cell>
          <cell r="D17">
            <v>15.9</v>
          </cell>
          <cell r="E17">
            <v>80.5</v>
          </cell>
          <cell r="F17">
            <v>94</v>
          </cell>
          <cell r="G17">
            <v>49</v>
          </cell>
          <cell r="H17">
            <v>12.6</v>
          </cell>
          <cell r="I17" t="str">
            <v>N</v>
          </cell>
          <cell r="J17">
            <v>23.759999999999998</v>
          </cell>
          <cell r="K17" t="str">
            <v>*</v>
          </cell>
        </row>
        <row r="18">
          <cell r="B18">
            <v>22.133333333333336</v>
          </cell>
          <cell r="C18">
            <v>28.7</v>
          </cell>
          <cell r="D18">
            <v>17.7</v>
          </cell>
          <cell r="E18">
            <v>75.083333333333329</v>
          </cell>
          <cell r="F18">
            <v>93</v>
          </cell>
          <cell r="G18">
            <v>44</v>
          </cell>
          <cell r="H18">
            <v>18</v>
          </cell>
          <cell r="I18" t="str">
            <v>N</v>
          </cell>
          <cell r="J18">
            <v>32.4</v>
          </cell>
          <cell r="K18" t="str">
            <v>*</v>
          </cell>
        </row>
        <row r="19">
          <cell r="B19">
            <v>23.279166666666669</v>
          </cell>
          <cell r="C19">
            <v>29.4</v>
          </cell>
          <cell r="D19">
            <v>19.7</v>
          </cell>
          <cell r="E19">
            <v>66.25</v>
          </cell>
          <cell r="F19">
            <v>88</v>
          </cell>
          <cell r="G19">
            <v>32</v>
          </cell>
          <cell r="H19">
            <v>16.559999999999999</v>
          </cell>
          <cell r="I19" t="str">
            <v>N</v>
          </cell>
          <cell r="J19">
            <v>28.44</v>
          </cell>
          <cell r="K19" t="str">
            <v>*</v>
          </cell>
        </row>
        <row r="20">
          <cell r="B20">
            <v>21.995833333333334</v>
          </cell>
          <cell r="C20">
            <v>29.2</v>
          </cell>
          <cell r="D20">
            <v>17.7</v>
          </cell>
          <cell r="E20">
            <v>67.125</v>
          </cell>
          <cell r="F20">
            <v>83</v>
          </cell>
          <cell r="G20">
            <v>42</v>
          </cell>
          <cell r="H20">
            <v>16.920000000000002</v>
          </cell>
          <cell r="I20" t="str">
            <v>N</v>
          </cell>
          <cell r="J20">
            <v>32.76</v>
          </cell>
          <cell r="K20" t="str">
            <v>*</v>
          </cell>
        </row>
        <row r="21">
          <cell r="B21">
            <v>20.170833333333331</v>
          </cell>
          <cell r="C21">
            <v>24.2</v>
          </cell>
          <cell r="D21">
            <v>17.600000000000001</v>
          </cell>
          <cell r="E21">
            <v>81.916666666666671</v>
          </cell>
          <cell r="F21">
            <v>93</v>
          </cell>
          <cell r="G21">
            <v>66</v>
          </cell>
          <cell r="H21">
            <v>17.64</v>
          </cell>
          <cell r="I21" t="str">
            <v>N</v>
          </cell>
          <cell r="J21">
            <v>43.92</v>
          </cell>
          <cell r="K21" t="str">
            <v>*</v>
          </cell>
        </row>
        <row r="22">
          <cell r="B22">
            <v>21.75</v>
          </cell>
          <cell r="C22">
            <v>28.3</v>
          </cell>
          <cell r="D22">
            <v>17.8</v>
          </cell>
          <cell r="E22">
            <v>74.166666666666671</v>
          </cell>
          <cell r="F22">
            <v>90</v>
          </cell>
          <cell r="G22">
            <v>45</v>
          </cell>
          <cell r="H22">
            <v>11.520000000000001</v>
          </cell>
          <cell r="I22" t="str">
            <v>N</v>
          </cell>
          <cell r="J22">
            <v>27.720000000000002</v>
          </cell>
          <cell r="K22" t="str">
            <v>*</v>
          </cell>
        </row>
        <row r="23">
          <cell r="B23">
            <v>19.458333333333336</v>
          </cell>
          <cell r="C23">
            <v>23</v>
          </cell>
          <cell r="D23">
            <v>15.5</v>
          </cell>
          <cell r="E23">
            <v>81.541666666666671</v>
          </cell>
          <cell r="F23">
            <v>92</v>
          </cell>
          <cell r="G23">
            <v>65</v>
          </cell>
          <cell r="H23">
            <v>18.720000000000002</v>
          </cell>
          <cell r="I23" t="str">
            <v>N</v>
          </cell>
          <cell r="J23">
            <v>43.56</v>
          </cell>
          <cell r="K23" t="str">
            <v>*</v>
          </cell>
        </row>
        <row r="24">
          <cell r="B24">
            <v>12.308333333333332</v>
          </cell>
          <cell r="C24">
            <v>18.100000000000001</v>
          </cell>
          <cell r="D24">
            <v>5.4</v>
          </cell>
          <cell r="E24">
            <v>72.458333333333329</v>
          </cell>
          <cell r="F24">
            <v>95</v>
          </cell>
          <cell r="G24">
            <v>44</v>
          </cell>
          <cell r="H24">
            <v>15.120000000000001</v>
          </cell>
          <cell r="I24" t="str">
            <v>N</v>
          </cell>
          <cell r="J24">
            <v>38.159999999999997</v>
          </cell>
          <cell r="K24" t="str">
            <v>*</v>
          </cell>
        </row>
        <row r="25">
          <cell r="B25">
            <v>14.729166666666663</v>
          </cell>
          <cell r="C25">
            <v>24</v>
          </cell>
          <cell r="D25">
            <v>7.5</v>
          </cell>
          <cell r="E25">
            <v>56.083333333333336</v>
          </cell>
          <cell r="F25">
            <v>82</v>
          </cell>
          <cell r="G25">
            <v>20</v>
          </cell>
          <cell r="H25">
            <v>20.16</v>
          </cell>
          <cell r="I25" t="str">
            <v>N</v>
          </cell>
          <cell r="J25">
            <v>35.64</v>
          </cell>
          <cell r="K25" t="str">
            <v>*</v>
          </cell>
        </row>
        <row r="26">
          <cell r="B26">
            <v>17.254166666666666</v>
          </cell>
          <cell r="C26">
            <v>25.8</v>
          </cell>
          <cell r="D26">
            <v>8.6</v>
          </cell>
          <cell r="E26">
            <v>49.25</v>
          </cell>
          <cell r="F26">
            <v>78</v>
          </cell>
          <cell r="G26">
            <v>23</v>
          </cell>
          <cell r="H26">
            <v>15.48</v>
          </cell>
          <cell r="I26" t="str">
            <v>N</v>
          </cell>
          <cell r="J26">
            <v>25.2</v>
          </cell>
          <cell r="K26" t="str">
            <v>*</v>
          </cell>
        </row>
        <row r="27">
          <cell r="B27">
            <v>18.408333333333299</v>
          </cell>
          <cell r="C27">
            <v>25.1</v>
          </cell>
          <cell r="D27">
            <v>13.4</v>
          </cell>
          <cell r="E27">
            <v>45.375</v>
          </cell>
          <cell r="F27">
            <v>59</v>
          </cell>
          <cell r="G27">
            <v>29</v>
          </cell>
          <cell r="H27">
            <v>15.120000000000001</v>
          </cell>
          <cell r="I27" t="str">
            <v>N</v>
          </cell>
          <cell r="J27">
            <v>24.12</v>
          </cell>
          <cell r="K27" t="str">
            <v>*</v>
          </cell>
        </row>
        <row r="28">
          <cell r="B28">
            <v>20.341666666666665</v>
          </cell>
          <cell r="C28">
            <v>27.7</v>
          </cell>
          <cell r="D28">
            <v>13.5</v>
          </cell>
          <cell r="E28">
            <v>42.166666666666664</v>
          </cell>
          <cell r="F28">
            <v>61</v>
          </cell>
          <cell r="G28">
            <v>24</v>
          </cell>
          <cell r="H28">
            <v>14.4</v>
          </cell>
          <cell r="I28" t="str">
            <v>N</v>
          </cell>
          <cell r="J28">
            <v>26.28</v>
          </cell>
          <cell r="K28" t="str">
            <v>*</v>
          </cell>
        </row>
        <row r="29">
          <cell r="B29">
            <v>21.216666666666661</v>
          </cell>
          <cell r="C29">
            <v>27.6</v>
          </cell>
          <cell r="D29">
            <v>16.7</v>
          </cell>
          <cell r="E29">
            <v>47.5</v>
          </cell>
          <cell r="F29">
            <v>61</v>
          </cell>
          <cell r="G29">
            <v>31</v>
          </cell>
          <cell r="H29">
            <v>20.88</v>
          </cell>
          <cell r="I29" t="str">
            <v>N</v>
          </cell>
          <cell r="J29">
            <v>33.480000000000004</v>
          </cell>
          <cell r="K29" t="str">
            <v>*</v>
          </cell>
        </row>
        <row r="30">
          <cell r="B30">
            <v>21.733333333333331</v>
          </cell>
          <cell r="C30">
            <v>27.9</v>
          </cell>
          <cell r="D30">
            <v>14.3</v>
          </cell>
          <cell r="E30">
            <v>55.791666666666664</v>
          </cell>
          <cell r="F30">
            <v>85</v>
          </cell>
          <cell r="G30">
            <v>33</v>
          </cell>
          <cell r="H30">
            <v>17.64</v>
          </cell>
          <cell r="I30" t="str">
            <v>N</v>
          </cell>
          <cell r="J30">
            <v>38.519999999999996</v>
          </cell>
          <cell r="K30" t="str">
            <v>*</v>
          </cell>
        </row>
        <row r="31">
          <cell r="B31">
            <v>21.095833333333331</v>
          </cell>
          <cell r="C31">
            <v>27.2</v>
          </cell>
          <cell r="D31">
            <v>15.3</v>
          </cell>
          <cell r="E31">
            <v>52.416666666666664</v>
          </cell>
          <cell r="F31">
            <v>77</v>
          </cell>
          <cell r="G31">
            <v>23</v>
          </cell>
          <cell r="H31">
            <v>19.079999999999998</v>
          </cell>
          <cell r="I31" t="str">
            <v>N</v>
          </cell>
          <cell r="J31">
            <v>40.680000000000007</v>
          </cell>
          <cell r="K31" t="str">
            <v>*</v>
          </cell>
        </row>
        <row r="32">
          <cell r="B32">
            <v>21.154166666666665</v>
          </cell>
          <cell r="C32">
            <v>26.4</v>
          </cell>
          <cell r="D32">
            <v>15.4</v>
          </cell>
          <cell r="E32">
            <v>46.041666666666664</v>
          </cell>
          <cell r="F32">
            <v>66</v>
          </cell>
          <cell r="G32">
            <v>26</v>
          </cell>
          <cell r="H32">
            <v>21.6</v>
          </cell>
          <cell r="I32" t="str">
            <v>N</v>
          </cell>
          <cell r="J32">
            <v>40.32</v>
          </cell>
          <cell r="K32" t="str">
            <v>*</v>
          </cell>
        </row>
        <row r="33">
          <cell r="B33">
            <v>20.954166666666669</v>
          </cell>
          <cell r="C33">
            <v>27.3</v>
          </cell>
          <cell r="D33">
            <v>16.7</v>
          </cell>
          <cell r="E33">
            <v>55</v>
          </cell>
          <cell r="F33">
            <v>73</v>
          </cell>
          <cell r="G33">
            <v>25</v>
          </cell>
          <cell r="H33">
            <v>16.2</v>
          </cell>
          <cell r="I33" t="str">
            <v>N</v>
          </cell>
          <cell r="J33">
            <v>29.52</v>
          </cell>
          <cell r="K33" t="str">
            <v>*</v>
          </cell>
        </row>
        <row r="34">
          <cell r="B34">
            <v>20.075000000000003</v>
          </cell>
          <cell r="C34">
            <v>25.8</v>
          </cell>
          <cell r="D34">
            <v>15.3</v>
          </cell>
          <cell r="E34">
            <v>65.541666666666671</v>
          </cell>
          <cell r="F34">
            <v>80</v>
          </cell>
          <cell r="G34">
            <v>45</v>
          </cell>
          <cell r="H34">
            <v>15.120000000000001</v>
          </cell>
          <cell r="I34" t="str">
            <v>N</v>
          </cell>
          <cell r="J34">
            <v>28.8</v>
          </cell>
          <cell r="K34" t="str">
            <v>*</v>
          </cell>
        </row>
        <row r="35">
          <cell r="B35">
            <v>20.858333333333331</v>
          </cell>
          <cell r="C35">
            <v>27.7</v>
          </cell>
          <cell r="D35">
            <v>16.899999999999999</v>
          </cell>
          <cell r="E35">
            <v>69.25</v>
          </cell>
          <cell r="F35">
            <v>88</v>
          </cell>
          <cell r="G35">
            <v>38</v>
          </cell>
          <cell r="H35">
            <v>13.32</v>
          </cell>
          <cell r="I35" t="str">
            <v>N</v>
          </cell>
          <cell r="J35">
            <v>28.8</v>
          </cell>
          <cell r="K35" t="str">
            <v>*</v>
          </cell>
        </row>
        <row r="36">
          <cell r="I36" t="str">
            <v>N</v>
          </cell>
        </row>
      </sheetData>
      <sheetData sheetId="5">
        <row r="5">
          <cell r="B5">
            <v>21.337500000000002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31.375</v>
          </cell>
          <cell r="C5">
            <v>34.299999999999997</v>
          </cell>
          <cell r="D5">
            <v>28</v>
          </cell>
          <cell r="E5">
            <v>59.5</v>
          </cell>
          <cell r="F5">
            <v>72</v>
          </cell>
          <cell r="G5">
            <v>44</v>
          </cell>
          <cell r="H5">
            <v>5.4</v>
          </cell>
          <cell r="I5" t="str">
            <v>NE</v>
          </cell>
          <cell r="J5">
            <v>13.32</v>
          </cell>
          <cell r="K5">
            <v>0</v>
          </cell>
        </row>
        <row r="6">
          <cell r="B6">
            <v>31.133333333333336</v>
          </cell>
          <cell r="C6">
            <v>33</v>
          </cell>
          <cell r="D6">
            <v>28.1</v>
          </cell>
          <cell r="E6">
            <v>65.666666666666671</v>
          </cell>
          <cell r="F6">
            <v>79</v>
          </cell>
          <cell r="G6">
            <v>54</v>
          </cell>
          <cell r="H6">
            <v>10.08</v>
          </cell>
          <cell r="I6" t="str">
            <v>NE</v>
          </cell>
          <cell r="J6">
            <v>21.240000000000002</v>
          </cell>
          <cell r="K6">
            <v>0</v>
          </cell>
        </row>
        <row r="7">
          <cell r="B7">
            <v>30.619999999999997</v>
          </cell>
          <cell r="C7">
            <v>33.5</v>
          </cell>
          <cell r="D7">
            <v>26.3</v>
          </cell>
          <cell r="E7">
            <v>55.6</v>
          </cell>
          <cell r="F7">
            <v>78</v>
          </cell>
          <cell r="G7">
            <v>41</v>
          </cell>
          <cell r="H7">
            <v>12.96</v>
          </cell>
          <cell r="I7" t="str">
            <v>L</v>
          </cell>
          <cell r="J7">
            <v>26.28</v>
          </cell>
          <cell r="K7">
            <v>0</v>
          </cell>
        </row>
        <row r="8">
          <cell r="B8">
            <v>30.474999999999998</v>
          </cell>
          <cell r="C8">
            <v>33.200000000000003</v>
          </cell>
          <cell r="D8">
            <v>27.6</v>
          </cell>
          <cell r="E8">
            <v>60</v>
          </cell>
          <cell r="F8">
            <v>76</v>
          </cell>
          <cell r="G8">
            <v>43</v>
          </cell>
          <cell r="H8">
            <v>8.64</v>
          </cell>
          <cell r="I8" t="str">
            <v>NE</v>
          </cell>
          <cell r="J8">
            <v>18.720000000000002</v>
          </cell>
          <cell r="K8">
            <v>0</v>
          </cell>
        </row>
        <row r="9">
          <cell r="B9">
            <v>30.05</v>
          </cell>
          <cell r="C9">
            <v>32.1</v>
          </cell>
          <cell r="D9">
            <v>27.3</v>
          </cell>
          <cell r="E9">
            <v>69</v>
          </cell>
          <cell r="F9">
            <v>83</v>
          </cell>
          <cell r="G9">
            <v>60</v>
          </cell>
          <cell r="H9">
            <v>0</v>
          </cell>
          <cell r="I9" t="str">
            <v>NO</v>
          </cell>
          <cell r="J9">
            <v>0</v>
          </cell>
          <cell r="K9">
            <v>0</v>
          </cell>
        </row>
        <row r="10">
          <cell r="B10">
            <v>29.639999999999997</v>
          </cell>
          <cell r="C10">
            <v>33.6</v>
          </cell>
          <cell r="D10">
            <v>26</v>
          </cell>
          <cell r="E10">
            <v>64.599999999999994</v>
          </cell>
          <cell r="F10">
            <v>86</v>
          </cell>
          <cell r="G10">
            <v>51</v>
          </cell>
          <cell r="H10">
            <v>9.7200000000000006</v>
          </cell>
          <cell r="I10" t="str">
            <v>NO</v>
          </cell>
          <cell r="J10">
            <v>19.440000000000001</v>
          </cell>
          <cell r="K10">
            <v>0</v>
          </cell>
        </row>
        <row r="11">
          <cell r="B11">
            <v>28.679999999999996</v>
          </cell>
          <cell r="C11">
            <v>31.9</v>
          </cell>
          <cell r="D11">
            <v>25.2</v>
          </cell>
          <cell r="E11">
            <v>70.2</v>
          </cell>
          <cell r="F11">
            <v>87</v>
          </cell>
          <cell r="G11">
            <v>57</v>
          </cell>
          <cell r="H11">
            <v>6.48</v>
          </cell>
          <cell r="I11" t="str">
            <v>NE</v>
          </cell>
          <cell r="J11">
            <v>14.76</v>
          </cell>
          <cell r="K11">
            <v>0</v>
          </cell>
        </row>
        <row r="12">
          <cell r="B12">
            <v>29.04</v>
          </cell>
          <cell r="C12">
            <v>32.4</v>
          </cell>
          <cell r="D12">
            <v>27</v>
          </cell>
          <cell r="E12">
            <v>63.4</v>
          </cell>
          <cell r="F12">
            <v>73</v>
          </cell>
          <cell r="G12">
            <v>48</v>
          </cell>
          <cell r="H12">
            <v>11.16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30.5</v>
          </cell>
          <cell r="C13">
            <v>33</v>
          </cell>
          <cell r="D13">
            <v>26.6</v>
          </cell>
          <cell r="E13">
            <v>59.25</v>
          </cell>
          <cell r="F13">
            <v>69</v>
          </cell>
          <cell r="G13">
            <v>49</v>
          </cell>
          <cell r="H13">
            <v>9.3600000000000012</v>
          </cell>
          <cell r="I13" t="str">
            <v>L</v>
          </cell>
          <cell r="J13">
            <v>20.52</v>
          </cell>
          <cell r="K13">
            <v>0</v>
          </cell>
        </row>
        <row r="14">
          <cell r="B14">
            <v>30.625</v>
          </cell>
          <cell r="C14">
            <v>32.4</v>
          </cell>
          <cell r="D14">
            <v>26.9</v>
          </cell>
          <cell r="E14">
            <v>64.5</v>
          </cell>
          <cell r="F14">
            <v>83</v>
          </cell>
          <cell r="G14">
            <v>52</v>
          </cell>
          <cell r="H14">
            <v>10.8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25.6</v>
          </cell>
          <cell r="C15">
            <v>28.1</v>
          </cell>
          <cell r="D15">
            <v>22.2</v>
          </cell>
          <cell r="E15">
            <v>76.5</v>
          </cell>
          <cell r="F15">
            <v>81</v>
          </cell>
          <cell r="G15">
            <v>52</v>
          </cell>
          <cell r="H15">
            <v>0</v>
          </cell>
          <cell r="I15" t="str">
            <v>NO</v>
          </cell>
          <cell r="J15">
            <v>31.319999999999997</v>
          </cell>
          <cell r="K15">
            <v>0</v>
          </cell>
        </row>
        <row r="16">
          <cell r="B16">
            <v>24.418181818181814</v>
          </cell>
          <cell r="C16">
            <v>27.3</v>
          </cell>
          <cell r="D16">
            <v>19.899999999999999</v>
          </cell>
          <cell r="E16">
            <v>62.454545454545453</v>
          </cell>
          <cell r="F16">
            <v>83</v>
          </cell>
          <cell r="G16">
            <v>51</v>
          </cell>
          <cell r="H16">
            <v>5.4</v>
          </cell>
          <cell r="I16" t="str">
            <v>N</v>
          </cell>
          <cell r="J16">
            <v>32.04</v>
          </cell>
          <cell r="K16">
            <v>0</v>
          </cell>
        </row>
        <row r="17">
          <cell r="B17">
            <v>26.114285714285717</v>
          </cell>
          <cell r="C17">
            <v>28.5</v>
          </cell>
          <cell r="D17">
            <v>20.9</v>
          </cell>
          <cell r="E17">
            <v>59.285714285714285</v>
          </cell>
          <cell r="F17">
            <v>79</v>
          </cell>
          <cell r="G17">
            <v>52</v>
          </cell>
          <cell r="H17">
            <v>3.24</v>
          </cell>
          <cell r="I17" t="str">
            <v>L</v>
          </cell>
          <cell r="J17">
            <v>18.720000000000002</v>
          </cell>
          <cell r="K17">
            <v>0</v>
          </cell>
        </row>
        <row r="18">
          <cell r="B18">
            <v>28.566666666666666</v>
          </cell>
          <cell r="C18">
            <v>31.1</v>
          </cell>
          <cell r="D18">
            <v>23.8</v>
          </cell>
          <cell r="E18">
            <v>65.5</v>
          </cell>
          <cell r="F18">
            <v>79</v>
          </cell>
          <cell r="G18">
            <v>56</v>
          </cell>
          <cell r="H18">
            <v>0.36000000000000004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30.116666666666671</v>
          </cell>
          <cell r="C19">
            <v>32.5</v>
          </cell>
          <cell r="D19">
            <v>25.8</v>
          </cell>
          <cell r="E19">
            <v>61.5</v>
          </cell>
          <cell r="F19">
            <v>78</v>
          </cell>
          <cell r="G19">
            <v>51</v>
          </cell>
          <cell r="H19">
            <v>3.24</v>
          </cell>
          <cell r="I19" t="str">
            <v>N</v>
          </cell>
          <cell r="J19">
            <v>20.52</v>
          </cell>
          <cell r="K19">
            <v>0</v>
          </cell>
        </row>
        <row r="20">
          <cell r="B20">
            <v>23.366666666666671</v>
          </cell>
          <cell r="C20">
            <v>24.2</v>
          </cell>
          <cell r="D20">
            <v>22.4</v>
          </cell>
          <cell r="E20">
            <v>79.833333333333329</v>
          </cell>
          <cell r="F20">
            <v>86</v>
          </cell>
          <cell r="G20">
            <v>73</v>
          </cell>
          <cell r="H20">
            <v>4.6800000000000006</v>
          </cell>
          <cell r="I20" t="str">
            <v>NE</v>
          </cell>
          <cell r="J20">
            <v>32.04</v>
          </cell>
          <cell r="K20">
            <v>0.4</v>
          </cell>
        </row>
        <row r="21">
          <cell r="B21">
            <v>25.690909090909088</v>
          </cell>
          <cell r="C21">
            <v>28.4</v>
          </cell>
          <cell r="D21">
            <v>21.8</v>
          </cell>
          <cell r="E21">
            <v>68.818181818181813</v>
          </cell>
          <cell r="F21">
            <v>86</v>
          </cell>
          <cell r="G21">
            <v>55</v>
          </cell>
          <cell r="H21">
            <v>1.08</v>
          </cell>
          <cell r="I21" t="str">
            <v>NE</v>
          </cell>
          <cell r="J21">
            <v>13.68</v>
          </cell>
          <cell r="K21">
            <v>0</v>
          </cell>
        </row>
        <row r="22">
          <cell r="B22">
            <v>28.28</v>
          </cell>
          <cell r="C22">
            <v>31.2</v>
          </cell>
          <cell r="D22">
            <v>24.5</v>
          </cell>
          <cell r="E22">
            <v>68.3</v>
          </cell>
          <cell r="F22">
            <v>83</v>
          </cell>
          <cell r="G22">
            <v>58</v>
          </cell>
          <cell r="H22">
            <v>7.9200000000000008</v>
          </cell>
          <cell r="I22" t="str">
            <v>NE</v>
          </cell>
          <cell r="J22">
            <v>19.440000000000001</v>
          </cell>
          <cell r="K22">
            <v>0.4</v>
          </cell>
        </row>
        <row r="23">
          <cell r="B23">
            <v>20.6</v>
          </cell>
          <cell r="C23">
            <v>22</v>
          </cell>
          <cell r="D23">
            <v>19.2</v>
          </cell>
          <cell r="E23">
            <v>70.222222222222229</v>
          </cell>
          <cell r="F23">
            <v>79</v>
          </cell>
          <cell r="G23">
            <v>59</v>
          </cell>
          <cell r="H23">
            <v>29.16</v>
          </cell>
          <cell r="I23" t="str">
            <v>SO</v>
          </cell>
          <cell r="J23">
            <v>64.8</v>
          </cell>
          <cell r="K23">
            <v>0</v>
          </cell>
        </row>
        <row r="24">
          <cell r="B24">
            <v>19.745454545454546</v>
          </cell>
          <cell r="C24">
            <v>21.8</v>
          </cell>
          <cell r="D24">
            <v>16</v>
          </cell>
          <cell r="E24">
            <v>48.909090909090907</v>
          </cell>
          <cell r="F24">
            <v>61</v>
          </cell>
          <cell r="G24">
            <v>41</v>
          </cell>
          <cell r="H24">
            <v>0.36000000000000004</v>
          </cell>
          <cell r="I24" t="str">
            <v>NE</v>
          </cell>
          <cell r="J24">
            <v>23.040000000000003</v>
          </cell>
          <cell r="K24">
            <v>0</v>
          </cell>
        </row>
        <row r="25">
          <cell r="B25">
            <v>21.599999999999998</v>
          </cell>
          <cell r="C25">
            <v>23.8</v>
          </cell>
          <cell r="D25">
            <v>14.6</v>
          </cell>
          <cell r="E25">
            <v>53.9</v>
          </cell>
          <cell r="F25">
            <v>80</v>
          </cell>
          <cell r="G25">
            <v>42</v>
          </cell>
          <cell r="H25">
            <v>0.72000000000000008</v>
          </cell>
          <cell r="I25" t="str">
            <v>NE</v>
          </cell>
          <cell r="J25">
            <v>29.52</v>
          </cell>
          <cell r="K25">
            <v>0</v>
          </cell>
        </row>
        <row r="26">
          <cell r="B26">
            <v>23.216666666666669</v>
          </cell>
          <cell r="C26">
            <v>25.7</v>
          </cell>
          <cell r="D26">
            <v>18.100000000000001</v>
          </cell>
          <cell r="E26">
            <v>57</v>
          </cell>
          <cell r="F26">
            <v>79</v>
          </cell>
          <cell r="G26">
            <v>45</v>
          </cell>
          <cell r="H26">
            <v>0</v>
          </cell>
          <cell r="I26" t="str">
            <v>NE</v>
          </cell>
          <cell r="J26">
            <v>0</v>
          </cell>
          <cell r="K26">
            <v>0</v>
          </cell>
        </row>
        <row r="27">
          <cell r="B27">
            <v>23.200000000000003</v>
          </cell>
          <cell r="C27">
            <v>24.5</v>
          </cell>
          <cell r="D27">
            <v>20.399999999999999</v>
          </cell>
          <cell r="E27">
            <v>58</v>
          </cell>
          <cell r="F27">
            <v>67</v>
          </cell>
          <cell r="G27">
            <v>56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23.7</v>
          </cell>
          <cell r="C28">
            <v>27.3</v>
          </cell>
          <cell r="D28">
            <v>20.399999999999999</v>
          </cell>
          <cell r="E28">
            <v>64</v>
          </cell>
          <cell r="F28">
            <v>76</v>
          </cell>
          <cell r="G28">
            <v>47</v>
          </cell>
          <cell r="H28">
            <v>0</v>
          </cell>
          <cell r="I28" t="str">
            <v>NO</v>
          </cell>
          <cell r="J28">
            <v>23.759999999999998</v>
          </cell>
          <cell r="K28">
            <v>0</v>
          </cell>
        </row>
        <row r="29">
          <cell r="B29">
            <v>24.666666666666668</v>
          </cell>
          <cell r="C29">
            <v>27</v>
          </cell>
          <cell r="D29">
            <v>20.3</v>
          </cell>
          <cell r="E29">
            <v>59.333333333333336</v>
          </cell>
          <cell r="F29">
            <v>70</v>
          </cell>
          <cell r="G29">
            <v>55</v>
          </cell>
          <cell r="H29">
            <v>0</v>
          </cell>
          <cell r="I29" t="str">
            <v>SO</v>
          </cell>
          <cell r="J29">
            <v>0</v>
          </cell>
          <cell r="K29">
            <v>0</v>
          </cell>
        </row>
        <row r="30">
          <cell r="B30">
            <v>25.299999999999997</v>
          </cell>
          <cell r="C30">
            <v>28.9</v>
          </cell>
          <cell r="D30">
            <v>20.100000000000001</v>
          </cell>
          <cell r="E30">
            <v>68.5</v>
          </cell>
          <cell r="F30">
            <v>88</v>
          </cell>
          <cell r="G30">
            <v>54</v>
          </cell>
          <cell r="H30">
            <v>0</v>
          </cell>
          <cell r="I30" t="str">
            <v>NE</v>
          </cell>
          <cell r="J30">
            <v>12.96</v>
          </cell>
          <cell r="K30">
            <v>0</v>
          </cell>
        </row>
        <row r="31">
          <cell r="B31">
            <v>28.099999999999998</v>
          </cell>
          <cell r="C31">
            <v>30.3</v>
          </cell>
          <cell r="D31">
            <v>25.4</v>
          </cell>
          <cell r="E31">
            <v>62.333333333333336</v>
          </cell>
          <cell r="F31">
            <v>73</v>
          </cell>
          <cell r="G31">
            <v>50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>
            <v>25.966666666666669</v>
          </cell>
          <cell r="C32">
            <v>27.7</v>
          </cell>
          <cell r="D32">
            <v>24.2</v>
          </cell>
          <cell r="E32">
            <v>52.666666666666664</v>
          </cell>
          <cell r="F32">
            <v>61</v>
          </cell>
          <cell r="G32">
            <v>45</v>
          </cell>
          <cell r="H32">
            <v>0</v>
          </cell>
          <cell r="I32" t="str">
            <v>L</v>
          </cell>
          <cell r="J32">
            <v>0.72000000000000008</v>
          </cell>
          <cell r="K32">
            <v>0</v>
          </cell>
        </row>
        <row r="33">
          <cell r="B33">
            <v>27</v>
          </cell>
          <cell r="C33">
            <v>29.2</v>
          </cell>
          <cell r="D33">
            <v>24.5</v>
          </cell>
          <cell r="E33">
            <v>58.5</v>
          </cell>
          <cell r="F33">
            <v>64</v>
          </cell>
          <cell r="G33">
            <v>52</v>
          </cell>
          <cell r="H33">
            <v>0</v>
          </cell>
          <cell r="I33" t="str">
            <v>L</v>
          </cell>
          <cell r="J33">
            <v>0</v>
          </cell>
          <cell r="K33">
            <v>0</v>
          </cell>
        </row>
        <row r="34">
          <cell r="B34">
            <v>27.35</v>
          </cell>
          <cell r="C34">
            <v>28.7</v>
          </cell>
          <cell r="D34">
            <v>25.6</v>
          </cell>
          <cell r="E34">
            <v>65.5</v>
          </cell>
          <cell r="F34">
            <v>69</v>
          </cell>
          <cell r="G34">
            <v>60</v>
          </cell>
          <cell r="H34">
            <v>0</v>
          </cell>
          <cell r="I34" t="str">
            <v>L</v>
          </cell>
          <cell r="J34">
            <v>0</v>
          </cell>
          <cell r="K34">
            <v>0</v>
          </cell>
        </row>
        <row r="35">
          <cell r="B35">
            <v>28.266666666666669</v>
          </cell>
          <cell r="C35">
            <v>29.8</v>
          </cell>
          <cell r="D35">
            <v>25.6</v>
          </cell>
          <cell r="E35">
            <v>63.333333333333336</v>
          </cell>
          <cell r="F35">
            <v>73</v>
          </cell>
          <cell r="G35">
            <v>56</v>
          </cell>
          <cell r="H35">
            <v>0</v>
          </cell>
          <cell r="I35" t="str">
            <v>NE</v>
          </cell>
          <cell r="J35">
            <v>11.520000000000001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zoomScale="90" zoomScaleNormal="90" workbookViewId="0">
      <selection activeCell="AK27" sqref="AK27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6" ht="20.100000000000001" customHeight="1" x14ac:dyDescent="0.2">
      <c r="A1" s="142" t="s">
        <v>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4"/>
    </row>
    <row r="2" spans="1:36" s="4" customFormat="1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9"/>
    </row>
    <row r="3" spans="1:36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71" t="s">
        <v>40</v>
      </c>
    </row>
    <row r="4" spans="1:36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71" t="s">
        <v>39</v>
      </c>
    </row>
    <row r="5" spans="1:36" s="5" customFormat="1" ht="20.100000000000001" customHeight="1" x14ac:dyDescent="0.2">
      <c r="A5" s="135" t="s">
        <v>47</v>
      </c>
      <c r="B5" s="14">
        <f>[1]Maio!$B$5</f>
        <v>24.737499999999997</v>
      </c>
      <c r="C5" s="14">
        <f>[1]Maio!$B$6</f>
        <v>24.708333333333329</v>
      </c>
      <c r="D5" s="14">
        <f>[1]Maio!$B$7</f>
        <v>23.775000000000002</v>
      </c>
      <c r="E5" s="14">
        <f>[1]Maio!$B$8</f>
        <v>23.620833333333337</v>
      </c>
      <c r="F5" s="14">
        <f>[1]Maio!$B$9</f>
        <v>24.041666666666668</v>
      </c>
      <c r="G5" s="14">
        <f>[1]Maio!$B$10</f>
        <v>24.425000000000001</v>
      </c>
      <c r="H5" s="14">
        <f>[1]Maio!$B$11</f>
        <v>24.270833333333329</v>
      </c>
      <c r="I5" s="14">
        <f>[1]Maio!$B$12</f>
        <v>24.329166666666666</v>
      </c>
      <c r="J5" s="14">
        <f>[1]Maio!$B$13</f>
        <v>24.074999999999992</v>
      </c>
      <c r="K5" s="14">
        <f>[1]Maio!$B$14</f>
        <v>24.225000000000005</v>
      </c>
      <c r="L5" s="14">
        <f>[1]Maio!$B$15</f>
        <v>23.266666666666669</v>
      </c>
      <c r="M5" s="14">
        <f>[1]Maio!$B$16</f>
        <v>21.320833333333336</v>
      </c>
      <c r="N5" s="14">
        <f>[1]Maio!$B$17</f>
        <v>19.883333333333336</v>
      </c>
      <c r="O5" s="14">
        <f>[1]Maio!$B$18</f>
        <v>23.391666666666669</v>
      </c>
      <c r="P5" s="14">
        <f>[1]Maio!$B$19</f>
        <v>24.845833333333331</v>
      </c>
      <c r="Q5" s="14">
        <f>[1]Maio!$B$20</f>
        <v>22.754166666666698</v>
      </c>
      <c r="R5" s="14">
        <f>[1]Maio!$B$21</f>
        <v>23.279166666666669</v>
      </c>
      <c r="S5" s="14">
        <f>[1]Maio!$B$22</f>
        <v>23.220833333333331</v>
      </c>
      <c r="T5" s="14">
        <f>[1]Maio!$B$23</f>
        <v>20.937500000000004</v>
      </c>
      <c r="U5" s="14">
        <f>[1]Maio!$B$24</f>
        <v>15.250000000000002</v>
      </c>
      <c r="V5" s="14">
        <f>[1]Maio!$B$25</f>
        <v>14.012500000000001</v>
      </c>
      <c r="W5" s="14">
        <f>[1]Maio!$B$26</f>
        <v>14.895833333333334</v>
      </c>
      <c r="X5" s="14">
        <f>[1]Maio!$B$27</f>
        <v>16.366666666666664</v>
      </c>
      <c r="Y5" s="14">
        <f>[1]Maio!$B$28</f>
        <v>18.962500000000002</v>
      </c>
      <c r="Z5" s="14">
        <f>[1]Maio!$B$29</f>
        <v>20.841666666666672</v>
      </c>
      <c r="AA5" s="14">
        <f>[1]Maio!$B$30</f>
        <v>21.854166666666668</v>
      </c>
      <c r="AB5" s="14">
        <f>[1]Maio!$B$31</f>
        <v>21.474999999999998</v>
      </c>
      <c r="AC5" s="14">
        <f>[1]Maio!$B$32</f>
        <v>21.320833333333333</v>
      </c>
      <c r="AD5" s="14">
        <f>[1]Maio!$B$33</f>
        <v>21.891666666666666</v>
      </c>
      <c r="AE5" s="14">
        <f>[1]Maio!$B$34</f>
        <v>23.404166666666669</v>
      </c>
      <c r="AF5" s="14">
        <f>[1]Maio!$B$35</f>
        <v>24.862500000000001</v>
      </c>
      <c r="AG5" s="73">
        <f>AVERAGE(B5:AF5)</f>
        <v>21.943413978494622</v>
      </c>
    </row>
    <row r="6" spans="1:36" ht="17.100000000000001" customHeight="1" x14ac:dyDescent="0.2">
      <c r="A6" s="135" t="s">
        <v>0</v>
      </c>
      <c r="B6" s="14">
        <f>[2]Maio!$B$5</f>
        <v>23.979166666666671</v>
      </c>
      <c r="C6" s="14">
        <f>[2]Maio!$B$6</f>
        <v>23.970833333333328</v>
      </c>
      <c r="D6" s="14">
        <f>[2]Maio!$B$7</f>
        <v>22.929166666666671</v>
      </c>
      <c r="E6" s="14">
        <f>[2]Maio!$B$8</f>
        <v>22.549999999999997</v>
      </c>
      <c r="F6" s="14">
        <f>[2]Maio!$B$9</f>
        <v>23.025000000000006</v>
      </c>
      <c r="G6" s="14">
        <f>[2]Maio!$B$10</f>
        <v>22.820833333333336</v>
      </c>
      <c r="H6" s="14">
        <f>[2]Maio!$B$11</f>
        <v>22.762499999999999</v>
      </c>
      <c r="I6" s="14">
        <f>[2]Maio!$B$12</f>
        <v>22.429166666666671</v>
      </c>
      <c r="J6" s="14">
        <f>[2]Maio!$B$13</f>
        <v>22.374999999999996</v>
      </c>
      <c r="K6" s="14">
        <f>[2]Maio!$B$14</f>
        <v>22.862499999999994</v>
      </c>
      <c r="L6" s="14">
        <f>[2]Maio!$B$15</f>
        <v>19.583333333333332</v>
      </c>
      <c r="M6" s="14">
        <f>[2]Maio!$B$16</f>
        <v>16.974999999999998</v>
      </c>
      <c r="N6" s="14">
        <f>[2]Maio!$B$17</f>
        <v>16.787499999999998</v>
      </c>
      <c r="O6" s="14">
        <f>[2]Maio!$B$18</f>
        <v>19.070833333333333</v>
      </c>
      <c r="P6" s="14">
        <f>[2]Maio!$B$19</f>
        <v>22.862500000000001</v>
      </c>
      <c r="Q6" s="14">
        <f>[2]Maio!$B$20</f>
        <v>19.833333333333332</v>
      </c>
      <c r="R6" s="14">
        <f>[2]Maio!$B$21</f>
        <v>19.729166666666664</v>
      </c>
      <c r="S6" s="14">
        <f>[2]Maio!$B$22</f>
        <v>22.120833333333337</v>
      </c>
      <c r="T6" s="14">
        <f>[2]Maio!$B$23</f>
        <v>16.250000000000004</v>
      </c>
      <c r="U6" s="14">
        <f>[2]Maio!$B$24</f>
        <v>12.149999999999999</v>
      </c>
      <c r="V6" s="14">
        <f>[2]Maio!$B$25</f>
        <v>12.200000000000001</v>
      </c>
      <c r="W6" s="14">
        <f>[2]Maio!$B$26</f>
        <v>13.566666666666665</v>
      </c>
      <c r="X6" s="14">
        <f>[2]Maio!$B$27</f>
        <v>14.866666666666667</v>
      </c>
      <c r="Y6" s="14">
        <f>[2]Maio!$B$28</f>
        <v>16.608333333333334</v>
      </c>
      <c r="Z6" s="14">
        <f>[2]Maio!$B$29</f>
        <v>18.299999999999994</v>
      </c>
      <c r="AA6" s="14">
        <f>[2]Maio!$B$30</f>
        <v>19.658333333333335</v>
      </c>
      <c r="AB6" s="14">
        <f>[2]Maio!$B$31</f>
        <v>20.454166666666666</v>
      </c>
      <c r="AC6" s="14">
        <f>[2]Maio!$B$32</f>
        <v>19.479166666666668</v>
      </c>
      <c r="AD6" s="14">
        <f>[2]Maio!$B$33</f>
        <v>18.524999999999999</v>
      </c>
      <c r="AE6" s="14">
        <f>[2]Maio!$B$34</f>
        <v>19.891666666666669</v>
      </c>
      <c r="AF6" s="14">
        <f>[2]Maio!$B$35</f>
        <v>18.970833333333328</v>
      </c>
      <c r="AG6" s="74">
        <f>AVERAGE(B6:AF6)</f>
        <v>19.599596774193547</v>
      </c>
    </row>
    <row r="7" spans="1:36" ht="17.100000000000001" customHeight="1" x14ac:dyDescent="0.2">
      <c r="A7" s="135" t="s">
        <v>1</v>
      </c>
      <c r="B7" s="14">
        <f>[3]Maio!$B$5</f>
        <v>26.712499999999995</v>
      </c>
      <c r="C7" s="14">
        <f>[3]Maio!$B$6</f>
        <v>26.445833333333326</v>
      </c>
      <c r="D7" s="14">
        <f>[3]Maio!$B$7</f>
        <v>25.637499999999999</v>
      </c>
      <c r="E7" s="14">
        <f>[3]Maio!$B$8</f>
        <v>24.9375</v>
      </c>
      <c r="F7" s="14">
        <f>[3]Maio!$B$9</f>
        <v>25.608695652173914</v>
      </c>
      <c r="G7" s="14">
        <f>[3]Maio!$B$10</f>
        <v>25.991666666666671</v>
      </c>
      <c r="H7" s="14">
        <f>[3]Maio!$B$11</f>
        <v>26.258333333333336</v>
      </c>
      <c r="I7" s="14">
        <f>[3]Maio!$B$12</f>
        <v>26.729166666666671</v>
      </c>
      <c r="J7" s="14">
        <f>[3]Maio!$B$13</f>
        <v>26.641666666666666</v>
      </c>
      <c r="K7" s="14">
        <f>[3]Maio!$B$14</f>
        <v>25.929166666666671</v>
      </c>
      <c r="L7" s="14">
        <f>[3]Maio!$B$15</f>
        <v>21.220833333333335</v>
      </c>
      <c r="M7" s="14">
        <f>[3]Maio!$B$16</f>
        <v>20.458333333333332</v>
      </c>
      <c r="N7" s="14">
        <f>[3]Maio!$B$17</f>
        <v>20.866666666666671</v>
      </c>
      <c r="O7" s="14">
        <f>[3]Maio!$B$18</f>
        <v>23.904166666666665</v>
      </c>
      <c r="P7" s="14">
        <f>[3]Maio!$B$19</f>
        <v>25.562500000000004</v>
      </c>
      <c r="Q7" s="14">
        <f>[3]Maio!$B$20</f>
        <v>21.25416666666667</v>
      </c>
      <c r="R7" s="14">
        <f>[3]Maio!$B$21</f>
        <v>22.533333333333331</v>
      </c>
      <c r="S7" s="14">
        <f>[3]Maio!$B$22</f>
        <v>24.016666666666666</v>
      </c>
      <c r="T7" s="14">
        <f>[3]Maio!$B$23</f>
        <v>20.783333333333335</v>
      </c>
      <c r="U7" s="14">
        <f>[3]Maio!$B$24</f>
        <v>15.174999999999997</v>
      </c>
      <c r="V7" s="14">
        <f>[3]Maio!$B$25</f>
        <v>15.762499999999998</v>
      </c>
      <c r="W7" s="14">
        <f>[3]Maio!$B$26</f>
        <v>16.908333333333335</v>
      </c>
      <c r="X7" s="14">
        <f>[3]Maio!$B$27</f>
        <v>18.091666666666669</v>
      </c>
      <c r="Y7" s="14">
        <f>[3]Maio!$B$28</f>
        <v>19.591666666666665</v>
      </c>
      <c r="Z7" s="14">
        <f>[3]Maio!$B$29</f>
        <v>22.383333333333329</v>
      </c>
      <c r="AA7" s="14">
        <f>[3]Maio!$B$30</f>
        <v>23.937499999999996</v>
      </c>
      <c r="AB7" s="14">
        <f>[3]Maio!$B$31</f>
        <v>23.813043478260873</v>
      </c>
      <c r="AC7" s="14">
        <f>[3]Maio!$B$32</f>
        <v>24.208333333333332</v>
      </c>
      <c r="AD7" s="14">
        <f>[3]Maio!$B$33</f>
        <v>22.349999999999998</v>
      </c>
      <c r="AE7" s="14">
        <f>[3]Maio!$B$34</f>
        <v>27.261538461538461</v>
      </c>
      <c r="AF7" s="14">
        <f>[3]Maio!$B$35</f>
        <v>25.387499999999999</v>
      </c>
      <c r="AG7" s="74">
        <f t="shared" ref="AG7:AG18" si="1">AVERAGE(B7:AF7)</f>
        <v>23.108465943827099</v>
      </c>
    </row>
    <row r="8" spans="1:36" ht="17.100000000000001" customHeight="1" x14ac:dyDescent="0.2">
      <c r="A8" s="135" t="s">
        <v>74</v>
      </c>
      <c r="B8" s="14">
        <f>[4]Maio!$B$5</f>
        <v>27.066666666666666</v>
      </c>
      <c r="C8" s="14">
        <f>[4]Maio!$B$6</f>
        <v>26.820833333333336</v>
      </c>
      <c r="D8" s="14">
        <f>[4]Maio!$B$7</f>
        <v>25.92916666666666</v>
      </c>
      <c r="E8" s="14">
        <f>[4]Maio!$B$8</f>
        <v>25.883333333333336</v>
      </c>
      <c r="F8" s="14">
        <f>[4]Maio!$B$9</f>
        <v>26.520833333333329</v>
      </c>
      <c r="G8" s="14">
        <f>[4]Maio!$B$10</f>
        <v>26.520833333333329</v>
      </c>
      <c r="H8" s="14">
        <f>[4]Maio!$B$11</f>
        <v>25.799999999999994</v>
      </c>
      <c r="I8" s="14">
        <f>[4]Maio!$B$12</f>
        <v>24.524999999999995</v>
      </c>
      <c r="J8" s="14">
        <f>[4]Maio!$B$13</f>
        <v>24.166666666666668</v>
      </c>
      <c r="K8" s="14">
        <f>[4]Maio!$B$14</f>
        <v>24.837500000000002</v>
      </c>
      <c r="L8" s="14">
        <f>[4]Maio!$B$15</f>
        <v>23.579166666666669</v>
      </c>
      <c r="M8" s="14">
        <f>[4]Maio!$B$16</f>
        <v>20.749999999999996</v>
      </c>
      <c r="N8" s="14">
        <f>[4]Maio!$B$17</f>
        <v>20.116666666666664</v>
      </c>
      <c r="O8" s="14">
        <f>[4]Maio!$B$18</f>
        <v>23.120833333333334</v>
      </c>
      <c r="P8" s="14">
        <f>[4]Maio!$B$19</f>
        <v>25.041666666666668</v>
      </c>
      <c r="Q8" s="14">
        <f>[4]Maio!$B$20</f>
        <v>21.845833333333331</v>
      </c>
      <c r="R8" s="14">
        <f>[4]Maio!$B$21</f>
        <v>22.812499999999996</v>
      </c>
      <c r="S8" s="14">
        <f>[4]Maio!$B$22</f>
        <v>25.329166666666666</v>
      </c>
      <c r="T8" s="14">
        <f>[4]Maio!$B$23</f>
        <v>19.625</v>
      </c>
      <c r="U8" s="14">
        <f>[4]Maio!$B$24</f>
        <v>14.129166666666668</v>
      </c>
      <c r="V8" s="14">
        <f>[4]Maio!$B$25</f>
        <v>15.108333333333336</v>
      </c>
      <c r="W8" s="14">
        <f>[4]Maio!$B$26</f>
        <v>17.062500000000004</v>
      </c>
      <c r="X8" s="14">
        <f>[4]Maio!$B$27</f>
        <v>18.229166666666668</v>
      </c>
      <c r="Y8" s="14">
        <f>[4]Maio!$B$28</f>
        <v>20.045833333333334</v>
      </c>
      <c r="Z8" s="14">
        <f>[4]Maio!$B$29</f>
        <v>21.125000000000004</v>
      </c>
      <c r="AA8" s="14">
        <f>[4]Maio!$B$30</f>
        <v>21.8</v>
      </c>
      <c r="AB8" s="14">
        <f>[4]Maio!$B$31</f>
        <v>22.095833333333335</v>
      </c>
      <c r="AC8" s="14">
        <f>[4]Maio!$B$32</f>
        <v>21.845833333333335</v>
      </c>
      <c r="AD8" s="14">
        <f>[4]Maio!$B$33</f>
        <v>21.683333333333337</v>
      </c>
      <c r="AE8" s="14">
        <f>[4]Maio!$B$34</f>
        <v>22.470833333333335</v>
      </c>
      <c r="AF8" s="14">
        <f>[4]Maio!$B$35</f>
        <v>22.991666666666671</v>
      </c>
      <c r="AG8" s="75">
        <f>AVERAGE(B8:AF8)</f>
        <v>22.544489247311823</v>
      </c>
    </row>
    <row r="9" spans="1:36" ht="17.100000000000001" customHeight="1" x14ac:dyDescent="0.2">
      <c r="A9" s="135" t="s">
        <v>48</v>
      </c>
      <c r="B9" s="14">
        <f>[5]Maio!$B$5</f>
        <v>25.558333333333334</v>
      </c>
      <c r="C9" s="14">
        <f>[5]Maio!$B$6</f>
        <v>26.566666666666674</v>
      </c>
      <c r="D9" s="14">
        <f>[5]Maio!$B$7</f>
        <v>24.816666666666663</v>
      </c>
      <c r="E9" s="14">
        <f>[5]Maio!$B$8</f>
        <v>24.116666666666671</v>
      </c>
      <c r="F9" s="14">
        <f>[5]Maio!$B$9</f>
        <v>22.8</v>
      </c>
      <c r="G9" s="14">
        <f>[5]Maio!$B$10</f>
        <v>24.270833333333332</v>
      </c>
      <c r="H9" s="14">
        <f>[5]Maio!$B$11</f>
        <v>25.325000000000003</v>
      </c>
      <c r="I9" s="14">
        <f>[5]Maio!$B$12</f>
        <v>24.983333333333338</v>
      </c>
      <c r="J9" s="14">
        <f>[5]Maio!$B$13</f>
        <v>25.320833333333336</v>
      </c>
      <c r="K9" s="14">
        <f>[5]Maio!$B$14</f>
        <v>25.504166666666663</v>
      </c>
      <c r="L9" s="14">
        <f>[5]Maio!$B$15</f>
        <v>21.474999999999998</v>
      </c>
      <c r="M9" s="14">
        <f>[5]Maio!$B$16</f>
        <v>18.320833333333336</v>
      </c>
      <c r="N9" s="14">
        <f>[5]Maio!$B$17</f>
        <v>18.016666666666669</v>
      </c>
      <c r="O9" s="14">
        <f>[5]Maio!$B$18</f>
        <v>21.77391304347826</v>
      </c>
      <c r="P9" s="14">
        <f>[5]Maio!$B$19</f>
        <v>24.870833333333337</v>
      </c>
      <c r="Q9" s="14">
        <f>[5]Maio!$B$20</f>
        <v>21.108333333333338</v>
      </c>
      <c r="R9" s="14">
        <f>[5]Maio!$B$21</f>
        <v>20.987500000000004</v>
      </c>
      <c r="S9" s="14">
        <f>[5]Maio!$B$22</f>
        <v>19.966666666666665</v>
      </c>
      <c r="T9" s="14">
        <f>[5]Maio!$B$23</f>
        <v>18.670833333333331</v>
      </c>
      <c r="U9" s="14">
        <f>[5]Maio!$B$24</f>
        <v>13.704166666666666</v>
      </c>
      <c r="V9" s="14">
        <f>[5]Maio!$B$25</f>
        <v>13.879166666666668</v>
      </c>
      <c r="W9" s="14">
        <f>[5]Maio!$B$26</f>
        <v>14.908333333333333</v>
      </c>
      <c r="X9" s="14">
        <f>[5]Maio!$B$27</f>
        <v>16.395833333333339</v>
      </c>
      <c r="Y9" s="14">
        <f>[5]Maio!$B$28</f>
        <v>18.25</v>
      </c>
      <c r="Z9" s="14">
        <f>[5]Maio!$B$29</f>
        <v>19.041666666666668</v>
      </c>
      <c r="AA9" s="14">
        <f>[5]Maio!$B$30</f>
        <v>21.912500000000005</v>
      </c>
      <c r="AB9" s="14">
        <f>[5]Maio!$B$31</f>
        <v>22.716666666666669</v>
      </c>
      <c r="AC9" s="14">
        <f>[5]Maio!$B$32</f>
        <v>21.033333333333335</v>
      </c>
      <c r="AD9" s="14">
        <f>[5]Maio!$B$33</f>
        <v>20.087499999999995</v>
      </c>
      <c r="AE9" s="14">
        <f>[5]Maio!$B$34</f>
        <v>22.237499999999997</v>
      </c>
      <c r="AF9" s="14">
        <f>[5]Maio!$B$35</f>
        <v>22.170833333333338</v>
      </c>
      <c r="AG9" s="74">
        <f t="shared" si="1"/>
        <v>21.31582515194016</v>
      </c>
    </row>
    <row r="10" spans="1:36" ht="17.100000000000001" customHeight="1" x14ac:dyDescent="0.2">
      <c r="A10" s="135" t="s">
        <v>2</v>
      </c>
      <c r="B10" s="14">
        <f>[6]Maio!$B$5</f>
        <v>27.008333333333329</v>
      </c>
      <c r="C10" s="14">
        <f>[6]Maio!$B$6</f>
        <v>25.929166666666664</v>
      </c>
      <c r="D10" s="14">
        <f>[6]Maio!$B$7</f>
        <v>25.533333333333335</v>
      </c>
      <c r="E10" s="14">
        <f>[6]Maio!$B$8</f>
        <v>24.599999999999998</v>
      </c>
      <c r="F10" s="14">
        <f>[6]Maio!$B$9</f>
        <v>25.349999999999994</v>
      </c>
      <c r="G10" s="14">
        <f>[6]Maio!$B$10</f>
        <v>25.229166666666668</v>
      </c>
      <c r="H10" s="14">
        <f>[6]Maio!$B$11</f>
        <v>25.3125</v>
      </c>
      <c r="I10" s="14">
        <f>[6]Maio!$B$12</f>
        <v>25.495833333333326</v>
      </c>
      <c r="J10" s="14">
        <f>[6]Maio!$B$13</f>
        <v>25.641666666666669</v>
      </c>
      <c r="K10" s="14">
        <f>[6]Maio!$B$14</f>
        <v>25.329166666666662</v>
      </c>
      <c r="L10" s="14">
        <f>[6]Maio!$B$15</f>
        <v>21.658333333333335</v>
      </c>
      <c r="M10" s="14">
        <f>[6]Maio!$B$16</f>
        <v>19.45</v>
      </c>
      <c r="N10" s="14">
        <f>[6]Maio!$B$17</f>
        <v>20.337500000000002</v>
      </c>
      <c r="O10" s="14">
        <f>[6]Maio!$B$18</f>
        <v>24.012500000000003</v>
      </c>
      <c r="P10" s="14">
        <f>[6]Maio!$B$19</f>
        <v>25.291666666666668</v>
      </c>
      <c r="Q10" s="14">
        <f>[6]Maio!$B$20</f>
        <v>20.020833333333332</v>
      </c>
      <c r="R10" s="14">
        <f>[6]Maio!$B$21</f>
        <v>22.437500000000004</v>
      </c>
      <c r="S10" s="14">
        <f>[6]Maio!$B$22</f>
        <v>23.545833333333334</v>
      </c>
      <c r="T10" s="14">
        <f>[6]Maio!$B$23</f>
        <v>19.491666666666671</v>
      </c>
      <c r="U10" s="14">
        <f>[6]Maio!$B$24</f>
        <v>12.983333333333334</v>
      </c>
      <c r="V10" s="14">
        <f>[6]Maio!$B$25</f>
        <v>14.845833333333333</v>
      </c>
      <c r="W10" s="14">
        <f>[6]Maio!$B$26</f>
        <v>16.075000000000003</v>
      </c>
      <c r="X10" s="14">
        <f>[6]Maio!$B$27</f>
        <v>18.379166666666666</v>
      </c>
      <c r="Y10" s="14">
        <f>[6]Maio!$B$28</f>
        <v>20.479166666666668</v>
      </c>
      <c r="Z10" s="14">
        <f>[6]Maio!$B$29</f>
        <v>22.045833333333334</v>
      </c>
      <c r="AA10" s="14">
        <f>[6]Maio!$B$30</f>
        <v>23.745833333333337</v>
      </c>
      <c r="AB10" s="14">
        <f>[6]Maio!$B$31</f>
        <v>23.850000000000005</v>
      </c>
      <c r="AC10" s="14">
        <f>[6]Maio!$B$32</f>
        <v>22.991666666666664</v>
      </c>
      <c r="AD10" s="14">
        <f>[6]Maio!$B$33</f>
        <v>23.245833333333334</v>
      </c>
      <c r="AE10" s="14">
        <f>[6]Maio!$B$34</f>
        <v>23.645833333333332</v>
      </c>
      <c r="AF10" s="14">
        <f>[6]Maio!$B$35</f>
        <v>23.445833333333329</v>
      </c>
      <c r="AG10" s="74">
        <f t="shared" si="1"/>
        <v>22.497043010752691</v>
      </c>
    </row>
    <row r="11" spans="1:36" ht="17.100000000000001" customHeight="1" x14ac:dyDescent="0.2">
      <c r="A11" s="135" t="s">
        <v>3</v>
      </c>
      <c r="B11" s="14">
        <f>[7]Maio!$B$5</f>
        <v>24.145833333333332</v>
      </c>
      <c r="C11" s="14">
        <f>[7]Maio!$B$6</f>
        <v>23.350000000000005</v>
      </c>
      <c r="D11" s="14">
        <f>[7]Maio!$B$7</f>
        <v>22.612499999999997</v>
      </c>
      <c r="E11" s="14">
        <f>[7]Maio!$B$8</f>
        <v>23.625</v>
      </c>
      <c r="F11" s="14">
        <f>[7]Maio!$B$9</f>
        <v>24.487499999999997</v>
      </c>
      <c r="G11" s="14">
        <f>[7]Maio!$B$10</f>
        <v>25.241666666666671</v>
      </c>
      <c r="H11" s="14">
        <f>[7]Maio!$B$11</f>
        <v>24.683333333333334</v>
      </c>
      <c r="I11" s="14">
        <f>[7]Maio!$B$12</f>
        <v>24.479166666666668</v>
      </c>
      <c r="J11" s="14">
        <f>[7]Maio!$B$13</f>
        <v>23.620833333333334</v>
      </c>
      <c r="K11" s="14">
        <f>[7]Maio!$B$14</f>
        <v>23.016666666666662</v>
      </c>
      <c r="L11" s="14">
        <f>[7]Maio!$B$15</f>
        <v>23.512499999999992</v>
      </c>
      <c r="M11" s="14">
        <f>[7]Maio!$B$16</f>
        <v>22.883333333333329</v>
      </c>
      <c r="N11" s="14">
        <f>[7]Maio!$B$17</f>
        <v>22.687499999999996</v>
      </c>
      <c r="O11" s="14">
        <f>[7]Maio!$B$18</f>
        <v>23.912500000000005</v>
      </c>
      <c r="P11" s="14">
        <f>[7]Maio!$B$19</f>
        <v>25.029166666666665</v>
      </c>
      <c r="Q11" s="14">
        <f>[7]Maio!$B$20</f>
        <v>23.270833333333332</v>
      </c>
      <c r="R11" s="14">
        <f>[7]Maio!$B$21</f>
        <v>23.045833333333338</v>
      </c>
      <c r="S11" s="14">
        <f>[7]Maio!$B$22</f>
        <v>23.747619047619047</v>
      </c>
      <c r="T11" s="14">
        <f>[7]Maio!$B$23</f>
        <v>21.004166666666659</v>
      </c>
      <c r="U11" s="14">
        <f>[7]Maio!$B$24</f>
        <v>16.016666666666669</v>
      </c>
      <c r="V11" s="14">
        <f>[7]Maio!$B$25</f>
        <v>14.449999999999998</v>
      </c>
      <c r="W11" s="14">
        <f>[7]Maio!$B$26</f>
        <v>15.766666666666667</v>
      </c>
      <c r="X11" s="14">
        <f>[7]Maio!$B$27</f>
        <v>16.570833333333336</v>
      </c>
      <c r="Y11" s="14">
        <f>[7]Maio!$B$28</f>
        <v>19.219047619047622</v>
      </c>
      <c r="Z11" s="14">
        <f>[7]Maio!$B$29</f>
        <v>21.104761904761908</v>
      </c>
      <c r="AA11" s="14">
        <f>[7]Maio!$B$30</f>
        <v>22.173913043478262</v>
      </c>
      <c r="AB11" s="14">
        <f>[7]Maio!$B$31</f>
        <v>21.087499999999999</v>
      </c>
      <c r="AC11" s="14">
        <f>[7]Maio!$B$32</f>
        <v>21.304545454545455</v>
      </c>
      <c r="AD11" s="14">
        <f>[7]Maio!$B$33</f>
        <v>23.373684210526314</v>
      </c>
      <c r="AE11" s="14">
        <f>[7]Maio!$B$34</f>
        <v>22.935294117647054</v>
      </c>
      <c r="AF11" s="14">
        <f>[7]Maio!$B$35</f>
        <v>24.237500000000004</v>
      </c>
      <c r="AG11" s="74">
        <f>AVERAGE(B11:AF11)</f>
        <v>22.148269851536302</v>
      </c>
    </row>
    <row r="12" spans="1:36" ht="17.100000000000001" customHeight="1" x14ac:dyDescent="0.2">
      <c r="A12" s="135" t="s">
        <v>4</v>
      </c>
      <c r="B12" s="14">
        <f>[8]Maio!$B$5</f>
        <v>23.879166666666663</v>
      </c>
      <c r="C12" s="14">
        <f>[8]Maio!$B$6</f>
        <v>23.324999999999999</v>
      </c>
      <c r="D12" s="14">
        <f>[8]Maio!$B$7</f>
        <v>22.912499999999998</v>
      </c>
      <c r="E12" s="14">
        <f>[8]Maio!$B$8</f>
        <v>23.279166666666665</v>
      </c>
      <c r="F12" s="14">
        <f>[8]Maio!$B$9</f>
        <v>23.595833333333331</v>
      </c>
      <c r="G12" s="14">
        <f>[8]Maio!$B$10</f>
        <v>23.891666666666666</v>
      </c>
      <c r="H12" s="14">
        <f>[8]Maio!$B$11</f>
        <v>23.629166666666666</v>
      </c>
      <c r="I12" s="14">
        <f>[8]Maio!$B$12</f>
        <v>23.070833333333329</v>
      </c>
      <c r="J12" s="14">
        <f>[8]Maio!$B$13</f>
        <v>22.800000000000008</v>
      </c>
      <c r="K12" s="14">
        <f>[8]Maio!$B$14</f>
        <v>22.104166666666668</v>
      </c>
      <c r="L12" s="14">
        <f>[8]Maio!$B$15</f>
        <v>22.716666666666669</v>
      </c>
      <c r="M12" s="14">
        <f>[8]Maio!$B$16</f>
        <v>20.516666666666666</v>
      </c>
      <c r="N12" s="14">
        <f>[8]Maio!$B$17</f>
        <v>20.116666666666664</v>
      </c>
      <c r="O12" s="14">
        <f>[8]Maio!$B$18</f>
        <v>22.133333333333336</v>
      </c>
      <c r="P12" s="14">
        <f>[8]Maio!$B$19</f>
        <v>23.279166666666669</v>
      </c>
      <c r="Q12" s="14">
        <f>[8]Maio!$B$20</f>
        <v>21.995833333333334</v>
      </c>
      <c r="R12" s="14">
        <f>[8]Maio!$B$21</f>
        <v>20.170833333333331</v>
      </c>
      <c r="S12" s="14">
        <f>[8]Maio!$B$22</f>
        <v>21.75</v>
      </c>
      <c r="T12" s="14">
        <f>[8]Maio!$B$23</f>
        <v>19.458333333333336</v>
      </c>
      <c r="U12" s="14">
        <f>[8]Maio!$B$24</f>
        <v>12.308333333333332</v>
      </c>
      <c r="V12" s="14">
        <f>[8]Maio!$B$25</f>
        <v>14.729166666666663</v>
      </c>
      <c r="W12" s="14">
        <f>[8]Maio!$B$26</f>
        <v>17.254166666666666</v>
      </c>
      <c r="X12" s="14">
        <f>[8]Maio!$B$27</f>
        <v>18.408333333333299</v>
      </c>
      <c r="Y12" s="14">
        <f>[8]Maio!$B$28</f>
        <v>20.341666666666665</v>
      </c>
      <c r="Z12" s="14">
        <f>[8]Maio!$B$29</f>
        <v>21.216666666666661</v>
      </c>
      <c r="AA12" s="14">
        <f>[8]Maio!$B$30</f>
        <v>21.733333333333331</v>
      </c>
      <c r="AB12" s="14">
        <f>[8]Maio!$B$31</f>
        <v>21.095833333333331</v>
      </c>
      <c r="AC12" s="14">
        <f>[8]Maio!$B$32</f>
        <v>21.154166666666665</v>
      </c>
      <c r="AD12" s="14">
        <f>[8]Maio!$B$33</f>
        <v>20.954166666666669</v>
      </c>
      <c r="AE12" s="14">
        <f>[8]Maio!$B$34</f>
        <v>20.075000000000003</v>
      </c>
      <c r="AF12" s="14">
        <f>[8]Maio!$B$35</f>
        <v>20.858333333333331</v>
      </c>
      <c r="AG12" s="74">
        <f t="shared" si="1"/>
        <v>21.121102150537634</v>
      </c>
    </row>
    <row r="13" spans="1:36" ht="17.100000000000001" customHeight="1" x14ac:dyDescent="0.2">
      <c r="A13" s="135" t="s">
        <v>5</v>
      </c>
      <c r="B13" s="14">
        <f>[9]Maio!$B$5</f>
        <v>31.375</v>
      </c>
      <c r="C13" s="14">
        <f>[9]Maio!$B$6</f>
        <v>31.133333333333336</v>
      </c>
      <c r="D13" s="14">
        <f>[9]Maio!$B$7</f>
        <v>30.619999999999997</v>
      </c>
      <c r="E13" s="14">
        <f>[9]Maio!$B$8</f>
        <v>30.474999999999998</v>
      </c>
      <c r="F13" s="14">
        <f>[9]Maio!$B$9</f>
        <v>30.05</v>
      </c>
      <c r="G13" s="14">
        <f>[9]Maio!$B$10</f>
        <v>29.639999999999997</v>
      </c>
      <c r="H13" s="14">
        <f>[9]Maio!$B$11</f>
        <v>28.679999999999996</v>
      </c>
      <c r="I13" s="14">
        <f>[9]Maio!$B$12</f>
        <v>29.04</v>
      </c>
      <c r="J13" s="14">
        <f>[9]Maio!$B$13</f>
        <v>30.5</v>
      </c>
      <c r="K13" s="14">
        <f>[9]Maio!$B$14</f>
        <v>30.625</v>
      </c>
      <c r="L13" s="14">
        <f>[9]Maio!$B$15</f>
        <v>25.6</v>
      </c>
      <c r="M13" s="14">
        <f>[9]Maio!$B$16</f>
        <v>24.418181818181814</v>
      </c>
      <c r="N13" s="14">
        <f>[9]Maio!$B$17</f>
        <v>26.114285714285717</v>
      </c>
      <c r="O13" s="14">
        <f>[9]Maio!$B$18</f>
        <v>28.566666666666666</v>
      </c>
      <c r="P13" s="14">
        <f>[9]Maio!$B$19</f>
        <v>30.116666666666671</v>
      </c>
      <c r="Q13" s="14">
        <f>[9]Maio!$B$20</f>
        <v>23.366666666666671</v>
      </c>
      <c r="R13" s="14">
        <f>[9]Maio!$B$21</f>
        <v>25.690909090909088</v>
      </c>
      <c r="S13" s="14">
        <f>[9]Maio!$B$22</f>
        <v>28.28</v>
      </c>
      <c r="T13" s="14">
        <f>[9]Maio!$B$23</f>
        <v>20.6</v>
      </c>
      <c r="U13" s="14">
        <f>[9]Maio!$B$24</f>
        <v>19.745454545454546</v>
      </c>
      <c r="V13" s="14">
        <f>[9]Maio!$B$25</f>
        <v>21.599999999999998</v>
      </c>
      <c r="W13" s="14">
        <f>[9]Maio!$B$26</f>
        <v>23.216666666666669</v>
      </c>
      <c r="X13" s="14">
        <f>[9]Maio!$B$27</f>
        <v>23.200000000000003</v>
      </c>
      <c r="Y13" s="14">
        <f>[9]Maio!$B$28</f>
        <v>23.7</v>
      </c>
      <c r="Z13" s="14">
        <f>[9]Maio!$B$29</f>
        <v>24.666666666666668</v>
      </c>
      <c r="AA13" s="14">
        <f>[9]Maio!$B$30</f>
        <v>25.299999999999997</v>
      </c>
      <c r="AB13" s="14">
        <f>[9]Maio!$B$31</f>
        <v>28.099999999999998</v>
      </c>
      <c r="AC13" s="14">
        <f>[9]Maio!$B$32</f>
        <v>25.966666666666669</v>
      </c>
      <c r="AD13" s="14">
        <f>[9]Maio!$B$33</f>
        <v>27</v>
      </c>
      <c r="AE13" s="14">
        <f>[9]Maio!$B$34</f>
        <v>27.35</v>
      </c>
      <c r="AF13" s="14">
        <f>[9]Maio!$B$35</f>
        <v>28.266666666666669</v>
      </c>
      <c r="AG13" s="74">
        <f>AVERAGE(B13:AF13)</f>
        <v>26.871091328026818</v>
      </c>
      <c r="AJ13" s="16" t="s">
        <v>54</v>
      </c>
    </row>
    <row r="14" spans="1:36" ht="17.100000000000001" customHeight="1" x14ac:dyDescent="0.2">
      <c r="A14" s="135" t="s">
        <v>50</v>
      </c>
      <c r="B14" s="14">
        <f>[10]Maio!$B$5</f>
        <v>24.258333333333329</v>
      </c>
      <c r="C14" s="14">
        <f>[10]Maio!$B$6</f>
        <v>23.112499999999997</v>
      </c>
      <c r="D14" s="14">
        <f>[10]Maio!$B$7</f>
        <v>23.175000000000001</v>
      </c>
      <c r="E14" s="14">
        <f>[10]Maio!$B$8</f>
        <v>22.816666666666663</v>
      </c>
      <c r="F14" s="14">
        <f>[10]Maio!$B$9</f>
        <v>22.633333333333336</v>
      </c>
      <c r="G14" s="14">
        <f>[10]Maio!$B$10</f>
        <v>23.991666666666664</v>
      </c>
      <c r="H14" s="14">
        <f>[10]Maio!$B$11</f>
        <v>23.491666666666664</v>
      </c>
      <c r="I14" s="14">
        <f>[10]Maio!$B$12</f>
        <v>23.591666666666669</v>
      </c>
      <c r="J14" s="14">
        <f>[10]Maio!$B$13</f>
        <v>23.387499999999999</v>
      </c>
      <c r="K14" s="14">
        <f>[10]Maio!$B$14</f>
        <v>22.375</v>
      </c>
      <c r="L14" s="14">
        <f>[10]Maio!$B$15</f>
        <v>22.579166666666669</v>
      </c>
      <c r="M14" s="14">
        <f>[10]Maio!$B$16</f>
        <v>20.962499999999999</v>
      </c>
      <c r="N14" s="14">
        <f>[10]Maio!$B$17</f>
        <v>21.166666666666664</v>
      </c>
      <c r="O14" s="14">
        <f>[10]Maio!$B$18</f>
        <v>22.358333333333331</v>
      </c>
      <c r="P14" s="14">
        <f>[10]Maio!$B$19</f>
        <v>24.266666666666676</v>
      </c>
      <c r="Q14" s="14">
        <f>[10]Maio!$B$20</f>
        <v>21.974999999999998</v>
      </c>
      <c r="R14" s="14">
        <f>[10]Maio!$B$21</f>
        <v>20.49166666666666</v>
      </c>
      <c r="S14" s="14">
        <f>[10]Maio!$B$22</f>
        <v>21.812500000000004</v>
      </c>
      <c r="T14" s="14">
        <f>[10]Maio!$B$23</f>
        <v>19.820833333333333</v>
      </c>
      <c r="U14" s="14">
        <f>[10]Maio!$B$24</f>
        <v>13.704166666666673</v>
      </c>
      <c r="V14" s="14">
        <f>[10]Maio!$B$25</f>
        <v>15.35</v>
      </c>
      <c r="W14" s="14">
        <f>[10]Maio!$B$26</f>
        <v>16.870833333333334</v>
      </c>
      <c r="X14" s="14">
        <f>[10]Maio!$B$27</f>
        <v>18.366666666666664</v>
      </c>
      <c r="Y14" s="14">
        <f>[10]Maio!$B$28</f>
        <v>19.941666666666663</v>
      </c>
      <c r="Z14" s="14">
        <f>[10]Maio!$B$29</f>
        <v>21.462500000000002</v>
      </c>
      <c r="AA14" s="14">
        <f>[10]Maio!$B$30</f>
        <v>21.829166666666669</v>
      </c>
      <c r="AB14" s="14">
        <f>[10]Maio!$B$31</f>
        <v>21.375</v>
      </c>
      <c r="AC14" s="14">
        <f>[10]Maio!$B$32</f>
        <v>20.624999999999996</v>
      </c>
      <c r="AD14" s="14">
        <f>[10]Maio!$B$33</f>
        <v>21.329166666666669</v>
      </c>
      <c r="AE14" s="14">
        <f>[10]Maio!$B$34</f>
        <v>20.108333333333331</v>
      </c>
      <c r="AF14" s="14">
        <f>[10]Maio!$B$35</f>
        <v>21.483333333333334</v>
      </c>
      <c r="AG14" s="74">
        <f>AVERAGE(B14:AF14)</f>
        <v>21.313306451612902</v>
      </c>
      <c r="AH14" s="16" t="s">
        <v>54</v>
      </c>
    </row>
    <row r="15" spans="1:36" ht="17.100000000000001" customHeight="1" x14ac:dyDescent="0.2">
      <c r="A15" s="135" t="s">
        <v>6</v>
      </c>
      <c r="B15" s="14">
        <f>[11]Maio!$B$5</f>
        <v>23.283333333333331</v>
      </c>
      <c r="C15" s="14">
        <f>[11]Maio!$B$6</f>
        <v>23.833333333333332</v>
      </c>
      <c r="D15" s="14">
        <f>[11]Maio!$B$7</f>
        <v>22.824999999999999</v>
      </c>
      <c r="E15" s="14">
        <f>[11]Maio!$B$8</f>
        <v>22.8125</v>
      </c>
      <c r="F15" s="14">
        <f>[11]Maio!$B$9</f>
        <v>23.862500000000001</v>
      </c>
      <c r="G15" s="14">
        <f>[11]Maio!$B$10</f>
        <v>25.216666666666665</v>
      </c>
      <c r="H15" s="14">
        <f>[11]Maio!$B$11</f>
        <v>24.387499999999999</v>
      </c>
      <c r="I15" s="14">
        <f>[11]Maio!$B$12</f>
        <v>24.929166666666664</v>
      </c>
      <c r="J15" s="14">
        <f>[11]Maio!$B$13</f>
        <v>25.059548611111115</v>
      </c>
      <c r="K15" s="14">
        <f>[11]Maio!$B$14</f>
        <v>23.504166666666674</v>
      </c>
      <c r="L15" s="14">
        <f>[11]Maio!$B$15</f>
        <v>23.179166666666671</v>
      </c>
      <c r="M15" s="14">
        <f>[11]Maio!$B$16</f>
        <v>23.487500000000001</v>
      </c>
      <c r="N15" s="14">
        <f>[11]Maio!$B$17</f>
        <v>23.129166666666666</v>
      </c>
      <c r="O15" s="14">
        <f>[11]Maio!$B$18</f>
        <v>23.958333333333329</v>
      </c>
      <c r="P15" s="14">
        <f>[11]Maio!$B$19</f>
        <v>24.504166666666666</v>
      </c>
      <c r="Q15" s="14">
        <f>[11]Maio!$B$20</f>
        <v>21.866666666666664</v>
      </c>
      <c r="R15" s="14">
        <f>[11]Maio!$B$21</f>
        <v>22.404166666666669</v>
      </c>
      <c r="S15" s="14">
        <f>[11]Maio!$B$22</f>
        <v>23.454166666666666</v>
      </c>
      <c r="T15" s="14">
        <f>[11]Maio!$B$23</f>
        <v>21.108333333333331</v>
      </c>
      <c r="U15" s="14">
        <f>[11]Maio!$B$24</f>
        <v>15.354166666666664</v>
      </c>
      <c r="V15" s="14">
        <f>[11]Maio!$B$25</f>
        <v>14.487499999999997</v>
      </c>
      <c r="W15" s="14">
        <f>[11]Maio!$B$26</f>
        <v>15.879166666666663</v>
      </c>
      <c r="X15" s="14">
        <f>[11]Maio!$B$27</f>
        <v>17.904166666666669</v>
      </c>
      <c r="Y15" s="14">
        <f>[11]Maio!$B$28</f>
        <v>19.283333333333335</v>
      </c>
      <c r="Z15" s="14">
        <f>[11]Maio!$B$29</f>
        <v>20.366666666666664</v>
      </c>
      <c r="AA15" s="14">
        <f>[11]Maio!$B$30</f>
        <v>21.441666666666666</v>
      </c>
      <c r="AB15" s="14">
        <f>[11]Maio!$B$31</f>
        <v>21.870833333333337</v>
      </c>
      <c r="AC15" s="14">
        <f>[11]Maio!$B$32</f>
        <v>20.191666666666666</v>
      </c>
      <c r="AD15" s="14">
        <f>[11]Maio!$B$33</f>
        <v>21.579166666666669</v>
      </c>
      <c r="AE15" s="14">
        <f>[11]Maio!$B$34</f>
        <v>21.537500000000005</v>
      </c>
      <c r="AF15" s="14">
        <f>[11]Maio!$B$35</f>
        <v>22.241666666666664</v>
      </c>
      <c r="AG15" s="74">
        <f>AVERAGE(B15:AF15)</f>
        <v>21.901383288530472</v>
      </c>
    </row>
    <row r="16" spans="1:36" ht="17.100000000000001" customHeight="1" x14ac:dyDescent="0.2">
      <c r="A16" s="135" t="s">
        <v>7</v>
      </c>
      <c r="B16" s="14" t="str">
        <f>[12]Maio!$B$5</f>
        <v>*</v>
      </c>
      <c r="C16" s="14" t="str">
        <f>[12]Maio!$B$6</f>
        <v>*</v>
      </c>
      <c r="D16" s="14" t="str">
        <f>[12]Maio!$B$7</f>
        <v>*</v>
      </c>
      <c r="E16" s="14" t="str">
        <f>[12]Maio!$B$8</f>
        <v>*</v>
      </c>
      <c r="F16" s="14" t="str">
        <f>[12]Maio!$B$9</f>
        <v>*</v>
      </c>
      <c r="G16" s="14" t="str">
        <f>[12]Maio!$B$10</f>
        <v>*</v>
      </c>
      <c r="H16" s="14" t="str">
        <f>[12]Maio!$B$11</f>
        <v>*</v>
      </c>
      <c r="I16" s="14" t="str">
        <f>[12]Maio!$B$12</f>
        <v>*</v>
      </c>
      <c r="J16" s="14" t="str">
        <f>[12]Maio!$B$13</f>
        <v>*</v>
      </c>
      <c r="K16" s="14" t="str">
        <f>[12]Maio!$B$14</f>
        <v>*</v>
      </c>
      <c r="L16" s="14" t="str">
        <f>[12]Maio!$B$15</f>
        <v>*</v>
      </c>
      <c r="M16" s="14" t="str">
        <f>[12]Maio!$B$16</f>
        <v>*</v>
      </c>
      <c r="N16" s="14" t="str">
        <f>[12]Maio!$B$17</f>
        <v>*</v>
      </c>
      <c r="O16" s="14" t="str">
        <f>[12]Maio!$B$18</f>
        <v>*</v>
      </c>
      <c r="P16" s="14" t="str">
        <f>[12]Maio!$B$19</f>
        <v>*</v>
      </c>
      <c r="Q16" s="14" t="str">
        <f>[12]Maio!$B$20</f>
        <v>*</v>
      </c>
      <c r="R16" s="14" t="str">
        <f>[12]Maio!$B$21</f>
        <v>*</v>
      </c>
      <c r="S16" s="14" t="str">
        <f>[12]Maio!$B$22</f>
        <v>*</v>
      </c>
      <c r="T16" s="14" t="str">
        <f>[12]Maio!$B$23</f>
        <v>*</v>
      </c>
      <c r="U16" s="14" t="str">
        <f>[12]Maio!$B$24</f>
        <v>*</v>
      </c>
      <c r="V16" s="14" t="str">
        <f>[12]Maio!$B$25</f>
        <v>*</v>
      </c>
      <c r="W16" s="14" t="str">
        <f>[12]Maio!$B$26</f>
        <v>*</v>
      </c>
      <c r="X16" s="14" t="str">
        <f>[12]Maio!$B$27</f>
        <v>*</v>
      </c>
      <c r="Y16" s="14" t="str">
        <f>[12]Maio!$B$28</f>
        <v>*</v>
      </c>
      <c r="Z16" s="14" t="str">
        <f>[12]Maio!$B$29</f>
        <v>*</v>
      </c>
      <c r="AA16" s="14" t="str">
        <f>[12]Maio!$B$30</f>
        <v>*</v>
      </c>
      <c r="AB16" s="14" t="str">
        <f>[12]Maio!$B$31</f>
        <v>*</v>
      </c>
      <c r="AC16" s="14" t="str">
        <f>[12]Maio!$B$32</f>
        <v>*</v>
      </c>
      <c r="AD16" s="14" t="str">
        <f>[12]Maio!$B$33</f>
        <v>*</v>
      </c>
      <c r="AE16" s="14" t="str">
        <f>[12]Maio!$B$34</f>
        <v>*</v>
      </c>
      <c r="AF16" s="14" t="str">
        <f>[12]Maio!$B$35</f>
        <v>*</v>
      </c>
      <c r="AG16" s="74" t="s">
        <v>130</v>
      </c>
    </row>
    <row r="17" spans="1:36" ht="17.100000000000001" customHeight="1" x14ac:dyDescent="0.2">
      <c r="A17" s="135" t="s">
        <v>8</v>
      </c>
      <c r="B17" s="14">
        <f>[13]Maio!$B$5</f>
        <v>25.262499999999999</v>
      </c>
      <c r="C17" s="14">
        <f>[13]Maio!$B$6</f>
        <v>25.137500000000003</v>
      </c>
      <c r="D17" s="14">
        <f>[13]Maio!$B$7</f>
        <v>24.929166666666664</v>
      </c>
      <c r="E17" s="14">
        <f>[13]Maio!$B$8</f>
        <v>24.508333333333326</v>
      </c>
      <c r="F17" s="14">
        <f>[13]Maio!$B$9</f>
        <v>23.837500000000002</v>
      </c>
      <c r="G17" s="14">
        <f>[13]Maio!$B$10</f>
        <v>23.979166666666668</v>
      </c>
      <c r="H17" s="14">
        <f>[13]Maio!$B$11</f>
        <v>24.349999999999994</v>
      </c>
      <c r="I17" s="14">
        <f>[13]Maio!$B$12</f>
        <v>23.141666666666669</v>
      </c>
      <c r="J17" s="14">
        <f>[13]Maio!$B$13</f>
        <v>22.979166666666668</v>
      </c>
      <c r="K17" s="14">
        <f>[13]Maio!$B$14</f>
        <v>23.595833333333335</v>
      </c>
      <c r="L17" s="14">
        <f>[13]Maio!$B$15</f>
        <v>20.470833333333335</v>
      </c>
      <c r="M17" s="14">
        <f>[13]Maio!$B$16</f>
        <v>18.425000000000001</v>
      </c>
      <c r="N17" s="14">
        <f>[13]Maio!$B$17</f>
        <v>18.287499999999998</v>
      </c>
      <c r="O17" s="14">
        <f>[13]Maio!$B$18</f>
        <v>20.112499999999997</v>
      </c>
      <c r="P17" s="14">
        <f>[13]Maio!$B$19</f>
        <v>24.075000000000006</v>
      </c>
      <c r="Q17" s="14">
        <f>[13]Maio!$B$20</f>
        <v>20.500000000000004</v>
      </c>
      <c r="R17" s="14">
        <f>[13]Maio!$B$21</f>
        <v>20.383333333333333</v>
      </c>
      <c r="S17" s="14">
        <f>[13]Maio!$B$22</f>
        <v>23.670833333333331</v>
      </c>
      <c r="T17" s="14">
        <f>[13]Maio!$B$23</f>
        <v>16.824999999999996</v>
      </c>
      <c r="U17" s="14">
        <f>[13]Maio!$B$24</f>
        <v>13.304166666666667</v>
      </c>
      <c r="V17" s="14">
        <f>[13]Maio!$B$25</f>
        <v>13.424999999999997</v>
      </c>
      <c r="W17" s="14">
        <f>[13]Maio!$B$26</f>
        <v>14.758333333333335</v>
      </c>
      <c r="X17" s="14">
        <f>[13]Maio!$B$27</f>
        <v>15.504166666666665</v>
      </c>
      <c r="Y17" s="14">
        <f>[13]Maio!$B$28</f>
        <v>16.679166666666664</v>
      </c>
      <c r="Z17" s="14">
        <f>[13]Maio!$B$29</f>
        <v>18.270833333333332</v>
      </c>
      <c r="AA17" s="14">
        <f>[13]Maio!$B$30</f>
        <v>20.104166666666668</v>
      </c>
      <c r="AB17" s="14">
        <f>[13]Maio!$B$31</f>
        <v>21.154166666666665</v>
      </c>
      <c r="AC17" s="14">
        <f>[13]Maio!$B$32</f>
        <v>20.770833333333332</v>
      </c>
      <c r="AD17" s="14">
        <f>[13]Maio!$B$33</f>
        <v>20.183333333333334</v>
      </c>
      <c r="AE17" s="14">
        <f>[13]Maio!$B$34</f>
        <v>20.745833333333334</v>
      </c>
      <c r="AF17" s="14">
        <f>[13]Maio!$B$35</f>
        <v>21.145833333333332</v>
      </c>
      <c r="AG17" s="74">
        <f>AVERAGE(B17:AF17)</f>
        <v>20.661827956989246</v>
      </c>
    </row>
    <row r="18" spans="1:36" ht="17.100000000000001" customHeight="1" x14ac:dyDescent="0.2">
      <c r="A18" s="135" t="s">
        <v>9</v>
      </c>
      <c r="B18" s="14">
        <f>[14]Maio!$B$5</f>
        <v>27.112500000000001</v>
      </c>
      <c r="C18" s="14">
        <f>[14]Maio!$B$6</f>
        <v>26.966666666666669</v>
      </c>
      <c r="D18" s="14">
        <f>[14]Maio!$B$7</f>
        <v>25.950000000000003</v>
      </c>
      <c r="E18" s="14">
        <f>[14]Maio!$B$8</f>
        <v>25.870833333333337</v>
      </c>
      <c r="F18" s="14">
        <f>[14]Maio!$B$9</f>
        <v>25.979166666666668</v>
      </c>
      <c r="G18" s="14">
        <f>[14]Maio!$B$10</f>
        <v>26.629166666666663</v>
      </c>
      <c r="H18" s="14">
        <f>[14]Maio!$B$11</f>
        <v>25.754166666666674</v>
      </c>
      <c r="I18" s="14">
        <f>[14]Maio!$B$12</f>
        <v>24.504166666666663</v>
      </c>
      <c r="J18" s="14">
        <f>[14]Maio!$B$13</f>
        <v>24.512500000000003</v>
      </c>
      <c r="K18" s="14">
        <f>[14]Maio!$B$14</f>
        <v>24.941666666666666</v>
      </c>
      <c r="L18" s="14">
        <f>[14]Maio!$B$15</f>
        <v>20.570833333333329</v>
      </c>
      <c r="M18" s="14">
        <f>[14]Maio!$B$16</f>
        <v>19.016666666666666</v>
      </c>
      <c r="N18" s="14">
        <f>[14]Maio!$B$17</f>
        <v>20.033333333333328</v>
      </c>
      <c r="O18" s="14">
        <f>[14]Maio!$B$18</f>
        <v>22.345833333333328</v>
      </c>
      <c r="P18" s="14">
        <f>[14]Maio!$B$19</f>
        <v>24.86666666666666</v>
      </c>
      <c r="Q18" s="14">
        <f>[14]Maio!$B$20</f>
        <v>20.141666666666662</v>
      </c>
      <c r="R18" s="14">
        <f>[14]Maio!$B$21</f>
        <v>21.833333333333332</v>
      </c>
      <c r="S18" s="14">
        <f>[14]Maio!$B$22</f>
        <v>23.929166666666671</v>
      </c>
      <c r="T18" s="14">
        <f>[14]Maio!$B$23</f>
        <v>18.583333333333332</v>
      </c>
      <c r="U18" s="14">
        <f>[14]Maio!$B$24</f>
        <v>14.19166666666667</v>
      </c>
      <c r="V18" s="14">
        <f>[14]Maio!$B$25</f>
        <v>15.245833333333335</v>
      </c>
      <c r="W18" s="14">
        <f>[14]Maio!$B$26</f>
        <v>16.850000000000001</v>
      </c>
      <c r="X18" s="14">
        <f>[14]Maio!$B$27</f>
        <v>17.612499999999997</v>
      </c>
      <c r="Y18" s="14">
        <f>[14]Maio!$B$28</f>
        <v>19.466666666666665</v>
      </c>
      <c r="Z18" s="14">
        <f>[14]Maio!$B$29</f>
        <v>20.916666666666661</v>
      </c>
      <c r="AA18" s="14">
        <f>[14]Maio!$B$30</f>
        <v>21.974999999999998</v>
      </c>
      <c r="AB18" s="14">
        <f>[14]Maio!$B$31</f>
        <v>22.745833333333334</v>
      </c>
      <c r="AC18" s="14">
        <f>[14]Maio!$B$32</f>
        <v>22.233333333333338</v>
      </c>
      <c r="AD18" s="14">
        <f>[14]Maio!$B$33</f>
        <v>21.920833333333334</v>
      </c>
      <c r="AE18" s="14">
        <f>[14]Maio!$B$34</f>
        <v>22.970833333333335</v>
      </c>
      <c r="AF18" s="14">
        <f>[14]Maio!$B$35</f>
        <v>22.495833333333337</v>
      </c>
      <c r="AG18" s="74">
        <f t="shared" si="1"/>
        <v>22.198924731182792</v>
      </c>
    </row>
    <row r="19" spans="1:36" ht="17.100000000000001" customHeight="1" x14ac:dyDescent="0.2">
      <c r="A19" s="135" t="s">
        <v>49</v>
      </c>
      <c r="B19" s="14">
        <f>[15]Maio!$B$5</f>
        <v>26.075000000000003</v>
      </c>
      <c r="C19" s="14">
        <f>[15]Maio!$B$6</f>
        <v>26.8125</v>
      </c>
      <c r="D19" s="14">
        <f>[15]Maio!$B$7</f>
        <v>25.495833333333326</v>
      </c>
      <c r="E19" s="14">
        <f>[15]Maio!$B$8</f>
        <v>24.795833333333334</v>
      </c>
      <c r="F19" s="14">
        <f>[15]Maio!$B$9</f>
        <v>24.333333333333332</v>
      </c>
      <c r="G19" s="14">
        <f>[15]Maio!$B$10</f>
        <v>25.073913043478264</v>
      </c>
      <c r="H19" s="14">
        <f>[15]Maio!$B$11</f>
        <v>26.166666666666661</v>
      </c>
      <c r="I19" s="14">
        <f>[15]Maio!$B$12</f>
        <v>26.483333333333324</v>
      </c>
      <c r="J19" s="14">
        <f>[15]Maio!$B$13</f>
        <v>26.283333333333331</v>
      </c>
      <c r="K19" s="14">
        <f>[15]Maio!$B$14</f>
        <v>25.420833333333331</v>
      </c>
      <c r="L19" s="14">
        <f>[15]Maio!$B$15</f>
        <v>21.883333333333336</v>
      </c>
      <c r="M19" s="14">
        <f>[15]Maio!$B$16</f>
        <v>19.400000000000002</v>
      </c>
      <c r="N19" s="14">
        <f>[15]Maio!$B$17</f>
        <v>19.616666666666667</v>
      </c>
      <c r="O19" s="14">
        <f>[15]Maio!$B$18</f>
        <v>22.087499999999995</v>
      </c>
      <c r="P19" s="14">
        <f>[15]Maio!$B$19</f>
        <v>24.970833333333335</v>
      </c>
      <c r="Q19" s="14">
        <f>[15]Maio!$B$20</f>
        <v>21.358333333333331</v>
      </c>
      <c r="R19" s="14">
        <f>[15]Maio!$B$21</f>
        <v>21.479166666666668</v>
      </c>
      <c r="S19" s="14">
        <f>[15]Maio!$B$22</f>
        <v>23.137500000000003</v>
      </c>
      <c r="T19" s="14">
        <f>[15]Maio!$B$23</f>
        <v>19.500000000000004</v>
      </c>
      <c r="U19" s="14">
        <f>[15]Maio!$B$24</f>
        <v>15.033333333333331</v>
      </c>
      <c r="V19" s="14">
        <f>[15]Maio!$B$25</f>
        <v>14.970833333333331</v>
      </c>
      <c r="W19" s="14">
        <f>[15]Maio!$B$26</f>
        <v>16.3125</v>
      </c>
      <c r="X19" s="14">
        <f>[15]Maio!$B$27</f>
        <v>17.687499999999996</v>
      </c>
      <c r="Y19" s="14">
        <f>[15]Maio!$B$28</f>
        <v>19.116666666666667</v>
      </c>
      <c r="Z19" s="14">
        <f>[15]Maio!$B$29</f>
        <v>21.195833333333336</v>
      </c>
      <c r="AA19" s="14">
        <f>[15]Maio!$B$30</f>
        <v>22.820833333333336</v>
      </c>
      <c r="AB19" s="14">
        <f>[15]Maio!$B$31</f>
        <v>23.629166666666663</v>
      </c>
      <c r="AC19" s="14">
        <f>[15]Maio!$B$32</f>
        <v>22.804166666666664</v>
      </c>
      <c r="AD19" s="14">
        <f>[15]Maio!$B$33</f>
        <v>22.112500000000001</v>
      </c>
      <c r="AE19" s="14">
        <f>[15]Maio!$B$34</f>
        <v>22.279166666666669</v>
      </c>
      <c r="AF19" s="14">
        <f>[15]Maio!$B$35</f>
        <v>22.583333333333332</v>
      </c>
      <c r="AG19" s="74">
        <f>AVERAGE(B19:AF19)</f>
        <v>22.287733754090699</v>
      </c>
    </row>
    <row r="20" spans="1:36" ht="17.100000000000001" customHeight="1" x14ac:dyDescent="0.2">
      <c r="A20" s="135" t="s">
        <v>10</v>
      </c>
      <c r="B20" s="14">
        <f>[16]Maio!$B$5</f>
        <v>25.679166666666664</v>
      </c>
      <c r="C20" s="14">
        <f>[16]Maio!$B$6</f>
        <v>25.670833333333331</v>
      </c>
      <c r="D20" s="14">
        <f>[16]Maio!$B$7</f>
        <v>25.233333333333334</v>
      </c>
      <c r="E20" s="14">
        <f>[16]Maio!$B$8</f>
        <v>25.266666666666666</v>
      </c>
      <c r="F20" s="14">
        <f>[16]Maio!$B$9</f>
        <v>24.670833333333331</v>
      </c>
      <c r="G20" s="14">
        <f>[16]Maio!$B$10</f>
        <v>23.441666666666666</v>
      </c>
      <c r="H20" s="14">
        <f>[16]Maio!$B$11</f>
        <v>24.566666666666666</v>
      </c>
      <c r="I20" s="14">
        <f>[16]Maio!$B$12</f>
        <v>24.058333333333334</v>
      </c>
      <c r="J20" s="14">
        <f>[16]Maio!$B$13</f>
        <v>24.574999999999999</v>
      </c>
      <c r="K20" s="14">
        <f>[16]Maio!$B$14</f>
        <v>24.841666666666658</v>
      </c>
      <c r="L20" s="14">
        <f>[16]Maio!$B$15</f>
        <v>20.966666666666669</v>
      </c>
      <c r="M20" s="14">
        <f>[16]Maio!$B$16</f>
        <v>18.008333333333333</v>
      </c>
      <c r="N20" s="14">
        <f>[16]Maio!$B$17</f>
        <v>17.983333333333338</v>
      </c>
      <c r="O20" s="14">
        <f>[16]Maio!$B$18</f>
        <v>20.845833333333331</v>
      </c>
      <c r="P20" s="14">
        <f>[16]Maio!$B$19</f>
        <v>24.320833333333329</v>
      </c>
      <c r="Q20" s="14">
        <f>[16]Maio!$B$20</f>
        <v>20.475000000000001</v>
      </c>
      <c r="R20" s="14">
        <f>[16]Maio!$B$21</f>
        <v>21.2</v>
      </c>
      <c r="S20" s="14">
        <f>[16]Maio!$B$22</f>
        <v>23.491666666666671</v>
      </c>
      <c r="T20" s="14">
        <f>[16]Maio!$B$23</f>
        <v>17.208333333333332</v>
      </c>
      <c r="U20" s="14">
        <f>[16]Maio!$B$24</f>
        <v>13.125</v>
      </c>
      <c r="V20" s="14">
        <f>[16]Maio!$B$25</f>
        <v>13.562500000000002</v>
      </c>
      <c r="W20" s="14">
        <f>[16]Maio!$B$26</f>
        <v>14.887499999999998</v>
      </c>
      <c r="X20" s="14">
        <f>[16]Maio!$B$27</f>
        <v>15.929166666666665</v>
      </c>
      <c r="Y20" s="14">
        <f>[16]Maio!$B$28</f>
        <v>16.974999999999998</v>
      </c>
      <c r="Z20" s="14">
        <f>[16]Maio!$B$29</f>
        <v>19.024999999999995</v>
      </c>
      <c r="AA20" s="14">
        <f>[16]Maio!$B$30</f>
        <v>21.25416666666667</v>
      </c>
      <c r="AB20" s="14">
        <f>[16]Maio!$B$31</f>
        <v>22.658333333333331</v>
      </c>
      <c r="AC20" s="14">
        <f>[16]Maio!$B$32</f>
        <v>21.983333333333331</v>
      </c>
      <c r="AD20" s="14">
        <f>[16]Maio!$B$33</f>
        <v>21.762499999999999</v>
      </c>
      <c r="AE20" s="14">
        <f>[16]Maio!$B$34</f>
        <v>22.458333333333339</v>
      </c>
      <c r="AF20" s="14">
        <f>[16]Maio!$B$35</f>
        <v>22.212500000000002</v>
      </c>
      <c r="AG20" s="74">
        <f>AVERAGE(B20:AF20)</f>
        <v>21.236693548387098</v>
      </c>
    </row>
    <row r="21" spans="1:36" ht="17.100000000000001" customHeight="1" x14ac:dyDescent="0.2">
      <c r="A21" s="135" t="s">
        <v>11</v>
      </c>
      <c r="B21" s="14">
        <f>[17]Maio!$B$5</f>
        <v>24.054166666666671</v>
      </c>
      <c r="C21" s="14">
        <f>[17]Maio!$B$6</f>
        <v>23.791666666666668</v>
      </c>
      <c r="D21" s="14">
        <f>[17]Maio!$B$7</f>
        <v>23.779166666666665</v>
      </c>
      <c r="E21" s="14">
        <f>[17]Maio!$B$8</f>
        <v>22.320833333333329</v>
      </c>
      <c r="F21" s="14">
        <f>[17]Maio!$B$9</f>
        <v>22.8125</v>
      </c>
      <c r="G21" s="14">
        <f>[17]Maio!$B$10</f>
        <v>24.824999999999992</v>
      </c>
      <c r="H21" s="14">
        <f>[17]Maio!$B$11</f>
        <v>24.216666666666669</v>
      </c>
      <c r="I21" s="14">
        <f>[17]Maio!$B$12</f>
        <v>23.608333333333334</v>
      </c>
      <c r="J21" s="14">
        <f>[17]Maio!$B$13</f>
        <v>23.508333333333336</v>
      </c>
      <c r="K21" s="14">
        <f>[17]Maio!$B$14</f>
        <v>22.3125</v>
      </c>
      <c r="L21" s="14">
        <f>[17]Maio!$B$15</f>
        <v>19.05</v>
      </c>
      <c r="M21" s="14">
        <f>[17]Maio!$B$16</f>
        <v>18.420833333333338</v>
      </c>
      <c r="N21" s="14">
        <f>[17]Maio!$B$17</f>
        <v>17.008333333333333</v>
      </c>
      <c r="O21" s="14">
        <f>[17]Maio!$B$18</f>
        <v>19.674999999999997</v>
      </c>
      <c r="P21" s="14">
        <f>[17]Maio!$B$19</f>
        <v>23.070833333333329</v>
      </c>
      <c r="Q21" s="14">
        <f>[17]Maio!$B$20</f>
        <v>20.141666666666666</v>
      </c>
      <c r="R21" s="14">
        <f>[17]Maio!$B$21</f>
        <v>20.020833333333336</v>
      </c>
      <c r="S21" s="14">
        <f>[17]Maio!$B$22</f>
        <v>21.600000000000005</v>
      </c>
      <c r="T21" s="14">
        <f>[17]Maio!$B$23</f>
        <v>18.408333333333335</v>
      </c>
      <c r="U21" s="14">
        <f>[17]Maio!$B$24</f>
        <v>13.358333333333334</v>
      </c>
      <c r="V21" s="14">
        <f>[17]Maio!$B$25</f>
        <v>12.475</v>
      </c>
      <c r="W21" s="14">
        <f>[17]Maio!$B$26</f>
        <v>13.887500000000001</v>
      </c>
      <c r="X21" s="14">
        <f>[17]Maio!$B$27</f>
        <v>15.491666666666665</v>
      </c>
      <c r="Y21" s="14">
        <f>[17]Maio!$B$28</f>
        <v>16.599999999999998</v>
      </c>
      <c r="Z21" s="14">
        <f>[17]Maio!$B$29</f>
        <v>20.0625</v>
      </c>
      <c r="AA21" s="14">
        <f>[17]Maio!$B$30</f>
        <v>21.295833333333334</v>
      </c>
      <c r="AB21" s="14">
        <f>[17]Maio!$B$31</f>
        <v>20.504166666666666</v>
      </c>
      <c r="AC21" s="14">
        <f>[17]Maio!$B$32</f>
        <v>19.220833333333331</v>
      </c>
      <c r="AD21" s="14">
        <f>[17]Maio!$B$33</f>
        <v>19.270833333333332</v>
      </c>
      <c r="AE21" s="14">
        <f>[17]Maio!$B$34</f>
        <v>21.079166666666669</v>
      </c>
      <c r="AF21" s="14">
        <f>[17]Maio!$B$35</f>
        <v>20.87916666666667</v>
      </c>
      <c r="AG21" s="74">
        <f t="shared" ref="AG21:AG29" si="2">AVERAGE(B21:AF21)</f>
        <v>20.217741935483875</v>
      </c>
    </row>
    <row r="22" spans="1:36" ht="17.100000000000001" customHeight="1" x14ac:dyDescent="0.2">
      <c r="A22" s="135" t="s">
        <v>12</v>
      </c>
      <c r="B22" s="14">
        <f>[18]Maio!$B$5</f>
        <v>28.837499999999999</v>
      </c>
      <c r="C22" s="14">
        <f>[18]Maio!$B$6</f>
        <v>28.487500000000001</v>
      </c>
      <c r="D22" s="14">
        <f>[18]Maio!$B$7</f>
        <v>27.7</v>
      </c>
      <c r="E22" s="14">
        <f>[18]Maio!$B$8</f>
        <v>27.476470588235291</v>
      </c>
      <c r="F22" s="14">
        <f>[18]Maio!$B$9</f>
        <v>23.299999999999997</v>
      </c>
      <c r="G22" s="14" t="str">
        <f>[18]Maio!$B$10</f>
        <v>*</v>
      </c>
      <c r="H22" s="14" t="str">
        <f>[18]Maio!$B$11</f>
        <v>*</v>
      </c>
      <c r="I22" s="14" t="str">
        <f>[18]Maio!$B$12</f>
        <v>*</v>
      </c>
      <c r="J22" s="14" t="str">
        <f>[18]Maio!$B$13</f>
        <v>*</v>
      </c>
      <c r="K22" s="14" t="str">
        <f>[18]Maio!$B$14</f>
        <v>*</v>
      </c>
      <c r="L22" s="14" t="str">
        <f>[18]Maio!$B$15</f>
        <v>*</v>
      </c>
      <c r="M22" s="14" t="str">
        <f>[18]Maio!$B$16</f>
        <v>*</v>
      </c>
      <c r="N22" s="14" t="str">
        <f>[18]Maio!$B$17</f>
        <v>*</v>
      </c>
      <c r="O22" s="14" t="str">
        <f>[18]Maio!$B$18</f>
        <v>*</v>
      </c>
      <c r="P22" s="14" t="str">
        <f>[18]Maio!$B$19</f>
        <v>*</v>
      </c>
      <c r="Q22" s="14" t="str">
        <f>[18]Maio!$B$20</f>
        <v>*</v>
      </c>
      <c r="R22" s="14" t="str">
        <f>[18]Maio!$B$21</f>
        <v>*</v>
      </c>
      <c r="S22" s="14" t="str">
        <f>[18]Maio!$B$22</f>
        <v>*</v>
      </c>
      <c r="T22" s="14" t="str">
        <f>[18]Maio!$B$23</f>
        <v>*</v>
      </c>
      <c r="U22" s="14" t="str">
        <f>[18]Maio!$B$24</f>
        <v>*</v>
      </c>
      <c r="V22" s="14" t="str">
        <f>[18]Maio!$B$25</f>
        <v>*</v>
      </c>
      <c r="W22" s="14" t="str">
        <f>[18]Maio!$B$26</f>
        <v>*</v>
      </c>
      <c r="X22" s="14" t="str">
        <f>[18]Maio!$B$27</f>
        <v>*</v>
      </c>
      <c r="Y22" s="14" t="str">
        <f>[18]Maio!$B$28</f>
        <v>*</v>
      </c>
      <c r="Z22" s="14" t="str">
        <f>[18]Maio!$B$29</f>
        <v>*</v>
      </c>
      <c r="AA22" s="14" t="str">
        <f>[18]Maio!$B$30</f>
        <v>*</v>
      </c>
      <c r="AB22" s="14" t="str">
        <f>[18]Maio!$B$31</f>
        <v>*</v>
      </c>
      <c r="AC22" s="14" t="str">
        <f>[18]Maio!$B$32</f>
        <v>*</v>
      </c>
      <c r="AD22" s="14" t="str">
        <f>[18]Maio!$B$33</f>
        <v>*</v>
      </c>
      <c r="AE22" s="14" t="str">
        <f>[18]Maio!$B$34</f>
        <v>*</v>
      </c>
      <c r="AF22" s="14" t="str">
        <f>[18]Maio!$B$35</f>
        <v>*</v>
      </c>
      <c r="AG22" s="74">
        <f>AVERAGE(B22:AF22)</f>
        <v>27.160294117647062</v>
      </c>
    </row>
    <row r="23" spans="1:36" ht="17.100000000000001" customHeight="1" x14ac:dyDescent="0.2">
      <c r="A23" s="135" t="s">
        <v>13</v>
      </c>
      <c r="B23" s="14" t="str">
        <f>[19]Maio!$B$5</f>
        <v>*</v>
      </c>
      <c r="C23" s="14" t="str">
        <f>[19]Maio!$B$6</f>
        <v>*</v>
      </c>
      <c r="D23" s="14" t="str">
        <f>[19]Maio!$B$7</f>
        <v>*</v>
      </c>
      <c r="E23" s="14" t="str">
        <f>[19]Maio!$B$8</f>
        <v>*</v>
      </c>
      <c r="F23" s="14" t="str">
        <f>[19]Maio!$B$9</f>
        <v>*</v>
      </c>
      <c r="G23" s="14" t="str">
        <f>[19]Maio!$B$10</f>
        <v>*</v>
      </c>
      <c r="H23" s="14" t="str">
        <f>[19]Maio!$B$11</f>
        <v>*</v>
      </c>
      <c r="I23" s="14" t="str">
        <f>[19]Maio!$B$12</f>
        <v>*</v>
      </c>
      <c r="J23" s="14" t="str">
        <f>[19]Maio!$B$13</f>
        <v>*</v>
      </c>
      <c r="K23" s="14" t="str">
        <f>[19]Maio!$B$14</f>
        <v>*</v>
      </c>
      <c r="L23" s="14" t="str">
        <f>[19]Maio!$B$15</f>
        <v>*</v>
      </c>
      <c r="M23" s="14" t="str">
        <f>[19]Maio!$B$16</f>
        <v>*</v>
      </c>
      <c r="N23" s="14" t="str">
        <f>[19]Maio!$B$17</f>
        <v>*</v>
      </c>
      <c r="O23" s="14" t="str">
        <f>[19]Maio!$B$18</f>
        <v>*</v>
      </c>
      <c r="P23" s="14" t="str">
        <f>[19]Maio!$B$19</f>
        <v>*</v>
      </c>
      <c r="Q23" s="14" t="str">
        <f>[19]Maio!$B$20</f>
        <v>*</v>
      </c>
      <c r="R23" s="14" t="str">
        <f>[19]Maio!$B$21</f>
        <v>*</v>
      </c>
      <c r="S23" s="14" t="str">
        <f>[19]Maio!$B$22</f>
        <v>*</v>
      </c>
      <c r="T23" s="14" t="str">
        <f>[19]Maio!$B$23</f>
        <v>*</v>
      </c>
      <c r="U23" s="14" t="str">
        <f>[19]Maio!$B$24</f>
        <v>*</v>
      </c>
      <c r="V23" s="14" t="str">
        <f>[19]Maio!$B$25</f>
        <v>*</v>
      </c>
      <c r="W23" s="14" t="str">
        <f>[19]Maio!$B$26</f>
        <v>*</v>
      </c>
      <c r="X23" s="14" t="str">
        <f>[19]Maio!$B$27</f>
        <v>*</v>
      </c>
      <c r="Y23" s="14" t="str">
        <f>[19]Maio!$B$28</f>
        <v>*</v>
      </c>
      <c r="Z23" s="14" t="str">
        <f>[19]Maio!$B$29</f>
        <v>*</v>
      </c>
      <c r="AA23" s="14" t="str">
        <f>[19]Maio!$B$30</f>
        <v>*</v>
      </c>
      <c r="AB23" s="14" t="str">
        <f>[19]Maio!$B$31</f>
        <v>*</v>
      </c>
      <c r="AC23" s="14" t="str">
        <f>[19]Maio!$B$32</f>
        <v>*</v>
      </c>
      <c r="AD23" s="14" t="str">
        <f>[19]Maio!$B$33</f>
        <v>*</v>
      </c>
      <c r="AE23" s="14" t="str">
        <f>[19]Maio!$B$34</f>
        <v>*</v>
      </c>
      <c r="AF23" s="14" t="str">
        <f>[19]Maio!$B$35</f>
        <v>*</v>
      </c>
      <c r="AG23" s="74" t="s">
        <v>130</v>
      </c>
      <c r="AJ23" s="133"/>
    </row>
    <row r="24" spans="1:36" ht="17.100000000000001" customHeight="1" x14ac:dyDescent="0.2">
      <c r="A24" s="135" t="s">
        <v>14</v>
      </c>
      <c r="B24" s="14">
        <f>[20]Maio!$B$5</f>
        <v>24.104166666666671</v>
      </c>
      <c r="C24" s="14">
        <f>[20]Maio!$B$6</f>
        <v>24.008333333333336</v>
      </c>
      <c r="D24" s="14">
        <f>[20]Maio!$B$7</f>
        <v>24.066666666666666</v>
      </c>
      <c r="E24" s="14">
        <f>[20]Maio!$B$8</f>
        <v>24.795833333333334</v>
      </c>
      <c r="F24" s="14">
        <f>[20]Maio!$B$9</f>
        <v>25.825000000000006</v>
      </c>
      <c r="G24" s="14">
        <f>[20]Maio!$B$10</f>
        <v>25.966666666666665</v>
      </c>
      <c r="H24" s="14">
        <f>[20]Maio!$B$11</f>
        <v>25.270833333333332</v>
      </c>
      <c r="I24" s="14">
        <f>[20]Maio!$B$12</f>
        <v>25.204166666666666</v>
      </c>
      <c r="J24" s="14">
        <f>[20]Maio!$B$13</f>
        <v>24.299999999999997</v>
      </c>
      <c r="K24" s="14">
        <f>[20]Maio!$B$14</f>
        <v>24.570833333333329</v>
      </c>
      <c r="L24" s="14">
        <f>[20]Maio!$B$15</f>
        <v>25.104166666666668</v>
      </c>
      <c r="M24" s="14">
        <f>[20]Maio!$B$16</f>
        <v>23.191666666666663</v>
      </c>
      <c r="N24" s="14">
        <f>[20]Maio!$B$17</f>
        <v>22.537499999999998</v>
      </c>
      <c r="O24" s="14">
        <f>[20]Maio!$B$18</f>
        <v>25.179166666666664</v>
      </c>
      <c r="P24" s="14">
        <f>[20]Maio!$B$19</f>
        <v>25.912499999999994</v>
      </c>
      <c r="Q24" s="14">
        <f>[20]Maio!$B$20</f>
        <v>24.108333333333331</v>
      </c>
      <c r="R24" s="14">
        <f>[20]Maio!$B$21</f>
        <v>23.462500000000002</v>
      </c>
      <c r="S24" s="14">
        <f>[20]Maio!$B$22</f>
        <v>24.345833333333335</v>
      </c>
      <c r="T24" s="14">
        <f>[20]Maio!$B$23</f>
        <v>21.675000000000001</v>
      </c>
      <c r="U24" s="14">
        <f>[20]Maio!$B$24</f>
        <v>15.420833333333333</v>
      </c>
      <c r="V24" s="14">
        <f>[20]Maio!$B$25</f>
        <v>15.258333333333335</v>
      </c>
      <c r="W24" s="14">
        <f>[20]Maio!$B$26</f>
        <v>16.366666666666664</v>
      </c>
      <c r="X24" s="14">
        <f>[20]Maio!$B$27</f>
        <v>17.441666666666666</v>
      </c>
      <c r="Y24" s="14">
        <f>[20]Maio!$B$28</f>
        <v>18.787499999999998</v>
      </c>
      <c r="Z24" s="14">
        <f>[20]Maio!$B$29</f>
        <v>20.829166666666669</v>
      </c>
      <c r="AA24" s="14">
        <f>[20]Maio!$B$30</f>
        <v>22.491666666666664</v>
      </c>
      <c r="AB24" s="14">
        <f>[20]Maio!$B$31</f>
        <v>21.700000000000003</v>
      </c>
      <c r="AC24" s="14">
        <f>[20]Maio!$B$32</f>
        <v>21.8125</v>
      </c>
      <c r="AD24" s="14">
        <f>[20]Maio!$B$33</f>
        <v>22.604166666666668</v>
      </c>
      <c r="AE24" s="14">
        <f>[20]Maio!$B$34</f>
        <v>22.5625</v>
      </c>
      <c r="AF24" s="14">
        <f>[20]Maio!$B$35</f>
        <v>22.916666666666668</v>
      </c>
      <c r="AG24" s="74">
        <f>AVERAGE(B24:AF24)</f>
        <v>22.639381720430112</v>
      </c>
    </row>
    <row r="25" spans="1:36" ht="17.100000000000001" customHeight="1" x14ac:dyDescent="0.2">
      <c r="A25" s="135" t="s">
        <v>15</v>
      </c>
      <c r="B25" s="14">
        <f>[21]Maio!$B$5</f>
        <v>25.083333333333329</v>
      </c>
      <c r="C25" s="14">
        <f>[21]Maio!$B$6</f>
        <v>24.587500000000002</v>
      </c>
      <c r="D25" s="14">
        <f>[21]Maio!$B$7</f>
        <v>24.029166666666669</v>
      </c>
      <c r="E25" s="14">
        <f>[21]Maio!$B$8</f>
        <v>23.75</v>
      </c>
      <c r="F25" s="14">
        <f>[21]Maio!$B$9</f>
        <v>22.441666666666666</v>
      </c>
      <c r="G25" s="14">
        <f>[21]Maio!$B$10</f>
        <v>23.112499999999997</v>
      </c>
      <c r="H25" s="14">
        <f>[21]Maio!$B$11</f>
        <v>23.179166666666664</v>
      </c>
      <c r="I25" s="14">
        <f>[21]Maio!$B$12</f>
        <v>22.462500000000002</v>
      </c>
      <c r="J25" s="14">
        <f>[21]Maio!$B$13</f>
        <v>22.05</v>
      </c>
      <c r="K25" s="14">
        <f>[21]Maio!$B$14</f>
        <v>22.233333333333331</v>
      </c>
      <c r="L25" s="14">
        <f>[21]Maio!$B$15</f>
        <v>20.008333333333336</v>
      </c>
      <c r="M25" s="14">
        <f>[21]Maio!$B$16</f>
        <v>16.875000000000004</v>
      </c>
      <c r="N25" s="14">
        <f>[21]Maio!$B$17</f>
        <v>17.408333333333331</v>
      </c>
      <c r="O25" s="14">
        <f>[21]Maio!$B$18</f>
        <v>19.337500000000002</v>
      </c>
      <c r="P25" s="14">
        <f>[21]Maio!$B$19</f>
        <v>23.216666666666669</v>
      </c>
      <c r="Q25" s="14">
        <f>[21]Maio!$B$20</f>
        <v>18.975000000000001</v>
      </c>
      <c r="R25" s="14">
        <f>[21]Maio!$B$21</f>
        <v>19.791666666666668</v>
      </c>
      <c r="S25" s="14">
        <f>[21]Maio!$B$22</f>
        <v>21.850000000000005</v>
      </c>
      <c r="T25" s="14">
        <f>[21]Maio!$B$23</f>
        <v>15.5375</v>
      </c>
      <c r="U25" s="14">
        <f>[21]Maio!$B$24</f>
        <v>12.4125</v>
      </c>
      <c r="V25" s="14">
        <f>[21]Maio!$B$25</f>
        <v>12.804166666666665</v>
      </c>
      <c r="W25" s="14">
        <f>[21]Maio!$B$26</f>
        <v>14.879166666666668</v>
      </c>
      <c r="X25" s="14">
        <f>[21]Maio!$B$27</f>
        <v>15.766666666666667</v>
      </c>
      <c r="Y25" s="14">
        <f>[21]Maio!$B$28</f>
        <v>17.149999999999999</v>
      </c>
      <c r="Z25" s="14">
        <f>[21]Maio!$B$29</f>
        <v>18.487499999999997</v>
      </c>
      <c r="AA25" s="14">
        <f>[21]Maio!$B$30</f>
        <v>19.854166666666668</v>
      </c>
      <c r="AB25" s="14">
        <f>[21]Maio!$B$31</f>
        <v>20.112500000000001</v>
      </c>
      <c r="AC25" s="14">
        <f>[21]Maio!$B$32</f>
        <v>19.475000000000001</v>
      </c>
      <c r="AD25" s="14">
        <f>[21]Maio!$B$33</f>
        <v>18.366666666666664</v>
      </c>
      <c r="AE25" s="14">
        <f>[21]Maio!$B$34</f>
        <v>19.641666666666669</v>
      </c>
      <c r="AF25" s="14">
        <f>[21]Maio!$B$35</f>
        <v>19.129166666666666</v>
      </c>
      <c r="AG25" s="74">
        <f t="shared" si="2"/>
        <v>19.806720430107529</v>
      </c>
    </row>
    <row r="26" spans="1:36" ht="17.100000000000001" customHeight="1" x14ac:dyDescent="0.2">
      <c r="A26" s="135" t="s">
        <v>16</v>
      </c>
      <c r="B26" s="14">
        <f>[22]Maio!$B$5</f>
        <v>26.970833333333335</v>
      </c>
      <c r="C26" s="14">
        <f>[22]Maio!$B$6</f>
        <v>27.454166666666666</v>
      </c>
      <c r="D26" s="14">
        <f>[22]Maio!$B$7</f>
        <v>27.337499999999995</v>
      </c>
      <c r="E26" s="14">
        <f>[22]Maio!$B$8</f>
        <v>27.199999999999992</v>
      </c>
      <c r="F26" s="14">
        <f>[22]Maio!$B$9</f>
        <v>24.370833333333337</v>
      </c>
      <c r="G26" s="14">
        <f>[22]Maio!$B$10</f>
        <v>25.804166666666674</v>
      </c>
      <c r="H26" s="14">
        <f>[22]Maio!$B$11</f>
        <v>26.891666666666666</v>
      </c>
      <c r="I26" s="14">
        <f>[22]Maio!$B$12</f>
        <v>27.074999999999999</v>
      </c>
      <c r="J26" s="14">
        <f>[22]Maio!$B$13</f>
        <v>26.624999999999996</v>
      </c>
      <c r="K26" s="14">
        <f>[22]Maio!$B$14</f>
        <v>27.300000000000008</v>
      </c>
      <c r="L26" s="14">
        <f>[22]Maio!$B$15</f>
        <v>21.704166666666669</v>
      </c>
      <c r="M26" s="14">
        <f>[22]Maio!$B$16</f>
        <v>19.366666666666667</v>
      </c>
      <c r="N26" s="14">
        <f>[22]Maio!$B$17</f>
        <v>19.574999999999999</v>
      </c>
      <c r="O26" s="14">
        <f>[22]Maio!$B$18</f>
        <v>22.754166666666666</v>
      </c>
      <c r="P26" s="14">
        <f>[22]Maio!$B$19</f>
        <v>26.841666666666669</v>
      </c>
      <c r="Q26" s="14">
        <f>[22]Maio!$B$20</f>
        <v>22.708333333333332</v>
      </c>
      <c r="R26" s="14">
        <f>[22]Maio!$B$21</f>
        <v>23.054166666666664</v>
      </c>
      <c r="S26" s="14">
        <f>[22]Maio!$B$22</f>
        <v>24.412499999999998</v>
      </c>
      <c r="T26" s="14">
        <f>[22]Maio!$B$23</f>
        <v>19.212500000000002</v>
      </c>
      <c r="U26" s="14">
        <f>[22]Maio!$B$24</f>
        <v>15.525</v>
      </c>
      <c r="V26" s="14">
        <f>[22]Maio!$B$25</f>
        <v>15.46666666666667</v>
      </c>
      <c r="W26" s="14">
        <f>[22]Maio!$B$26</f>
        <v>16.895833333333336</v>
      </c>
      <c r="X26" s="14">
        <f>[22]Maio!$B$27</f>
        <v>17.387500000000003</v>
      </c>
      <c r="Y26" s="14">
        <f>[22]Maio!$B$28</f>
        <v>18.954166666666666</v>
      </c>
      <c r="Z26" s="14">
        <f>[22]Maio!$B$29</f>
        <v>19.554166666666664</v>
      </c>
      <c r="AA26" s="14">
        <f>[22]Maio!$B$30</f>
        <v>21.912500000000005</v>
      </c>
      <c r="AB26" s="14">
        <f>[22]Maio!$B$31</f>
        <v>23.762499999999999</v>
      </c>
      <c r="AC26" s="14">
        <f>[22]Maio!$B$32</f>
        <v>23.391666666666669</v>
      </c>
      <c r="AD26" s="14">
        <f>[22]Maio!$B$33</f>
        <v>22.154166666666665</v>
      </c>
      <c r="AE26" s="14">
        <f>[22]Maio!$B$34</f>
        <v>24.433333333333334</v>
      </c>
      <c r="AF26" s="14">
        <f>[22]Maio!$B$35</f>
        <v>24.545833333333334</v>
      </c>
      <c r="AG26" s="74">
        <f>AVERAGE(B26:AF26)</f>
        <v>22.923924731182794</v>
      </c>
    </row>
    <row r="27" spans="1:36" ht="17.100000000000001" customHeight="1" x14ac:dyDescent="0.2">
      <c r="A27" s="135" t="s">
        <v>17</v>
      </c>
      <c r="B27" s="14">
        <f>[23]Maio!$B$5</f>
        <v>25.233333333333331</v>
      </c>
      <c r="C27" s="14">
        <f>[23]Maio!$B$6</f>
        <v>24.512500000000003</v>
      </c>
      <c r="D27" s="14">
        <f>[23]Maio!$B$7</f>
        <v>23.254166666666666</v>
      </c>
      <c r="E27" s="14">
        <f>[23]Maio!$B$8</f>
        <v>23.508333333333336</v>
      </c>
      <c r="F27" s="14">
        <f>[23]Maio!$B$9</f>
        <v>24.299999999999997</v>
      </c>
      <c r="G27" s="14">
        <f>[23]Maio!$B$10</f>
        <v>24.879166666666674</v>
      </c>
      <c r="H27" s="14">
        <f>[23]Maio!$B$11</f>
        <v>24.683333333333337</v>
      </c>
      <c r="I27" s="14">
        <f>[23]Maio!$B$12</f>
        <v>23.804166666666674</v>
      </c>
      <c r="J27" s="14">
        <f>[23]Maio!$B$13</f>
        <v>24.224999999999998</v>
      </c>
      <c r="K27" s="14">
        <f>[23]Maio!$B$14</f>
        <v>24.866666666666664</v>
      </c>
      <c r="L27" s="14">
        <f>[23]Maio!$B$15</f>
        <v>19.133333333333333</v>
      </c>
      <c r="M27" s="14">
        <f>[23]Maio!$B$16</f>
        <v>18.408333333333335</v>
      </c>
      <c r="N27" s="14">
        <f>[23]Maio!$B$17</f>
        <v>17.204166666666669</v>
      </c>
      <c r="O27" s="14">
        <f>[23]Maio!$B$18</f>
        <v>20.674999999999997</v>
      </c>
      <c r="P27" s="14">
        <f>[23]Maio!$B$19</f>
        <v>23.583333333333332</v>
      </c>
      <c r="Q27" s="14">
        <f>[23]Maio!$B$20</f>
        <v>20.900000000000002</v>
      </c>
      <c r="R27" s="14">
        <f>[23]Maio!$B$21</f>
        <v>20.504166666666666</v>
      </c>
      <c r="S27" s="14">
        <f>[23]Maio!$B$22</f>
        <v>23.341666666666665</v>
      </c>
      <c r="T27" s="14">
        <f>[23]Maio!$B$23</f>
        <v>18.745833333333334</v>
      </c>
      <c r="U27" s="14">
        <f>[23]Maio!$B$24</f>
        <v>12.991666666666665</v>
      </c>
      <c r="V27" s="14">
        <f>[23]Maio!$B$25</f>
        <v>12.824999999999998</v>
      </c>
      <c r="W27" s="14">
        <f>[23]Maio!$B$26</f>
        <v>13.762499999999996</v>
      </c>
      <c r="X27" s="14">
        <f>[23]Maio!$B$27</f>
        <v>14.979166666666666</v>
      </c>
      <c r="Y27" s="14">
        <f>[23]Maio!$B$28</f>
        <v>16.270833333333336</v>
      </c>
      <c r="Z27" s="14">
        <f>[23]Maio!$B$29</f>
        <v>19.512499999999999</v>
      </c>
      <c r="AA27" s="14">
        <f>[23]Maio!$B$30</f>
        <v>21.05</v>
      </c>
      <c r="AB27" s="14">
        <f>[23]Maio!$B$31</f>
        <v>22.904166666666669</v>
      </c>
      <c r="AC27" s="14">
        <f>[23]Maio!$B$32</f>
        <v>21.745833333333337</v>
      </c>
      <c r="AD27" s="14">
        <f>[23]Maio!$B$33</f>
        <v>22.029166666666665</v>
      </c>
      <c r="AE27" s="14">
        <f>[23]Maio!$B$34</f>
        <v>23.529166666666669</v>
      </c>
      <c r="AF27" s="14">
        <f>[23]Maio!$B$35</f>
        <v>22.308333333333334</v>
      </c>
      <c r="AG27" s="74">
        <f t="shared" si="2"/>
        <v>20.957123655913975</v>
      </c>
    </row>
    <row r="28" spans="1:36" ht="17.100000000000001" customHeight="1" x14ac:dyDescent="0.2">
      <c r="A28" s="135" t="s">
        <v>18</v>
      </c>
      <c r="B28" s="14">
        <f>[24]Maio!$B$5</f>
        <v>24.6875</v>
      </c>
      <c r="C28" s="14">
        <f>[24]Maio!$B$6</f>
        <v>23.741666666666664</v>
      </c>
      <c r="D28" s="14">
        <f>[24]Maio!$B$7</f>
        <v>22.829166666666666</v>
      </c>
      <c r="E28" s="14">
        <f>[24]Maio!$B$8</f>
        <v>23.0625</v>
      </c>
      <c r="F28" s="14">
        <f>[24]Maio!$B$9</f>
        <v>23.604166666666671</v>
      </c>
      <c r="G28" s="14">
        <f>[24]Maio!$B$10</f>
        <v>24.570833333333336</v>
      </c>
      <c r="H28" s="14">
        <f>[24]Maio!$B$11</f>
        <v>24.708333333333329</v>
      </c>
      <c r="I28" s="14">
        <f>[24]Maio!$B$12</f>
        <v>23.816666666666666</v>
      </c>
      <c r="J28" s="14">
        <f>[24]Maio!$B$13</f>
        <v>23.504166666666674</v>
      </c>
      <c r="K28" s="14">
        <f>[24]Maio!$B$14</f>
        <v>23.045833333333338</v>
      </c>
      <c r="L28" s="14">
        <f>[24]Maio!$B$15</f>
        <v>21.495833333333334</v>
      </c>
      <c r="M28" s="14">
        <f>[24]Maio!$B$16</f>
        <v>20.458333333333332</v>
      </c>
      <c r="N28" s="14">
        <f>[24]Maio!$B$17</f>
        <v>19.633333333333333</v>
      </c>
      <c r="O28" s="14">
        <f>[24]Maio!$B$18</f>
        <v>22.599999999999998</v>
      </c>
      <c r="P28" s="14">
        <f>[24]Maio!$B$19</f>
        <v>23.387500000000003</v>
      </c>
      <c r="Q28" s="14">
        <f>[24]Maio!$B$20</f>
        <v>19.866666666666667</v>
      </c>
      <c r="R28" s="14">
        <f>[24]Maio!$B$21</f>
        <v>21.512499999999999</v>
      </c>
      <c r="S28" s="14">
        <f>[24]Maio!$B$22</f>
        <v>22.516666666666662</v>
      </c>
      <c r="T28" s="14">
        <f>[24]Maio!$B$23</f>
        <v>18.654166666666665</v>
      </c>
      <c r="U28" s="14">
        <f>[24]Maio!$B$24</f>
        <v>12.6625</v>
      </c>
      <c r="V28" s="14">
        <f>[24]Maio!$B$25</f>
        <v>13.912500000000001</v>
      </c>
      <c r="W28" s="14">
        <f>[24]Maio!$B$26</f>
        <v>15.5875</v>
      </c>
      <c r="X28" s="14">
        <f>[24]Maio!$B$27</f>
        <v>17.45</v>
      </c>
      <c r="Y28" s="14">
        <f>[24]Maio!$B$28</f>
        <v>19.662500000000001</v>
      </c>
      <c r="Z28" s="14">
        <f>[24]Maio!$B$29</f>
        <v>20.587500000000002</v>
      </c>
      <c r="AA28" s="14">
        <f>[24]Maio!$B$30</f>
        <v>22.070833333333336</v>
      </c>
      <c r="AB28" s="14">
        <f>[24]Maio!$B$31</f>
        <v>21.424999999999997</v>
      </c>
      <c r="AC28" s="14">
        <f>[24]Maio!$B$32</f>
        <v>21.175000000000001</v>
      </c>
      <c r="AD28" s="14">
        <f>[24]Maio!$B$33</f>
        <v>21.587499999999995</v>
      </c>
      <c r="AE28" s="14">
        <f>[24]Maio!$B$34</f>
        <v>21.829166666666666</v>
      </c>
      <c r="AF28" s="14">
        <f>[24]Maio!$B$35</f>
        <v>21.3</v>
      </c>
      <c r="AG28" s="74">
        <f>AVERAGE(B28:AF28)</f>
        <v>21.19180107526881</v>
      </c>
    </row>
    <row r="29" spans="1:36" ht="17.100000000000001" customHeight="1" x14ac:dyDescent="0.2">
      <c r="A29" s="135" t="s">
        <v>19</v>
      </c>
      <c r="B29" s="14">
        <f>[25]Maio!$B$5</f>
        <v>25.183333333333334</v>
      </c>
      <c r="C29" s="14">
        <f>[25]Maio!$B$6</f>
        <v>25.008333333333329</v>
      </c>
      <c r="D29" s="14">
        <f>[25]Maio!$B$7</f>
        <v>24.395833333333339</v>
      </c>
      <c r="E29" s="14">
        <f>[25]Maio!$B$8</f>
        <v>23.841666666666669</v>
      </c>
      <c r="F29" s="14">
        <f>[25]Maio!$B$9</f>
        <v>22.774999999999995</v>
      </c>
      <c r="G29" s="14">
        <f>[25]Maio!$B$10</f>
        <v>23.979166666666671</v>
      </c>
      <c r="H29" s="14">
        <f>[25]Maio!$B$11</f>
        <v>23.983333333333334</v>
      </c>
      <c r="I29" s="14">
        <f>[25]Maio!$B$12</f>
        <v>23.233333333333334</v>
      </c>
      <c r="J29" s="14">
        <f>[25]Maio!$B$13</f>
        <v>23.308333333333334</v>
      </c>
      <c r="K29" s="14">
        <f>[25]Maio!$B$14</f>
        <v>23.579166666666666</v>
      </c>
      <c r="L29" s="14">
        <f>[25]Maio!$B$15</f>
        <v>19.837499999999999</v>
      </c>
      <c r="M29" s="14">
        <f>[25]Maio!$B$16</f>
        <v>17.708333333333336</v>
      </c>
      <c r="N29" s="14">
        <f>[25]Maio!$B$17</f>
        <v>17.704166666666669</v>
      </c>
      <c r="O29" s="14">
        <f>[25]Maio!$B$18</f>
        <v>19.908333333333331</v>
      </c>
      <c r="P29" s="14">
        <f>[25]Maio!$B$19</f>
        <v>22.633333333333336</v>
      </c>
      <c r="Q29" s="14">
        <f>[25]Maio!$B$20</f>
        <v>20.024999999999999</v>
      </c>
      <c r="R29" s="14">
        <f>[25]Maio!$B$21</f>
        <v>20.187500000000004</v>
      </c>
      <c r="S29" s="14">
        <f>[25]Maio!$B$22</f>
        <v>22.420833333333331</v>
      </c>
      <c r="T29" s="14">
        <f>[25]Maio!$B$23</f>
        <v>15.445833333333333</v>
      </c>
      <c r="U29" s="14">
        <f>[25]Maio!$B$24</f>
        <v>12.41666666666667</v>
      </c>
      <c r="V29" s="14">
        <f>[25]Maio!$B$25</f>
        <v>12.83333333333333</v>
      </c>
      <c r="W29" s="14">
        <f>[25]Maio!$B$26</f>
        <v>14.366666666666667</v>
      </c>
      <c r="X29" s="14">
        <f>[25]Maio!$B$27</f>
        <v>14.475000000000001</v>
      </c>
      <c r="Y29" s="14">
        <f>[25]Maio!$B$28</f>
        <v>17.104166666666668</v>
      </c>
      <c r="Z29" s="14">
        <f>[25]Maio!$B$29</f>
        <v>18.391666666666666</v>
      </c>
      <c r="AA29" s="14">
        <f>[25]Maio!$B$30</f>
        <v>20.258333333333333</v>
      </c>
      <c r="AB29" s="14">
        <f>[25]Maio!$B$31</f>
        <v>21.429166666666671</v>
      </c>
      <c r="AC29" s="14">
        <f>[25]Maio!$B$32</f>
        <v>21.129166666666666</v>
      </c>
      <c r="AD29" s="14">
        <f>[25]Maio!$B$33</f>
        <v>20.345833333333331</v>
      </c>
      <c r="AE29" s="14">
        <f>[25]Maio!$B$34</f>
        <v>20.712500000000002</v>
      </c>
      <c r="AF29" s="14">
        <f>[25]Maio!$B$35</f>
        <v>20.329166666666669</v>
      </c>
      <c r="AG29" s="74">
        <f t="shared" si="2"/>
        <v>20.288709677419355</v>
      </c>
    </row>
    <row r="30" spans="1:36" ht="17.100000000000001" customHeight="1" x14ac:dyDescent="0.2">
      <c r="A30" s="135" t="s">
        <v>31</v>
      </c>
      <c r="B30" s="14">
        <f>[26]Maio!$B$5</f>
        <v>26.95</v>
      </c>
      <c r="C30" s="14">
        <f>[26]Maio!$B$6</f>
        <v>26.416666666666668</v>
      </c>
      <c r="D30" s="14">
        <f>[26]Maio!$B$7</f>
        <v>25.987500000000001</v>
      </c>
      <c r="E30" s="14">
        <f>[26]Maio!$B$8</f>
        <v>24.94583333333334</v>
      </c>
      <c r="F30" s="14">
        <f>[26]Maio!$B$9</f>
        <v>25.712500000000002</v>
      </c>
      <c r="G30" s="14">
        <f>[26]Maio!$B$10</f>
        <v>24.883333333333329</v>
      </c>
      <c r="H30" s="14">
        <f>[26]Maio!$B$11</f>
        <v>24.75</v>
      </c>
      <c r="I30" s="14">
        <f>[26]Maio!$B$12</f>
        <v>24.299999999999994</v>
      </c>
      <c r="J30" s="14">
        <f>[26]Maio!$B$13</f>
        <v>25.166666666666671</v>
      </c>
      <c r="K30" s="14">
        <f>[26]Maio!$B$14</f>
        <v>25.466666666666672</v>
      </c>
      <c r="L30" s="14">
        <f>[26]Maio!$B$15</f>
        <v>20.854166666666668</v>
      </c>
      <c r="M30" s="14">
        <f>[26]Maio!$B$16</f>
        <v>18.400000000000002</v>
      </c>
      <c r="N30" s="14">
        <f>[26]Maio!$B$17</f>
        <v>18.770833333333332</v>
      </c>
      <c r="O30" s="14">
        <f>[26]Maio!$B$18</f>
        <v>22.579166666666666</v>
      </c>
      <c r="P30" s="14">
        <f>[26]Maio!$B$19</f>
        <v>24.658333333333335</v>
      </c>
      <c r="Q30" s="14">
        <f>[26]Maio!$B$20</f>
        <v>19.808333333333337</v>
      </c>
      <c r="R30" s="14">
        <f>[26]Maio!$B$21</f>
        <v>21.737499999999997</v>
      </c>
      <c r="S30" s="14">
        <f>[26]Maio!$B$22</f>
        <v>22.983333333333334</v>
      </c>
      <c r="T30" s="14">
        <f>[26]Maio!$B$23</f>
        <v>18.916666666666664</v>
      </c>
      <c r="U30" s="14">
        <f>[26]Maio!$B$24</f>
        <v>13.145833333333334</v>
      </c>
      <c r="V30" s="14">
        <f>[26]Maio!$B$25</f>
        <v>14.433333333333332</v>
      </c>
      <c r="W30" s="14">
        <f>[26]Maio!$B$26</f>
        <v>15.412500000000001</v>
      </c>
      <c r="X30" s="14">
        <f>[26]Maio!$B$27</f>
        <v>16.149999999999999</v>
      </c>
      <c r="Y30" s="14">
        <f>[26]Maio!$B$28</f>
        <v>18.270833333333332</v>
      </c>
      <c r="Z30" s="14">
        <f>[26]Maio!$B$29</f>
        <v>20.254166666666674</v>
      </c>
      <c r="AA30" s="14">
        <f>[26]Maio!$B$30</f>
        <v>22.066666666666666</v>
      </c>
      <c r="AB30" s="14">
        <f>[26]Maio!$B$31</f>
        <v>23.520833333333332</v>
      </c>
      <c r="AC30" s="14">
        <f>[26]Maio!$B$32</f>
        <v>21.814285714285713</v>
      </c>
      <c r="AD30" s="14">
        <f>[26]Maio!$B$33</f>
        <v>25.245454545454546</v>
      </c>
      <c r="AE30" s="14">
        <f>[26]Maio!$B$34</f>
        <v>27.47</v>
      </c>
      <c r="AF30" s="14">
        <f>[26]Maio!$B$35</f>
        <v>24.838888888888885</v>
      </c>
      <c r="AG30" s="74">
        <f>AVERAGE(B30:AF30)</f>
        <v>22.126138574686966</v>
      </c>
    </row>
    <row r="31" spans="1:36" ht="17.100000000000001" customHeight="1" x14ac:dyDescent="0.2">
      <c r="A31" s="135" t="s">
        <v>51</v>
      </c>
      <c r="B31" s="14">
        <f>[27]Maio!$B$5</f>
        <v>24.4375</v>
      </c>
      <c r="C31" s="14">
        <f>[27]Maio!$B$6</f>
        <v>25.095833333333331</v>
      </c>
      <c r="D31" s="14">
        <f>[27]Maio!$B$7</f>
        <v>25.195833333333336</v>
      </c>
      <c r="E31" s="14">
        <f>[27]Maio!$B$8</f>
        <v>25.616666666666671</v>
      </c>
      <c r="F31" s="14">
        <f>[27]Maio!$B$9</f>
        <v>25.899999999999995</v>
      </c>
      <c r="G31" s="14">
        <f>[27]Maio!$B$10</f>
        <v>25.737499999999997</v>
      </c>
      <c r="H31" s="14">
        <f>[27]Maio!$B$11</f>
        <v>26.116666666666671</v>
      </c>
      <c r="I31" s="14">
        <f>[27]Maio!$B$12</f>
        <v>25.554166666666664</v>
      </c>
      <c r="J31" s="14">
        <f>[27]Maio!$B$13</f>
        <v>24.974999999999998</v>
      </c>
      <c r="K31" s="14">
        <f>[27]Maio!$B$14</f>
        <v>25.329166666666662</v>
      </c>
      <c r="L31" s="14">
        <f>[27]Maio!$B$15</f>
        <v>24.725000000000005</v>
      </c>
      <c r="M31" s="14">
        <f>[27]Maio!$B$16</f>
        <v>22.270833333333332</v>
      </c>
      <c r="N31" s="14">
        <f>[27]Maio!$B$17</f>
        <v>23.066666666666666</v>
      </c>
      <c r="O31" s="14">
        <f>[27]Maio!$B$18</f>
        <v>24.974999999999998</v>
      </c>
      <c r="P31" s="14">
        <f>[27]Maio!$B$19</f>
        <v>25.604166666666661</v>
      </c>
      <c r="Q31" s="14">
        <f>[27]Maio!$B$20</f>
        <v>22.345833333333335</v>
      </c>
      <c r="R31" s="14">
        <f>[27]Maio!$B$21</f>
        <v>22.574999999999999</v>
      </c>
      <c r="S31" s="14">
        <f>[27]Maio!$B$22</f>
        <v>23.966666666666665</v>
      </c>
      <c r="T31" s="14">
        <f>[27]Maio!$B$23</f>
        <v>20.608333333333331</v>
      </c>
      <c r="U31" s="14">
        <f>[27]Maio!$B$24</f>
        <v>15.141666666666664</v>
      </c>
      <c r="V31" s="14">
        <f>[27]Maio!$B$25</f>
        <v>16.216666666666665</v>
      </c>
      <c r="W31" s="14">
        <f>[27]Maio!$B$26</f>
        <v>18.695833333333333</v>
      </c>
      <c r="X31" s="14">
        <f>[27]Maio!$B$27</f>
        <v>19.283333333333335</v>
      </c>
      <c r="Y31" s="14">
        <f>[27]Maio!$B$28</f>
        <v>21.287499999999998</v>
      </c>
      <c r="Z31" s="14">
        <f>[27]Maio!$B$29</f>
        <v>22.216666666666669</v>
      </c>
      <c r="AA31" s="14">
        <f>[27]Maio!$B$30</f>
        <v>23.662499999999998</v>
      </c>
      <c r="AB31" s="14">
        <f>[27]Maio!$B$31</f>
        <v>23.700000000000003</v>
      </c>
      <c r="AC31" s="14">
        <f>[27]Maio!$B$32</f>
        <v>23.304166666666671</v>
      </c>
      <c r="AD31" s="14">
        <f>[27]Maio!$B$33</f>
        <v>23.541666666666661</v>
      </c>
      <c r="AE31" s="14">
        <f>[27]Maio!$B$34</f>
        <v>23.212500000000002</v>
      </c>
      <c r="AF31" s="14">
        <f>[27]Maio!$B$35</f>
        <v>24.095833333333331</v>
      </c>
      <c r="AG31" s="74">
        <f>AVERAGE(B31:AF31)</f>
        <v>23.175940860215054</v>
      </c>
    </row>
    <row r="32" spans="1:36" ht="17.100000000000001" customHeight="1" x14ac:dyDescent="0.2">
      <c r="A32" s="135" t="s">
        <v>20</v>
      </c>
      <c r="B32" s="14">
        <f>[28]Maio!$B$5</f>
        <v>27.237500000000001</v>
      </c>
      <c r="C32" s="14">
        <f>[28]Maio!$B$6</f>
        <v>26.079166666666669</v>
      </c>
      <c r="D32" s="14">
        <f>[28]Maio!$B$7</f>
        <v>26.029166666666669</v>
      </c>
      <c r="E32" s="14">
        <f>[28]Maio!$B$8</f>
        <v>25.533333333333328</v>
      </c>
      <c r="F32" s="14">
        <f>[28]Maio!$B$9</f>
        <v>26.254166666666663</v>
      </c>
      <c r="G32" s="14">
        <f>[28]Maio!$B$10</f>
        <v>26.233333333333334</v>
      </c>
      <c r="H32" s="14">
        <f>[28]Maio!$B$11</f>
        <v>26.720833333333331</v>
      </c>
      <c r="I32" s="14">
        <f>[28]Maio!$B$12</f>
        <v>25.458333333333332</v>
      </c>
      <c r="J32" s="14">
        <f>[28]Maio!$B$13</f>
        <v>25.366666666666671</v>
      </c>
      <c r="K32" s="14">
        <f>[28]Maio!$B$14</f>
        <v>25.004166666666663</v>
      </c>
      <c r="L32" s="14">
        <f>[28]Maio!$B$15</f>
        <v>25.637500000000003</v>
      </c>
      <c r="M32" s="14">
        <f>[28]Maio!$B$16</f>
        <v>23.424999999999997</v>
      </c>
      <c r="N32" s="14">
        <f>[28]Maio!$B$17</f>
        <v>22.341666666666669</v>
      </c>
      <c r="O32" s="14">
        <f>[28]Maio!$B$18</f>
        <v>24.55416666666666</v>
      </c>
      <c r="P32" s="14">
        <f>[28]Maio!$B$19</f>
        <v>26.441666666666659</v>
      </c>
      <c r="Q32" s="14">
        <f>[28]Maio!$B$20</f>
        <v>23.337499999999995</v>
      </c>
      <c r="R32" s="14">
        <f>[28]Maio!$B$21</f>
        <v>23.204166666666666</v>
      </c>
      <c r="S32" s="14">
        <f>[28]Maio!$B$22</f>
        <v>25.216666666666658</v>
      </c>
      <c r="T32" s="14">
        <f>[28]Maio!$B$23</f>
        <v>21.883333333333336</v>
      </c>
      <c r="U32" s="14">
        <f>[28]Maio!$B$24</f>
        <v>16.025000000000002</v>
      </c>
      <c r="V32" s="14">
        <f>[28]Maio!$B$25</f>
        <v>15.658333333333331</v>
      </c>
      <c r="W32" s="14">
        <f>[28]Maio!$B$26</f>
        <v>16.966666666666669</v>
      </c>
      <c r="X32" s="14">
        <f>[28]Maio!$B$27</f>
        <v>18.441666666666666</v>
      </c>
      <c r="Y32" s="14">
        <f>[28]Maio!$B$28</f>
        <v>20.341666666666665</v>
      </c>
      <c r="Z32" s="14">
        <f>[28]Maio!$B$29</f>
        <v>22.670833333333331</v>
      </c>
      <c r="AA32" s="14">
        <f>[28]Maio!$B$30</f>
        <v>23.112500000000001</v>
      </c>
      <c r="AB32" s="14">
        <f>[28]Maio!$B$31</f>
        <v>23.520833333333339</v>
      </c>
      <c r="AC32" s="14">
        <f>[28]Maio!$B$32</f>
        <v>23.195833333333336</v>
      </c>
      <c r="AD32" s="14">
        <f>[28]Maio!$B$33</f>
        <v>23.020833333333339</v>
      </c>
      <c r="AE32" s="14">
        <f>[28]Maio!$B$34</f>
        <v>23.954166666666666</v>
      </c>
      <c r="AF32" s="14">
        <f>[28]Maio!$B$35</f>
        <v>24.070833333333336</v>
      </c>
      <c r="AG32" s="74">
        <f>AVERAGE(B32:AF32)</f>
        <v>23.449596774193548</v>
      </c>
    </row>
    <row r="33" spans="1:36" ht="17.100000000000001" customHeight="1" x14ac:dyDescent="0.2">
      <c r="A33" s="72" t="s">
        <v>145</v>
      </c>
      <c r="B33" s="14">
        <f>[29]Maio!$B$5</f>
        <v>26.458333333333332</v>
      </c>
      <c r="C33" s="14">
        <f>[29]Maio!$B$6</f>
        <v>26.245833333333334</v>
      </c>
      <c r="D33" s="14">
        <f>[29]Maio!$B$7</f>
        <v>25.174999999999997</v>
      </c>
      <c r="E33" s="14">
        <f>[29]Maio!$B$8</f>
        <v>24.837500000000002</v>
      </c>
      <c r="F33" s="14">
        <f>[29]Maio!$B$9</f>
        <v>25.245833333333337</v>
      </c>
      <c r="G33" s="14">
        <f>[29]Maio!$B$10</f>
        <v>26.583333333333329</v>
      </c>
      <c r="H33" s="14">
        <f>[29]Maio!$B$11</f>
        <v>25.8125</v>
      </c>
      <c r="I33" s="14">
        <f>[29]Maio!$B$12</f>
        <v>24.654166666666665</v>
      </c>
      <c r="J33" s="14">
        <f>[29]Maio!$B$13</f>
        <v>24.629166666666666</v>
      </c>
      <c r="K33" s="14">
        <f>[29]Maio!$B$14</f>
        <v>24.879166666666666</v>
      </c>
      <c r="L33" s="14">
        <f>[29]Maio!$B$15</f>
        <v>20.562499999999996</v>
      </c>
      <c r="M33" s="14">
        <f>[29]Maio!$B$16</f>
        <v>19.291666666666664</v>
      </c>
      <c r="N33" s="14">
        <f>[29]Maio!$B$17</f>
        <v>18.958333333333332</v>
      </c>
      <c r="O33" s="14">
        <f>[29]Maio!$B$18</f>
        <v>22.120833333333326</v>
      </c>
      <c r="P33" s="14">
        <f>[29]Maio!$B$19</f>
        <v>24.920833333333334</v>
      </c>
      <c r="Q33" s="14">
        <f>[29]Maio!$B$20</f>
        <v>20.895833333333332</v>
      </c>
      <c r="R33" s="14">
        <f>[29]Maio!$B$21</f>
        <v>21.816666666666666</v>
      </c>
      <c r="S33" s="14">
        <f>[29]Maio!$B$22</f>
        <v>24.412500000000005</v>
      </c>
      <c r="T33" s="14">
        <f>[29]Maio!$B$23</f>
        <v>18.654166666666665</v>
      </c>
      <c r="U33" s="14">
        <f>[29]Maio!$B$24</f>
        <v>14.262500000000001</v>
      </c>
      <c r="V33" s="14">
        <f>[29]Maio!$B$25</f>
        <v>14.579166666666667</v>
      </c>
      <c r="W33" s="14">
        <f>[29]Maio!$B$26</f>
        <v>16.008333333333333</v>
      </c>
      <c r="X33" s="14">
        <f>[29]Maio!$B$27</f>
        <v>17.287500000000001</v>
      </c>
      <c r="Y33" s="14">
        <f>[29]Maio!$B$28</f>
        <v>18.75</v>
      </c>
      <c r="Z33" s="14">
        <f>[29]Maio!$B$29</f>
        <v>20.629166666666666</v>
      </c>
      <c r="AA33" s="14">
        <f>[29]Maio!$B$30</f>
        <v>22.083333333333332</v>
      </c>
      <c r="AB33" s="14">
        <f>[29]Maio!$B$31</f>
        <v>22.704166666666669</v>
      </c>
      <c r="AC33" s="14">
        <f>[29]Maio!$B$32</f>
        <v>22.183333333333337</v>
      </c>
      <c r="AD33" s="14">
        <f>[29]Maio!$B$33</f>
        <v>21.741666666666664</v>
      </c>
      <c r="AE33" s="14">
        <f>[29]Maio!$B$34</f>
        <v>23.087500000000002</v>
      </c>
      <c r="AF33" s="14">
        <f>[29]Maio!$B$35</f>
        <v>22.466666666666669</v>
      </c>
      <c r="AG33" s="73">
        <f>AVERAGE(B33:AF33)</f>
        <v>21.99798387096774</v>
      </c>
    </row>
    <row r="34" spans="1:36" ht="17.100000000000001" customHeight="1" x14ac:dyDescent="0.2">
      <c r="A34" s="72" t="s">
        <v>146</v>
      </c>
      <c r="B34" s="14">
        <f>[30]Maio!$B$5</f>
        <v>25.804166666666664</v>
      </c>
      <c r="C34" s="14">
        <f>[30]Maio!$B$6</f>
        <v>25.383333333333336</v>
      </c>
      <c r="D34" s="14">
        <f>[30]Maio!$B$7</f>
        <v>24.758333333333336</v>
      </c>
      <c r="E34" s="14">
        <f>[30]Maio!$B$8</f>
        <v>24.741666666666664</v>
      </c>
      <c r="F34" s="14">
        <f>[30]Maio!$B$9</f>
        <v>22.429166666666671</v>
      </c>
      <c r="G34" s="14">
        <f>[30]Maio!$B$10</f>
        <v>22.958333333333329</v>
      </c>
      <c r="H34" s="14">
        <f>[30]Maio!$B$11</f>
        <v>23.191666666666666</v>
      </c>
      <c r="I34" s="14">
        <f>[30]Maio!$B$12</f>
        <v>22.616666666666671</v>
      </c>
      <c r="J34" s="14">
        <f>[30]Maio!$B$13</f>
        <v>22.962499999999995</v>
      </c>
      <c r="K34" s="14">
        <f>[30]Maio!$B$14</f>
        <v>22.215789473684207</v>
      </c>
      <c r="L34" s="14">
        <f>[30]Maio!$B$15</f>
        <v>19.499999999999996</v>
      </c>
      <c r="M34" s="14">
        <f>[30]Maio!$B$16</f>
        <v>16.729166666666668</v>
      </c>
      <c r="N34" s="14">
        <f>[30]Maio!$B$17</f>
        <v>17.437499999999996</v>
      </c>
      <c r="O34" s="14">
        <f>[30]Maio!$B$18</f>
        <v>20.170833333333334</v>
      </c>
      <c r="P34" s="14">
        <f>[30]Maio!$B$19</f>
        <v>23.741666666666664</v>
      </c>
      <c r="Q34" s="14">
        <f>[30]Maio!$B$20</f>
        <v>19.304166666666664</v>
      </c>
      <c r="R34" s="14">
        <f>[30]Maio!$B$21</f>
        <v>20.258333333333329</v>
      </c>
      <c r="S34" s="14">
        <f>[30]Maio!$B$22</f>
        <v>22.454166666666666</v>
      </c>
      <c r="T34" s="14">
        <f>[30]Maio!$B$23</f>
        <v>14.866666666666667</v>
      </c>
      <c r="U34" s="14">
        <f>[30]Maio!$B$24</f>
        <v>12.120833333333332</v>
      </c>
      <c r="V34" s="14">
        <f>[30]Maio!$B$25</f>
        <v>12.8125</v>
      </c>
      <c r="W34" s="14">
        <f>[30]Maio!$B$26</f>
        <v>14.408333333333333</v>
      </c>
      <c r="X34" s="14">
        <f>[30]Maio!$B$27</f>
        <v>14.724999999999996</v>
      </c>
      <c r="Y34" s="14">
        <f>[30]Maio!$B$28</f>
        <v>17.095833333333335</v>
      </c>
      <c r="Z34" s="14">
        <f>[30]Maio!$B$29</f>
        <v>18.454166666666666</v>
      </c>
      <c r="AA34" s="14">
        <f>[30]Maio!$B$30</f>
        <v>20.012499999999999</v>
      </c>
      <c r="AB34" s="14">
        <f>[30]Maio!$B$31</f>
        <v>20.537500000000001</v>
      </c>
      <c r="AC34" s="14">
        <f>[30]Maio!$B$32</f>
        <v>20.079166666666666</v>
      </c>
      <c r="AD34" s="14">
        <f>[30]Maio!$B$33</f>
        <v>19.141666666666662</v>
      </c>
      <c r="AE34" s="14">
        <f>[30]Maio!$B$34</f>
        <v>20.241666666666664</v>
      </c>
      <c r="AF34" s="14">
        <f>[30]Maio!$B$35</f>
        <v>19.079166666666669</v>
      </c>
      <c r="AG34" s="74">
        <f>AVERAGE(B34:AF34)</f>
        <v>20.007498585172609</v>
      </c>
    </row>
    <row r="35" spans="1:36" ht="17.100000000000001" customHeight="1" x14ac:dyDescent="0.2">
      <c r="A35" s="72" t="s">
        <v>147</v>
      </c>
      <c r="B35" s="14">
        <f>[31]Maio!$B$5</f>
        <v>25.991666666666674</v>
      </c>
      <c r="C35" s="14">
        <f>[31]Maio!$B$6</f>
        <v>23.979166666666671</v>
      </c>
      <c r="D35" s="14">
        <f>[31]Maio!$B$7</f>
        <v>22.8125</v>
      </c>
      <c r="E35" s="14">
        <f>[31]Maio!$B$8</f>
        <v>23.899999999999995</v>
      </c>
      <c r="F35" s="14">
        <f>[31]Maio!$B$9</f>
        <v>23.987499999999997</v>
      </c>
      <c r="G35" s="14">
        <f>[31]Maio!$B$10</f>
        <v>24.329166666666666</v>
      </c>
      <c r="H35" s="14">
        <f>[31]Maio!$B$11</f>
        <v>23.566666666666666</v>
      </c>
      <c r="I35" s="14">
        <f>[31]Maio!$B$12</f>
        <v>23.029166666666669</v>
      </c>
      <c r="J35" s="14">
        <f>[31]Maio!$B$13</f>
        <v>23.008333333333336</v>
      </c>
      <c r="K35" s="14">
        <f>[31]Maio!$B$14</f>
        <v>22.554166666666664</v>
      </c>
      <c r="L35" s="14">
        <f>[31]Maio!$B$15</f>
        <v>21.916666666666668</v>
      </c>
      <c r="M35" s="14">
        <f>[31]Maio!$B$16</f>
        <v>19.754166666666666</v>
      </c>
      <c r="N35" s="14">
        <f>[31]Maio!$B$17</f>
        <v>19.158333333333331</v>
      </c>
      <c r="O35" s="14">
        <f>[31]Maio!$B$18</f>
        <v>22.770833333333329</v>
      </c>
      <c r="P35" s="14">
        <f>[31]Maio!$B$19</f>
        <v>23.504166666666663</v>
      </c>
      <c r="Q35" s="14">
        <f>[31]Maio!$B$20</f>
        <v>20.741666666666667</v>
      </c>
      <c r="R35" s="14">
        <f>[31]Maio!$B$21</f>
        <v>21.733333333333334</v>
      </c>
      <c r="S35" s="14">
        <f>[31]Maio!$B$22</f>
        <v>22.258333333333336</v>
      </c>
      <c r="T35" s="14">
        <f>[31]Maio!$B$23</f>
        <v>19.025000000000002</v>
      </c>
      <c r="U35" s="14">
        <f>[31]Maio!$B$24</f>
        <v>12.829166666666667</v>
      </c>
      <c r="V35" s="14">
        <f>[31]Maio!$B$25</f>
        <v>13.308333333333332</v>
      </c>
      <c r="W35" s="14">
        <f>[31]Maio!$B$26</f>
        <v>15.270833333333334</v>
      </c>
      <c r="X35" s="14">
        <f>[31]Maio!$B$27</f>
        <v>16.595833333333335</v>
      </c>
      <c r="Y35" s="14">
        <f>[31]Maio!$B$28</f>
        <v>18.979166666666668</v>
      </c>
      <c r="Z35" s="14">
        <f>[31]Maio!$B$29</f>
        <v>20.45</v>
      </c>
      <c r="AA35" s="14">
        <f>[31]Maio!$B$30</f>
        <v>21.275000000000002</v>
      </c>
      <c r="AB35" s="14">
        <f>[31]Maio!$B$31</f>
        <v>20.716666666666669</v>
      </c>
      <c r="AC35" s="14">
        <f>[31]Maio!$B$32</f>
        <v>20.379166666666666</v>
      </c>
      <c r="AD35" s="14">
        <f>[31]Maio!$B$33</f>
        <v>20.637500000000003</v>
      </c>
      <c r="AE35" s="14">
        <f>[31]Maio!$B$34</f>
        <v>21.650000000000006</v>
      </c>
      <c r="AF35" s="14">
        <f>[31]Maio!$B$35</f>
        <v>21.562500000000004</v>
      </c>
      <c r="AG35" s="74">
        <f t="shared" ref="AG35:AG46" si="3">AVERAGE(B35:AF35)</f>
        <v>21.021774193548389</v>
      </c>
    </row>
    <row r="36" spans="1:36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75" t="s">
        <v>130</v>
      </c>
    </row>
    <row r="37" spans="1:36" ht="17.100000000000001" customHeight="1" x14ac:dyDescent="0.2">
      <c r="A37" s="72" t="s">
        <v>149</v>
      </c>
      <c r="B37" s="14">
        <f>[33]Maio!$B$5</f>
        <v>26.883333333333326</v>
      </c>
      <c r="C37" s="14">
        <f>[33]Maio!$B$6</f>
        <v>24.833333333333329</v>
      </c>
      <c r="D37" s="14">
        <f>[33]Maio!$B$7</f>
        <v>24.091666666666665</v>
      </c>
      <c r="E37" s="14">
        <f>[33]Maio!$B$8</f>
        <v>23.562499999999996</v>
      </c>
      <c r="F37" s="14">
        <f>[33]Maio!$B$9</f>
        <v>25.083333333333332</v>
      </c>
      <c r="G37" s="14">
        <f>[33]Maio!$B$10</f>
        <v>24.745833333333337</v>
      </c>
      <c r="H37" s="14">
        <f>[33]Maio!$B$11</f>
        <v>25.554166666666671</v>
      </c>
      <c r="I37" s="14">
        <f>[33]Maio!$B$12</f>
        <v>24.433333333333334</v>
      </c>
      <c r="J37" s="14">
        <f>[33]Maio!$B$13</f>
        <v>24.0625</v>
      </c>
      <c r="K37" s="14">
        <f>[33]Maio!$B$14</f>
        <v>23.329166666666666</v>
      </c>
      <c r="L37" s="14">
        <f>[33]Maio!$B$15</f>
        <v>23.362499999999997</v>
      </c>
      <c r="M37" s="14">
        <f>[33]Maio!$B$16</f>
        <v>21.237500000000004</v>
      </c>
      <c r="N37" s="14">
        <f>[33]Maio!$B$17</f>
        <v>19.508333333333333</v>
      </c>
      <c r="O37" s="14">
        <f>[33]Maio!$B$18</f>
        <v>22.370833333333334</v>
      </c>
      <c r="P37" s="14">
        <f>[33]Maio!$B$19</f>
        <v>24.308333333333337</v>
      </c>
      <c r="Q37" s="14">
        <f>[33]Maio!$B$20</f>
        <v>21.887500000000003</v>
      </c>
      <c r="R37" s="14">
        <f>[33]Maio!$B$21</f>
        <v>22.150000000000006</v>
      </c>
      <c r="S37" s="14">
        <f>[33]Maio!$B$22</f>
        <v>24.308333333333334</v>
      </c>
      <c r="T37" s="14">
        <f>[33]Maio!$B$23</f>
        <v>20.208333333333329</v>
      </c>
      <c r="U37" s="14">
        <f>[33]Maio!$B$24</f>
        <v>13.975000000000001</v>
      </c>
      <c r="V37" s="14">
        <f>[33]Maio!$B$25</f>
        <v>13.89583333333333</v>
      </c>
      <c r="W37" s="14">
        <f>[33]Maio!$B$26</f>
        <v>15.658333333333333</v>
      </c>
      <c r="X37" s="14">
        <f>[33]Maio!$B$27</f>
        <v>17.125</v>
      </c>
      <c r="Y37" s="14">
        <f>[33]Maio!$B$28</f>
        <v>18.587500000000002</v>
      </c>
      <c r="Z37" s="14">
        <f>[33]Maio!$B$29</f>
        <v>21.245833333333334</v>
      </c>
      <c r="AA37" s="14">
        <f>[33]Maio!$B$30</f>
        <v>21.670833333333334</v>
      </c>
      <c r="AB37" s="14">
        <f>[33]Maio!$B$31</f>
        <v>22.287499999999998</v>
      </c>
      <c r="AC37" s="14">
        <f>[33]Maio!$B$32</f>
        <v>21.737500000000001</v>
      </c>
      <c r="AD37" s="14">
        <f>[33]Maio!$B$33</f>
        <v>20.591666666666665</v>
      </c>
      <c r="AE37" s="14">
        <f>[33]Maio!$B$34</f>
        <v>21.774999999999995</v>
      </c>
      <c r="AF37" s="14">
        <f>[33]Maio!$B$35</f>
        <v>22.0625</v>
      </c>
      <c r="AG37" s="74">
        <f t="shared" si="3"/>
        <v>21.823655913978495</v>
      </c>
    </row>
    <row r="38" spans="1:36" ht="17.100000000000001" customHeight="1" x14ac:dyDescent="0.2">
      <c r="A38" s="72" t="s">
        <v>150</v>
      </c>
      <c r="B38" s="14">
        <f>[34]Maio!$B$5</f>
        <v>25.775000000000002</v>
      </c>
      <c r="C38" s="14">
        <f>[34]Maio!$B$6</f>
        <v>25.816666666666663</v>
      </c>
      <c r="D38" s="14">
        <f>[34]Maio!$B$7</f>
        <v>25.483333333333331</v>
      </c>
      <c r="E38" s="14">
        <f>[34]Maio!$B$8</f>
        <v>25.674999999999997</v>
      </c>
      <c r="F38" s="14">
        <f>[34]Maio!$B$9</f>
        <v>24.829166666666666</v>
      </c>
      <c r="G38" s="14">
        <f>[34]Maio!$B$10</f>
        <v>22.379166666666663</v>
      </c>
      <c r="H38" s="14">
        <f>[34]Maio!$B$11</f>
        <v>24.370833333333326</v>
      </c>
      <c r="I38" s="14">
        <f>[34]Maio!$B$12</f>
        <v>23.875</v>
      </c>
      <c r="J38" s="14">
        <f>[34]Maio!$B$13</f>
        <v>23.970833333333331</v>
      </c>
      <c r="K38" s="14">
        <f>[34]Maio!$B$14</f>
        <v>24.083333333333332</v>
      </c>
      <c r="L38" s="14">
        <f>[34]Maio!$B$15</f>
        <v>20.524999999999995</v>
      </c>
      <c r="M38" s="14">
        <f>[34]Maio!$B$16</f>
        <v>17.299999999999997</v>
      </c>
      <c r="N38" s="14">
        <f>[34]Maio!$B$17</f>
        <v>17.625</v>
      </c>
      <c r="O38" s="14">
        <f>[34]Maio!$B$18</f>
        <v>20.587499999999995</v>
      </c>
      <c r="P38" s="14">
        <f>[34]Maio!$B$19</f>
        <v>23.945833333333336</v>
      </c>
      <c r="Q38" s="14">
        <f>[34]Maio!$B$20</f>
        <v>20.179166666666664</v>
      </c>
      <c r="R38" s="14">
        <f>[34]Maio!$B$21</f>
        <v>21.083333333333339</v>
      </c>
      <c r="S38" s="14">
        <f>[34]Maio!$B$22</f>
        <v>23.166666666666668</v>
      </c>
      <c r="T38" s="14">
        <f>[34]Maio!$B$23</f>
        <v>17.05</v>
      </c>
      <c r="U38" s="14">
        <f>[34]Maio!$B$24</f>
        <v>12.625</v>
      </c>
      <c r="V38" s="14">
        <f>[34]Maio!$B$25</f>
        <v>13.491666666666665</v>
      </c>
      <c r="W38" s="14">
        <f>[34]Maio!$B$26</f>
        <v>14.458333333333336</v>
      </c>
      <c r="X38" s="14">
        <f>[34]Maio!$B$27</f>
        <v>14.891666666666666</v>
      </c>
      <c r="Y38" s="14">
        <f>[34]Maio!$B$28</f>
        <v>17.258333333333333</v>
      </c>
      <c r="Z38" s="14">
        <f>[34]Maio!$B$29</f>
        <v>19.170833333333331</v>
      </c>
      <c r="AA38" s="14">
        <f>[34]Maio!$B$30</f>
        <v>20.941666666666666</v>
      </c>
      <c r="AB38" s="14">
        <f>[34]Maio!$B$31</f>
        <v>21.495833333333334</v>
      </c>
      <c r="AC38" s="14">
        <f>[34]Maio!$B$32</f>
        <v>21.099999999999998</v>
      </c>
      <c r="AD38" s="14">
        <f>[34]Maio!$B$33</f>
        <v>21.404166666666669</v>
      </c>
      <c r="AE38" s="14">
        <f>[34]Maio!$B$34</f>
        <v>22.191666666666666</v>
      </c>
      <c r="AF38" s="14">
        <f>[34]Maio!$B$35</f>
        <v>21.787500000000005</v>
      </c>
      <c r="AG38" s="74">
        <f t="shared" si="3"/>
        <v>20.920564516129033</v>
      </c>
    </row>
    <row r="39" spans="1:36" ht="17.100000000000001" customHeight="1" x14ac:dyDescent="0.2">
      <c r="A39" s="72" t="s">
        <v>151</v>
      </c>
      <c r="B39" s="14">
        <f>[35]Maio!$B$5</f>
        <v>25.558333333333326</v>
      </c>
      <c r="C39" s="14">
        <f>[35]Maio!$B$6</f>
        <v>23.470833333333335</v>
      </c>
      <c r="D39" s="14">
        <f>[35]Maio!$B$7</f>
        <v>24.204166666666669</v>
      </c>
      <c r="E39" s="14">
        <f>[35]Maio!$B$8</f>
        <v>22.387499999999999</v>
      </c>
      <c r="F39" s="14">
        <f>[35]Maio!$B$9</f>
        <v>23.162499999999998</v>
      </c>
      <c r="G39" s="14">
        <f>[35]Maio!$B$10</f>
        <v>24.416666666666671</v>
      </c>
      <c r="H39" s="14">
        <f>[35]Maio!$B$11</f>
        <v>24.562500000000004</v>
      </c>
      <c r="I39" s="14">
        <f>[35]Maio!$B$12</f>
        <v>24.795833333333331</v>
      </c>
      <c r="J39" s="14">
        <f>[35]Maio!$B$13</f>
        <v>24.745833333333334</v>
      </c>
      <c r="K39" s="14">
        <f>[35]Maio!$B$14</f>
        <v>23.804166666666664</v>
      </c>
      <c r="L39" s="14">
        <f>[35]Maio!$B$15</f>
        <v>21.020833333333339</v>
      </c>
      <c r="M39" s="14">
        <f>[35]Maio!$B$16</f>
        <v>20.041666666666668</v>
      </c>
      <c r="N39" s="14">
        <f>[35]Maio!$B$17</f>
        <v>19.666666666666664</v>
      </c>
      <c r="O39" s="14">
        <f>[35]Maio!$B$18</f>
        <v>23.591666666666665</v>
      </c>
      <c r="P39" s="14">
        <f>[35]Maio!$B$19</f>
        <v>23.387500000000003</v>
      </c>
      <c r="Q39" s="14">
        <f>[35]Maio!$B$20</f>
        <v>21.529166666666665</v>
      </c>
      <c r="R39" s="14">
        <f>[35]Maio!$B$21</f>
        <v>22.633333333333336</v>
      </c>
      <c r="S39" s="14">
        <f>[35]Maio!$B$22</f>
        <v>22.904166666666669</v>
      </c>
      <c r="T39" s="14">
        <f>[35]Maio!$B$23</f>
        <v>19.974999999999998</v>
      </c>
      <c r="U39" s="14">
        <f>[35]Maio!$B$24</f>
        <v>13.037500000000001</v>
      </c>
      <c r="V39" s="14">
        <f>[35]Maio!$B$25</f>
        <v>14.1</v>
      </c>
      <c r="W39" s="14">
        <f>[35]Maio!$B$26</f>
        <v>15.620833333333335</v>
      </c>
      <c r="X39" s="14">
        <f>[35]Maio!$B$27</f>
        <v>16.645833333333332</v>
      </c>
      <c r="Y39" s="14">
        <f>[35]Maio!$B$28</f>
        <v>19.3125</v>
      </c>
      <c r="Z39" s="14">
        <f>[35]Maio!$B$29</f>
        <v>20.499999999999996</v>
      </c>
      <c r="AA39" s="14">
        <f>[35]Maio!$B$30</f>
        <v>22.216666666666669</v>
      </c>
      <c r="AB39" s="14">
        <f>[35]Maio!$B$31</f>
        <v>22.899999999999995</v>
      </c>
      <c r="AC39" s="14">
        <f>[35]Maio!$B$32</f>
        <v>22.560869565217391</v>
      </c>
      <c r="AD39" s="14">
        <f>[35]Maio!$B$33</f>
        <v>22.526086956521741</v>
      </c>
      <c r="AE39" s="14">
        <f>[35]Maio!$B$34</f>
        <v>21.16363636363636</v>
      </c>
      <c r="AF39" s="14">
        <f>[35]Maio!$B$35</f>
        <v>21.865217391304348</v>
      </c>
      <c r="AG39" s="74">
        <f>AVERAGE(B39:AF39)</f>
        <v>21.55830570784989</v>
      </c>
    </row>
    <row r="40" spans="1:36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74" t="s">
        <v>130</v>
      </c>
    </row>
    <row r="41" spans="1:36" ht="17.100000000000001" customHeight="1" x14ac:dyDescent="0.2">
      <c r="A41" s="72" t="s">
        <v>153</v>
      </c>
      <c r="B41" s="14">
        <f>[37]Maio!$B$5</f>
        <v>24.412500000000009</v>
      </c>
      <c r="C41" s="14">
        <f>[37]Maio!$B$6</f>
        <v>24.637499999999992</v>
      </c>
      <c r="D41" s="14">
        <f>[37]Maio!$B$7</f>
        <v>24.549999999999997</v>
      </c>
      <c r="E41" s="14">
        <f>[37]Maio!$B$8</f>
        <v>23.612500000000001</v>
      </c>
      <c r="F41" s="14">
        <f>[37]Maio!$B$9</f>
        <v>23.4375</v>
      </c>
      <c r="G41" s="14">
        <f>[37]Maio!$B$10</f>
        <v>23.504166666666663</v>
      </c>
      <c r="H41" s="14">
        <f>[37]Maio!$B$11</f>
        <v>24.75833333333334</v>
      </c>
      <c r="I41" s="14">
        <f>[37]Maio!$B$12</f>
        <v>24.020833333333332</v>
      </c>
      <c r="J41" s="14">
        <f>[37]Maio!$B$13</f>
        <v>24.012500000000003</v>
      </c>
      <c r="K41" s="14">
        <f>[37]Maio!$B$14</f>
        <v>24.337500000000006</v>
      </c>
      <c r="L41" s="14">
        <f>[37]Maio!$B$15</f>
        <v>20.524999999999995</v>
      </c>
      <c r="M41" s="14">
        <f>[37]Maio!$B$16</f>
        <v>18.008333333333333</v>
      </c>
      <c r="N41" s="14">
        <f>[37]Maio!$B$17</f>
        <v>17.504166666666666</v>
      </c>
      <c r="O41" s="14">
        <f>[37]Maio!$B$18</f>
        <v>18.652631578947371</v>
      </c>
      <c r="P41" s="14">
        <f>[37]Maio!$B$19</f>
        <v>24.30416666666666</v>
      </c>
      <c r="Q41" s="14">
        <f>[37]Maio!$B$20</f>
        <v>20.591666666666672</v>
      </c>
      <c r="R41" s="14">
        <f>[37]Maio!$B$21</f>
        <v>20.495833333333334</v>
      </c>
      <c r="S41" s="14">
        <f>[37]Maio!$B$22</f>
        <v>23.058333333333334</v>
      </c>
      <c r="T41" s="14">
        <f>[37]Maio!$B$23</f>
        <v>16.4375</v>
      </c>
      <c r="U41" s="14">
        <f>[37]Maio!$B$24</f>
        <v>12.879166666666665</v>
      </c>
      <c r="V41" s="14">
        <f>[37]Maio!$B$25</f>
        <v>12.573913043478262</v>
      </c>
      <c r="W41" s="14">
        <f>[37]Maio!$B$26</f>
        <v>13.573913043478262</v>
      </c>
      <c r="X41" s="14">
        <f>[37]Maio!$B$27</f>
        <v>14.7125</v>
      </c>
      <c r="Y41" s="14">
        <f>[37]Maio!$B$28</f>
        <v>17.237499999999997</v>
      </c>
      <c r="Z41" s="14">
        <f>[37]Maio!$B$29</f>
        <v>18.75</v>
      </c>
      <c r="AA41" s="14">
        <f>[37]Maio!$B$30</f>
        <v>20.987500000000001</v>
      </c>
      <c r="AB41" s="14">
        <f>[37]Maio!$B$31</f>
        <v>22.258333333333336</v>
      </c>
      <c r="AC41" s="14">
        <f>[37]Maio!$B$32</f>
        <v>21.895833333333332</v>
      </c>
      <c r="AD41" s="14">
        <f>[37]Maio!$B$33</f>
        <v>21.108333333333331</v>
      </c>
      <c r="AE41" s="14">
        <f>[37]Maio!$B$34</f>
        <v>21.733333333333334</v>
      </c>
      <c r="AF41" s="14">
        <f>[37]Maio!$B$35</f>
        <v>21.554166666666664</v>
      </c>
      <c r="AG41" s="74">
        <f>AVERAGE(B41:AF41)</f>
        <v>20.649208311803356</v>
      </c>
    </row>
    <row r="42" spans="1:36" ht="17.100000000000001" customHeight="1" x14ac:dyDescent="0.2">
      <c r="A42" s="72" t="s">
        <v>154</v>
      </c>
      <c r="B42" s="14">
        <f>[38]Maio!$B$5</f>
        <v>26.708333333333343</v>
      </c>
      <c r="C42" s="14">
        <f>[38]Maio!$B$6</f>
        <v>26.129166666666663</v>
      </c>
      <c r="D42" s="14">
        <f>[38]Maio!$B$7</f>
        <v>24.366666666666671</v>
      </c>
      <c r="E42" s="14">
        <f>[38]Maio!$B$8</f>
        <v>24.670833333333334</v>
      </c>
      <c r="F42" s="14">
        <f>[38]Maio!$B$9</f>
        <v>24.824999999999999</v>
      </c>
      <c r="G42" s="14">
        <f>[38]Maio!$B$10</f>
        <v>25.637499999999999</v>
      </c>
      <c r="H42" s="14">
        <f>[38]Maio!$B$11</f>
        <v>25.041666666666668</v>
      </c>
      <c r="I42" s="14">
        <f>[38]Maio!$B$12</f>
        <v>23.916666666666671</v>
      </c>
      <c r="J42" s="14">
        <f>[38]Maio!$B$13</f>
        <v>24.208333333333332</v>
      </c>
      <c r="K42" s="14">
        <f>[38]Maio!$B$14</f>
        <v>24.299999999999997</v>
      </c>
      <c r="L42" s="14">
        <f>[38]Maio!$B$15</f>
        <v>19.908333333333335</v>
      </c>
      <c r="M42" s="14">
        <f>[38]Maio!$B$16</f>
        <v>18.620833333333326</v>
      </c>
      <c r="N42" s="14">
        <f>[38]Maio!$B$17</f>
        <v>18.783333333333331</v>
      </c>
      <c r="O42" s="14">
        <f>[38]Maio!$B$18</f>
        <v>21.512500000000003</v>
      </c>
      <c r="P42" s="14">
        <f>[38]Maio!$B$19</f>
        <v>24.274999999999995</v>
      </c>
      <c r="Q42" s="14">
        <f>[38]Maio!$B$20</f>
        <v>21.166666666666668</v>
      </c>
      <c r="R42" s="14">
        <f>[38]Maio!$B$21</f>
        <v>21.037499999999998</v>
      </c>
      <c r="S42" s="14">
        <f>[38]Maio!$B$22</f>
        <v>23.254166666666663</v>
      </c>
      <c r="T42" s="14">
        <f>[38]Maio!$B$23</f>
        <v>18.137499999999999</v>
      </c>
      <c r="U42" s="14">
        <f>[38]Maio!$B$24</f>
        <v>13.7875</v>
      </c>
      <c r="V42" s="14">
        <f>[38]Maio!$B$25</f>
        <v>14.316666666666665</v>
      </c>
      <c r="W42" s="14">
        <f>[38]Maio!$B$26</f>
        <v>16.133333333333329</v>
      </c>
      <c r="X42" s="14">
        <f>[38]Maio!$B$27</f>
        <v>17.375000000000004</v>
      </c>
      <c r="Y42" s="14">
        <f>[38]Maio!$B$28</f>
        <v>18.608333333333331</v>
      </c>
      <c r="Z42" s="14">
        <f>[38]Maio!$B$29</f>
        <v>20.229166666666668</v>
      </c>
      <c r="AA42" s="14">
        <f>[38]Maio!$B$30</f>
        <v>21.812500000000004</v>
      </c>
      <c r="AB42" s="14">
        <f>[38]Maio!$B$31</f>
        <v>22.216666666666669</v>
      </c>
      <c r="AC42" s="14">
        <f>[38]Maio!$B$32</f>
        <v>21.354166666666668</v>
      </c>
      <c r="AD42" s="14">
        <f>[38]Maio!$B$33</f>
        <v>21.691666666666666</v>
      </c>
      <c r="AE42" s="14">
        <f>[38]Maio!$B$34</f>
        <v>22.695833333333329</v>
      </c>
      <c r="AF42" s="14">
        <f>[38]Maio!$B$35</f>
        <v>22.345833333333331</v>
      </c>
      <c r="AG42" s="74">
        <f>AVERAGE(B42:AF42)</f>
        <v>21.58279569892473</v>
      </c>
    </row>
    <row r="43" spans="1:36" ht="17.100000000000001" customHeight="1" x14ac:dyDescent="0.2">
      <c r="A43" s="72" t="s">
        <v>155</v>
      </c>
      <c r="B43" s="14">
        <f>[39]Maio!$B$5</f>
        <v>24.487500000000001</v>
      </c>
      <c r="C43" s="14">
        <f>[39]Maio!$B$6</f>
        <v>24.725000000000005</v>
      </c>
      <c r="D43" s="14">
        <f>[39]Maio!$B$7</f>
        <v>23.595833333333328</v>
      </c>
      <c r="E43" s="14">
        <f>[39]Maio!$B$8</f>
        <v>23.195833333333329</v>
      </c>
      <c r="F43" s="14">
        <f>[39]Maio!$B$9</f>
        <v>23.454166666666666</v>
      </c>
      <c r="G43" s="14">
        <f>[39]Maio!$B$10</f>
        <v>22.658333333333335</v>
      </c>
      <c r="H43" s="14">
        <f>[39]Maio!$B$11</f>
        <v>23.391666666666669</v>
      </c>
      <c r="I43" s="14">
        <f>[39]Maio!$B$12</f>
        <v>23.066666666666666</v>
      </c>
      <c r="J43" s="14">
        <f>[39]Maio!$B$13</f>
        <v>22.92916666666666</v>
      </c>
      <c r="K43" s="14">
        <f>[39]Maio!$B$14</f>
        <v>22.979166666666668</v>
      </c>
      <c r="L43" s="14">
        <f>[39]Maio!$B$15</f>
        <v>19.587500000000002</v>
      </c>
      <c r="M43" s="14">
        <f>[39]Maio!$B$16</f>
        <v>17.091666666666672</v>
      </c>
      <c r="N43" s="14">
        <f>[39]Maio!$B$17</f>
        <v>17.291666666666668</v>
      </c>
      <c r="O43" s="14">
        <f>[39]Maio!$B$18</f>
        <v>19.7</v>
      </c>
      <c r="P43" s="14">
        <f>[39]Maio!$B$19</f>
        <v>22.691666666666666</v>
      </c>
      <c r="Q43" s="14">
        <f>[39]Maio!$B$20</f>
        <v>19.55</v>
      </c>
      <c r="R43" s="14">
        <f>[39]Maio!$B$21</f>
        <v>20.025000000000002</v>
      </c>
      <c r="S43" s="14">
        <f>[39]Maio!$B$22</f>
        <v>21.558333333333337</v>
      </c>
      <c r="T43" s="14">
        <f>[39]Maio!$B$23</f>
        <v>16.408333333333331</v>
      </c>
      <c r="U43" s="14">
        <f>[39]Maio!$B$24</f>
        <v>12.449999999999998</v>
      </c>
      <c r="V43" s="14">
        <f>[39]Maio!$B$25</f>
        <v>12.666666666666666</v>
      </c>
      <c r="W43" s="14">
        <f>[39]Maio!$B$26</f>
        <v>14.016666666666667</v>
      </c>
      <c r="X43" s="14">
        <f>[39]Maio!$B$27</f>
        <v>15.250000000000002</v>
      </c>
      <c r="Y43" s="14">
        <f>[39]Maio!$B$28</f>
        <v>17.008333333333333</v>
      </c>
      <c r="Z43" s="14">
        <f>[39]Maio!$B$29</f>
        <v>18.641666666666669</v>
      </c>
      <c r="AA43" s="14">
        <f>[39]Maio!$B$30</f>
        <v>20.108333333333331</v>
      </c>
      <c r="AB43" s="14">
        <f>[39]Maio!$B$31</f>
        <v>20.566666666666666</v>
      </c>
      <c r="AC43" s="14">
        <f>[39]Maio!$B$32</f>
        <v>19.987500000000001</v>
      </c>
      <c r="AD43" s="14">
        <f>[39]Maio!$B$33</f>
        <v>19.475000000000001</v>
      </c>
      <c r="AE43" s="14">
        <f>[39]Maio!$B$34</f>
        <v>20.391666666666669</v>
      </c>
      <c r="AF43" s="14">
        <f>[39]Maio!$B$35</f>
        <v>20.458333333333332</v>
      </c>
      <c r="AG43" s="74">
        <f>AVERAGE(B43:AF43)</f>
        <v>19.980913978494627</v>
      </c>
    </row>
    <row r="44" spans="1:36" ht="17.100000000000001" customHeight="1" x14ac:dyDescent="0.2">
      <c r="A44" s="72" t="s">
        <v>156</v>
      </c>
      <c r="B44" s="14">
        <f>[40]Maio!$B$5</f>
        <v>25.258333333333336</v>
      </c>
      <c r="C44" s="14">
        <f>[40]Maio!$B$6</f>
        <v>25.454166666666666</v>
      </c>
      <c r="D44" s="14">
        <f>[40]Maio!$B$7</f>
        <v>25.149999999999991</v>
      </c>
      <c r="E44" s="14">
        <f>[40]Maio!$B$8</f>
        <v>24.570833333333336</v>
      </c>
      <c r="F44" s="14">
        <f>[40]Maio!$B$9</f>
        <v>24.079166666666669</v>
      </c>
      <c r="G44" s="14">
        <f>[40]Maio!$B$10</f>
        <v>24.058333333333334</v>
      </c>
      <c r="H44" s="14">
        <f>[40]Maio!$B$11</f>
        <v>24.379166666666663</v>
      </c>
      <c r="I44" s="14">
        <f>[40]Maio!$B$12</f>
        <v>24.599999999999998</v>
      </c>
      <c r="J44" s="14">
        <f>[40]Maio!$B$13</f>
        <v>24.316666666666666</v>
      </c>
      <c r="K44" s="14">
        <f>[40]Maio!$B$14</f>
        <v>24.154166666666669</v>
      </c>
      <c r="L44" s="14">
        <f>[40]Maio!$B$15</f>
        <v>19.712499999999999</v>
      </c>
      <c r="M44" s="14">
        <f>[40]Maio!$B$16</f>
        <v>18.541666666666668</v>
      </c>
      <c r="N44" s="14">
        <f>[40]Maio!$B$17</f>
        <v>18.179166666666664</v>
      </c>
      <c r="O44" s="14">
        <f>[40]Maio!$B$18</f>
        <v>21.279166666666665</v>
      </c>
      <c r="P44" s="14">
        <f>[40]Maio!$B$19</f>
        <v>24.170833333333334</v>
      </c>
      <c r="Q44" s="14">
        <f>[40]Maio!$B$20</f>
        <v>21.074999999999999</v>
      </c>
      <c r="R44" s="14">
        <f>[40]Maio!$B$21</f>
        <v>21.220833333333335</v>
      </c>
      <c r="S44" s="14">
        <f>[40]Maio!$B$22</f>
        <v>23.308333333333334</v>
      </c>
      <c r="T44" s="14">
        <f>[40]Maio!$B$23</f>
        <v>18.687500000000004</v>
      </c>
      <c r="U44" s="14">
        <f>[40]Maio!$B$24</f>
        <v>12.562499999999998</v>
      </c>
      <c r="V44" s="14">
        <f>[40]Maio!$B$25</f>
        <v>13.791666666666664</v>
      </c>
      <c r="W44" s="14">
        <f>[40]Maio!$B$26</f>
        <v>14.024999999999999</v>
      </c>
      <c r="X44" s="14">
        <f>[40]Maio!$B$27</f>
        <v>15.025</v>
      </c>
      <c r="Y44" s="14">
        <f>[40]Maio!$B$28</f>
        <v>17.31666666666667</v>
      </c>
      <c r="Z44" s="14">
        <f>[40]Maio!$B$29</f>
        <v>19.279166666666661</v>
      </c>
      <c r="AA44" s="14">
        <f>[40]Maio!$B$30</f>
        <v>21.608333333333334</v>
      </c>
      <c r="AB44" s="14">
        <f>[40]Maio!$B$31</f>
        <v>22.729166666666661</v>
      </c>
      <c r="AC44" s="14">
        <f>[40]Maio!$B$32</f>
        <v>21.354166666666661</v>
      </c>
      <c r="AD44" s="14">
        <f>[40]Maio!$B$33</f>
        <v>21.379166666666666</v>
      </c>
      <c r="AE44" s="14">
        <f>[40]Maio!$B$34</f>
        <v>23.349999999999998</v>
      </c>
      <c r="AF44" s="14">
        <f>[40]Maio!$B$35</f>
        <v>23.008333333333336</v>
      </c>
      <c r="AG44" s="74">
        <f>AVERAGE(B44:AF44)</f>
        <v>21.213709677419356</v>
      </c>
    </row>
    <row r="45" spans="1:36" ht="17.100000000000001" customHeight="1" x14ac:dyDescent="0.2">
      <c r="A45" s="72" t="s">
        <v>157</v>
      </c>
      <c r="B45" s="14">
        <f>[41]Maio!$B$5</f>
        <v>26.379166666666666</v>
      </c>
      <c r="C45" s="14">
        <f>[41]Maio!$B$6</f>
        <v>26.508333333333329</v>
      </c>
      <c r="D45" s="14">
        <f>[41]Maio!$B$7</f>
        <v>26.145833333333332</v>
      </c>
      <c r="E45" s="14">
        <f>[41]Maio!$B$8</f>
        <v>24.841666666666665</v>
      </c>
      <c r="F45" s="14">
        <f>[41]Maio!$B$9</f>
        <v>26.220833333333335</v>
      </c>
      <c r="G45" s="14">
        <f>[41]Maio!$B$10</f>
        <v>25.720833333333331</v>
      </c>
      <c r="H45" s="14">
        <f>[41]Maio!$B$11</f>
        <v>25.341666666666665</v>
      </c>
      <c r="I45" s="14">
        <f>[41]Maio!$B$12</f>
        <v>24.112499999999997</v>
      </c>
      <c r="J45" s="14">
        <f>[41]Maio!$B$13</f>
        <v>24.220833333333335</v>
      </c>
      <c r="K45" s="14">
        <f>[41]Maio!$B$14</f>
        <v>24.933333333333334</v>
      </c>
      <c r="L45" s="14">
        <f>[41]Maio!$B$15</f>
        <v>21.983333333333334</v>
      </c>
      <c r="M45" s="14">
        <f>[41]Maio!$B$16</f>
        <v>19.170833333333334</v>
      </c>
      <c r="N45" s="14">
        <f>[41]Maio!$B$17</f>
        <v>18.816666666666663</v>
      </c>
      <c r="O45" s="14">
        <f>[41]Maio!$B$18</f>
        <v>22.191666666666663</v>
      </c>
      <c r="P45" s="14">
        <f>[41]Maio!$B$19</f>
        <v>25.345833333333331</v>
      </c>
      <c r="Q45" s="14">
        <f>[41]Maio!$B$20</f>
        <v>20.891666666666669</v>
      </c>
      <c r="R45" s="14">
        <f>[41]Maio!$B$21</f>
        <v>21.8125</v>
      </c>
      <c r="S45" s="14">
        <f>[41]Maio!$B$22</f>
        <v>24.512499999999999</v>
      </c>
      <c r="T45" s="14">
        <f>[41]Maio!$B$23</f>
        <v>18.462499999999999</v>
      </c>
      <c r="U45" s="14">
        <f>[41]Maio!$B$24</f>
        <v>13.125</v>
      </c>
      <c r="V45" s="14">
        <f>[41]Maio!$B$25</f>
        <v>14.554166666666665</v>
      </c>
      <c r="W45" s="14">
        <f>[41]Maio!$B$26</f>
        <v>15.754166666666665</v>
      </c>
      <c r="X45" s="14">
        <f>[41]Maio!$B$27</f>
        <v>16.104166666666664</v>
      </c>
      <c r="Y45" s="14">
        <f>[41]Maio!$B$28</f>
        <v>18.533333333333335</v>
      </c>
      <c r="Z45" s="14">
        <f>[41]Maio!$B$29</f>
        <v>20.545833333333331</v>
      </c>
      <c r="AA45" s="14">
        <f>[41]Maio!$B$30</f>
        <v>22.025000000000002</v>
      </c>
      <c r="AB45" s="14">
        <f>[41]Maio!$B$31</f>
        <v>22.645833333333332</v>
      </c>
      <c r="AC45" s="14">
        <f>[41]Maio!$B$32</f>
        <v>21.954166666666666</v>
      </c>
      <c r="AD45" s="14">
        <f>[41]Maio!$B$33</f>
        <v>21.683333333333334</v>
      </c>
      <c r="AE45" s="14">
        <f>[41]Maio!$B$34</f>
        <v>22.874999999999996</v>
      </c>
      <c r="AF45" s="14">
        <f>[41]Maio!$B$35</f>
        <v>23.354166666666661</v>
      </c>
      <c r="AG45" s="74">
        <f>AVERAGE(B45:AF45)</f>
        <v>21.960215053763438</v>
      </c>
    </row>
    <row r="46" spans="1:36" ht="17.100000000000001" customHeight="1" x14ac:dyDescent="0.2">
      <c r="A46" s="72" t="s">
        <v>158</v>
      </c>
      <c r="B46" s="14">
        <f>[42]Maio!$B$5</f>
        <v>23.920833333333331</v>
      </c>
      <c r="C46" s="14">
        <f>[42]Maio!$B$6</f>
        <v>24.383333333333329</v>
      </c>
      <c r="D46" s="14">
        <f>[42]Maio!$B$7</f>
        <v>23.654166666666669</v>
      </c>
      <c r="E46" s="14">
        <f>[42]Maio!$B$8</f>
        <v>23.670833333333331</v>
      </c>
      <c r="F46" s="14">
        <f>[42]Maio!$B$9</f>
        <v>24.741666666666664</v>
      </c>
      <c r="G46" s="14">
        <f>[42]Maio!$B$10</f>
        <v>25.516666666666669</v>
      </c>
      <c r="H46" s="14">
        <f>[42]Maio!$B$11</f>
        <v>24.854166666666668</v>
      </c>
      <c r="I46" s="14">
        <f>[42]Maio!$B$12</f>
        <v>25.433333333333337</v>
      </c>
      <c r="J46" s="14">
        <f>[42]Maio!$B$13</f>
        <v>25.150000000000002</v>
      </c>
      <c r="K46" s="14">
        <f>[42]Maio!$B$14</f>
        <v>24.279166666666669</v>
      </c>
      <c r="L46" s="14">
        <f>[42]Maio!$B$15</f>
        <v>23.75833333333334</v>
      </c>
      <c r="M46" s="14">
        <f>[42]Maio!$B$16</f>
        <v>23.420833333333331</v>
      </c>
      <c r="N46" s="14">
        <f>[42]Maio!$B$17</f>
        <v>22.908333333333331</v>
      </c>
      <c r="O46" s="14">
        <f>[42]Maio!$B$18</f>
        <v>24.058333333333334</v>
      </c>
      <c r="P46" s="14">
        <f>[42]Maio!$B$19</f>
        <v>24.337499999999991</v>
      </c>
      <c r="Q46" s="14">
        <f>[42]Maio!$B$20</f>
        <v>21.970833333333331</v>
      </c>
      <c r="R46" s="14">
        <f>[42]Maio!$B$21</f>
        <v>22.895833333333332</v>
      </c>
      <c r="S46" s="14">
        <f>[42]Maio!$B$22</f>
        <v>23.724999999999998</v>
      </c>
      <c r="T46" s="14">
        <f>[42]Maio!$B$23</f>
        <v>21.5625</v>
      </c>
      <c r="U46" s="14">
        <f>[42]Maio!$B$24</f>
        <v>16.325000000000003</v>
      </c>
      <c r="V46" s="14">
        <f>[42]Maio!$B$25</f>
        <v>15.1625</v>
      </c>
      <c r="W46" s="14">
        <f>[42]Maio!$B$26</f>
        <v>16.349999999999998</v>
      </c>
      <c r="X46" s="14">
        <f>[42]Maio!$B$27</f>
        <v>17.570833333333333</v>
      </c>
      <c r="Y46" s="14">
        <f>[42]Maio!$B$28</f>
        <v>18.887499999999996</v>
      </c>
      <c r="Z46" s="14">
        <f>[42]Maio!$B$29</f>
        <v>19.658333333333335</v>
      </c>
      <c r="AA46" s="14">
        <f>[42]Maio!$B$30</f>
        <v>21.450000000000003</v>
      </c>
      <c r="AB46" s="14">
        <f>[42]Maio!$B$31</f>
        <v>21.75</v>
      </c>
      <c r="AC46" s="14">
        <f>[42]Maio!$B$32</f>
        <v>20.433333333333334</v>
      </c>
      <c r="AD46" s="14">
        <f>[42]Maio!$B$33</f>
        <v>21.679166666666664</v>
      </c>
      <c r="AE46" s="14">
        <f>[42]Maio!$B$34</f>
        <v>21.795833333333331</v>
      </c>
      <c r="AF46" s="14">
        <f>[42]Maio!$B$35</f>
        <v>22.483333333333334</v>
      </c>
      <c r="AG46" s="74">
        <f t="shared" si="3"/>
        <v>22.186693548387101</v>
      </c>
      <c r="AJ46" s="16" t="s">
        <v>54</v>
      </c>
    </row>
    <row r="47" spans="1:36" ht="17.100000000000001" customHeight="1" x14ac:dyDescent="0.2">
      <c r="A47" s="72" t="s">
        <v>159</v>
      </c>
      <c r="B47" s="14">
        <f>[43]Maio!$B$5</f>
        <v>25.337499999999995</v>
      </c>
      <c r="C47" s="14">
        <f>[43]Maio!$B$6</f>
        <v>24.512499999999999</v>
      </c>
      <c r="D47" s="14">
        <f>[43]Maio!$B$7</f>
        <v>24.154166666666669</v>
      </c>
      <c r="E47" s="14">
        <f>[43]Maio!$B$8</f>
        <v>23.470833333333335</v>
      </c>
      <c r="F47" s="14">
        <f>[43]Maio!$B$9</f>
        <v>23.824999999999999</v>
      </c>
      <c r="G47" s="14">
        <f>[43]Maio!$B$10</f>
        <v>24.941666666666666</v>
      </c>
      <c r="H47" s="14">
        <f>[43]Maio!$B$11</f>
        <v>24.345833333333331</v>
      </c>
      <c r="I47" s="14">
        <f>[43]Maio!$B$12</f>
        <v>24.091666666666665</v>
      </c>
      <c r="J47" s="14">
        <f>[43]Maio!$B$13</f>
        <v>24.087500000000002</v>
      </c>
      <c r="K47" s="14">
        <f>[43]Maio!$B$14</f>
        <v>24.283333333333335</v>
      </c>
      <c r="L47" s="14">
        <f>[43]Maio!$B$15</f>
        <v>21.733333333333334</v>
      </c>
      <c r="M47" s="14">
        <f>[43]Maio!$B$16</f>
        <v>19.570833333333336</v>
      </c>
      <c r="N47" s="14">
        <f>[43]Maio!$B$17</f>
        <v>18.666666666666664</v>
      </c>
      <c r="O47" s="14">
        <f>[43]Maio!$B$18</f>
        <v>23.212500000000006</v>
      </c>
      <c r="P47" s="14">
        <f>[43]Maio!$B$19</f>
        <v>24.483333333333334</v>
      </c>
      <c r="Q47" s="14">
        <f>[43]Maio!$B$20</f>
        <v>22.045833333333338</v>
      </c>
      <c r="R47" s="14">
        <f>[43]Maio!$B$21</f>
        <v>23</v>
      </c>
      <c r="S47" s="14">
        <f>[43]Maio!$B$22</f>
        <v>23.841666666666665</v>
      </c>
      <c r="T47" s="14">
        <f>[43]Maio!$B$23</f>
        <v>20.137500000000006</v>
      </c>
      <c r="U47" s="14">
        <f>[43]Maio!$B$24</f>
        <v>13.970833333333333</v>
      </c>
      <c r="V47" s="14">
        <f>[43]Maio!$B$25</f>
        <v>14.087499999999997</v>
      </c>
      <c r="W47" s="14">
        <f>[43]Maio!$B$26</f>
        <v>15.375</v>
      </c>
      <c r="X47" s="14">
        <f>[43]Maio!$B$27</f>
        <v>17.033333333333331</v>
      </c>
      <c r="Y47" s="14">
        <f>[43]Maio!$B$28</f>
        <v>19.374999999999996</v>
      </c>
      <c r="Z47" s="14">
        <f>[43]Maio!$B$29</f>
        <v>20.795833333333338</v>
      </c>
      <c r="AA47" s="14">
        <f>[43]Maio!$B$30</f>
        <v>22.495833333333334</v>
      </c>
      <c r="AB47" s="14">
        <f>[43]Maio!$B$31</f>
        <v>22.804166666666664</v>
      </c>
      <c r="AC47" s="14">
        <f>[43]Maio!$B$32</f>
        <v>21.95</v>
      </c>
      <c r="AD47" s="14">
        <f>[43]Maio!$B$33</f>
        <v>21.995833333333334</v>
      </c>
      <c r="AE47" s="14">
        <f>[43]Maio!$B$34</f>
        <v>23.895833333333339</v>
      </c>
      <c r="AF47" s="14">
        <f>[43]Maio!$B$35</f>
        <v>23.55</v>
      </c>
      <c r="AG47" s="74">
        <f>AVERAGE(B47:AF47)</f>
        <v>21.840994623655913</v>
      </c>
    </row>
    <row r="48" spans="1:36" ht="17.100000000000001" customHeight="1" x14ac:dyDescent="0.2">
      <c r="A48" s="72" t="s">
        <v>160</v>
      </c>
      <c r="B48" s="14">
        <f>[44]Maio!$B$5</f>
        <v>24.270833333333329</v>
      </c>
      <c r="C48" s="14">
        <f>[44]Maio!$B$6</f>
        <v>23.670833333333334</v>
      </c>
      <c r="D48" s="14">
        <f>[44]Maio!$B$7</f>
        <v>22.970833333333335</v>
      </c>
      <c r="E48" s="14">
        <f>[44]Maio!$B$8</f>
        <v>22.783333333333331</v>
      </c>
      <c r="F48" s="14">
        <f>[44]Maio!$B$9</f>
        <v>24.208333333333329</v>
      </c>
      <c r="G48" s="14">
        <f>[44]Maio!$B$10</f>
        <v>23.799999999999994</v>
      </c>
      <c r="H48" s="14">
        <f>[44]Maio!$B$11</f>
        <v>24.241666666666664</v>
      </c>
      <c r="I48" s="14">
        <f>[44]Maio!$B$12</f>
        <v>23.320833333333329</v>
      </c>
      <c r="J48" s="14">
        <f>[44]Maio!$B$13</f>
        <v>23.054166666666664</v>
      </c>
      <c r="K48" s="14">
        <f>[44]Maio!$B$14</f>
        <v>23.987499999999997</v>
      </c>
      <c r="L48" s="14">
        <f>[44]Maio!$B$15</f>
        <v>22.875000000000004</v>
      </c>
      <c r="M48" s="14">
        <f>[44]Maio!$B$16</f>
        <v>20.145833333333329</v>
      </c>
      <c r="N48" s="14">
        <f>[44]Maio!$B$17</f>
        <v>18.262499999999999</v>
      </c>
      <c r="O48" s="14">
        <f>[44]Maio!$B$18</f>
        <v>22.912499999999998</v>
      </c>
      <c r="P48" s="14">
        <f>[44]Maio!$B$19</f>
        <v>24.275000000000002</v>
      </c>
      <c r="Q48" s="14">
        <f>[44]Maio!$B$20</f>
        <v>22.191666666666666</v>
      </c>
      <c r="R48" s="14">
        <f>[44]Maio!$B$21</f>
        <v>22.883333333333336</v>
      </c>
      <c r="S48" s="14">
        <f>[44]Maio!$B$22</f>
        <v>24.054166666666671</v>
      </c>
      <c r="T48" s="14">
        <f>[44]Maio!$B$23</f>
        <v>19.749999999999996</v>
      </c>
      <c r="U48" s="14">
        <f>[44]Maio!$B$24</f>
        <v>13.629166666666665</v>
      </c>
      <c r="V48" s="14">
        <f>[44]Maio!$B$25</f>
        <v>13.316666666666668</v>
      </c>
      <c r="W48" s="14">
        <f>[44]Maio!$B$26</f>
        <v>14.237499999999999</v>
      </c>
      <c r="X48" s="14">
        <f>[44]Maio!$B$27</f>
        <v>15.574999999999998</v>
      </c>
      <c r="Y48" s="14">
        <f>[44]Maio!$B$28</f>
        <v>17.912499999999998</v>
      </c>
      <c r="Z48" s="14">
        <f>[44]Maio!$B$29</f>
        <v>20.187500000000004</v>
      </c>
      <c r="AA48" s="14">
        <f>[44]Maio!$B$30</f>
        <v>21.224999999999998</v>
      </c>
      <c r="AB48" s="14">
        <f>[44]Maio!$B$31</f>
        <v>21.741666666666664</v>
      </c>
      <c r="AC48" s="14">
        <f>[44]Maio!$B$32</f>
        <v>20.679166666666664</v>
      </c>
      <c r="AD48" s="14">
        <f>[44]Maio!$B$33</f>
        <v>20.574999999999999</v>
      </c>
      <c r="AE48" s="14">
        <f>[44]Maio!$B$34</f>
        <v>23.012499999999999</v>
      </c>
      <c r="AF48" s="14">
        <f>[44]Maio!$B$35</f>
        <v>22.941666666666666</v>
      </c>
      <c r="AG48" s="74">
        <f>AVERAGE(B48:AF48)</f>
        <v>21.248118279569898</v>
      </c>
    </row>
    <row r="49" spans="1:37" ht="17.100000000000001" customHeight="1" x14ac:dyDescent="0.2">
      <c r="A49" s="72" t="s">
        <v>161</v>
      </c>
      <c r="B49" s="14">
        <f>[45]Maio!$B$5</f>
        <v>25.604166666666668</v>
      </c>
      <c r="C49" s="14">
        <f>[45]Maio!$B$6</f>
        <v>24.466666666666665</v>
      </c>
      <c r="D49" s="14">
        <f>[45]Maio!$B$7</f>
        <v>24.570833333333336</v>
      </c>
      <c r="E49" s="14">
        <f>[45]Maio!$B$8</f>
        <v>24.841666666666665</v>
      </c>
      <c r="F49" s="14">
        <f>[45]Maio!$B$9</f>
        <v>24.874999999999996</v>
      </c>
      <c r="G49" s="14">
        <f>[45]Maio!$B$10</f>
        <v>25.533333333333331</v>
      </c>
      <c r="H49" s="14">
        <f>[45]Maio!$B$11</f>
        <v>25.658333333333331</v>
      </c>
      <c r="I49" s="14">
        <f>[45]Maio!$B$12</f>
        <v>25.020833333333332</v>
      </c>
      <c r="J49" s="14">
        <f>[45]Maio!$B$13</f>
        <v>24.974999999999998</v>
      </c>
      <c r="K49" s="14">
        <f>[45]Maio!$B$14</f>
        <v>24.625</v>
      </c>
      <c r="L49" s="14">
        <f>[45]Maio!$B$15</f>
        <v>24.95</v>
      </c>
      <c r="M49" s="14">
        <f>[45]Maio!$B$16</f>
        <v>22.579166666666666</v>
      </c>
      <c r="N49" s="14">
        <f>[45]Maio!$B$17</f>
        <v>21.324999999999999</v>
      </c>
      <c r="O49" s="14">
        <f>[45]Maio!$B$18</f>
        <v>24.054166666666671</v>
      </c>
      <c r="P49" s="14">
        <f>[45]Maio!$B$19</f>
        <v>26.466666666666669</v>
      </c>
      <c r="Q49" s="14">
        <f>[45]Maio!$B$20</f>
        <v>23.362500000000001</v>
      </c>
      <c r="R49" s="14">
        <f>[45]Maio!$B$21</f>
        <v>22.562499999999996</v>
      </c>
      <c r="S49" s="14">
        <f>[45]Maio!$B$22</f>
        <v>24.308333333333334</v>
      </c>
      <c r="T49" s="14">
        <f>[45]Maio!$B$23</f>
        <v>21.295833333333338</v>
      </c>
      <c r="U49" s="14">
        <f>[45]Maio!$B$24</f>
        <v>15.287500000000001</v>
      </c>
      <c r="V49" s="14">
        <f>[45]Maio!$B$25</f>
        <v>15.262500000000005</v>
      </c>
      <c r="W49" s="14">
        <f>[45]Maio!$B$26</f>
        <v>16.862500000000001</v>
      </c>
      <c r="X49" s="14">
        <f>[45]Maio!$B$27</f>
        <v>17.787500000000001</v>
      </c>
      <c r="Y49" s="14">
        <f>[45]Maio!$B$28</f>
        <v>19.429166666666667</v>
      </c>
      <c r="Z49" s="14">
        <f>[45]Maio!$B$29</f>
        <v>21.879166666666666</v>
      </c>
      <c r="AA49" s="14">
        <f>[45]Maio!$B$30</f>
        <v>23.283333333333328</v>
      </c>
      <c r="AB49" s="14">
        <f>[45]Maio!$B$31</f>
        <v>23.670833333333338</v>
      </c>
      <c r="AC49" s="14">
        <f>[45]Maio!$B$32</f>
        <v>22.904166666666669</v>
      </c>
      <c r="AD49" s="14">
        <f>[45]Maio!$B$33</f>
        <v>22.854166666666668</v>
      </c>
      <c r="AE49" s="14">
        <f>[45]Maio!$B$34</f>
        <v>23.241666666666664</v>
      </c>
      <c r="AF49" s="14">
        <f>[45]Maio!$B$35</f>
        <v>23.433333333333337</v>
      </c>
      <c r="AG49" s="74">
        <f t="shared" ref="AG49" si="4">AVERAGE(B49:AF49)</f>
        <v>22.805510752688178</v>
      </c>
    </row>
    <row r="50" spans="1:37" s="5" customFormat="1" ht="17.100000000000001" customHeight="1" x14ac:dyDescent="0.2">
      <c r="A50" s="76" t="s">
        <v>34</v>
      </c>
      <c r="B50" s="17">
        <f t="shared" ref="B50:AG50" si="5">AVERAGE(B5:B49)</f>
        <v>25.652743902439024</v>
      </c>
      <c r="C50" s="17">
        <f t="shared" si="5"/>
        <v>25.297154471544712</v>
      </c>
      <c r="D50" s="17">
        <f t="shared" si="5"/>
        <v>24.699065040650407</v>
      </c>
      <c r="E50" s="17">
        <f t="shared" si="5"/>
        <v>24.438348876135819</v>
      </c>
      <c r="F50" s="17">
        <f t="shared" si="5"/>
        <v>24.451126723223755</v>
      </c>
      <c r="G50" s="17">
        <f t="shared" si="5"/>
        <v>24.828472826086955</v>
      </c>
      <c r="H50" s="17">
        <f t="shared" si="5"/>
        <v>24.87575</v>
      </c>
      <c r="I50" s="17">
        <f t="shared" si="5"/>
        <v>24.43235416666667</v>
      </c>
      <c r="J50" s="17">
        <f t="shared" si="5"/>
        <v>24.382530381944445</v>
      </c>
      <c r="K50" s="17">
        <f t="shared" si="5"/>
        <v>24.289144736842108</v>
      </c>
      <c r="L50" s="17">
        <f t="shared" si="5"/>
        <v>21.793333333333333</v>
      </c>
      <c r="M50" s="17">
        <f t="shared" si="5"/>
        <v>19.860558712121207</v>
      </c>
      <c r="N50" s="17">
        <f t="shared" si="5"/>
        <v>19.612127976190472</v>
      </c>
      <c r="O50" s="17">
        <f t="shared" si="5"/>
        <v>22.325455282227306</v>
      </c>
      <c r="P50" s="17">
        <f t="shared" si="5"/>
        <v>24.585312500000004</v>
      </c>
      <c r="Q50" s="17">
        <f t="shared" si="5"/>
        <v>21.284166666666671</v>
      </c>
      <c r="R50" s="17">
        <f t="shared" si="5"/>
        <v>21.753418560606061</v>
      </c>
      <c r="S50" s="17">
        <f t="shared" si="5"/>
        <v>23.38131547619048</v>
      </c>
      <c r="T50" s="17">
        <f t="shared" si="5"/>
        <v>18.990312500000002</v>
      </c>
      <c r="U50" s="17">
        <f t="shared" si="5"/>
        <v>13.953532196969698</v>
      </c>
      <c r="V50" s="17">
        <f t="shared" si="5"/>
        <v>14.335806159420295</v>
      </c>
      <c r="W50" s="17">
        <f t="shared" si="5"/>
        <v>15.744660326086954</v>
      </c>
      <c r="X50" s="17">
        <f t="shared" si="5"/>
        <v>16.852083333333333</v>
      </c>
      <c r="Y50" s="17">
        <f t="shared" si="5"/>
        <v>18.684538690476195</v>
      </c>
      <c r="Z50" s="17">
        <f t="shared" si="5"/>
        <v>20.373660714285712</v>
      </c>
      <c r="AA50" s="17">
        <f t="shared" si="5"/>
        <v>21.81278532608696</v>
      </c>
      <c r="AB50" s="17">
        <f t="shared" si="5"/>
        <v>22.293138586956523</v>
      </c>
      <c r="AC50" s="17">
        <f t="shared" si="5"/>
        <v>21.618242518351217</v>
      </c>
      <c r="AD50" s="17">
        <f t="shared" si="5"/>
        <v>21.616234809479234</v>
      </c>
      <c r="AE50" s="17">
        <f t="shared" si="5"/>
        <v>22.522428390237216</v>
      </c>
      <c r="AF50" s="17">
        <f t="shared" si="5"/>
        <v>22.493019323671497</v>
      </c>
      <c r="AG50" s="74">
        <f t="shared" si="5"/>
        <v>21.841084961763801</v>
      </c>
    </row>
    <row r="51" spans="1:37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78"/>
    </row>
    <row r="52" spans="1:37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80"/>
    </row>
    <row r="53" spans="1:37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85"/>
      <c r="AH53" s="2"/>
    </row>
    <row r="54" spans="1:37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108"/>
      <c r="AH54" s="2"/>
    </row>
    <row r="55" spans="1:37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80"/>
    </row>
    <row r="56" spans="1:37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109"/>
    </row>
    <row r="57" spans="1:37" x14ac:dyDescent="0.2">
      <c r="AK57" s="16" t="s">
        <v>54</v>
      </c>
    </row>
    <row r="59" spans="1:37" x14ac:dyDescent="0.2">
      <c r="P59" s="2" t="s">
        <v>54</v>
      </c>
      <c r="AI59" s="16" t="s">
        <v>54</v>
      </c>
    </row>
    <row r="60" spans="1:37" x14ac:dyDescent="0.2">
      <c r="AD60" s="2" t="s">
        <v>54</v>
      </c>
    </row>
    <row r="61" spans="1:37" x14ac:dyDescent="0.2">
      <c r="AK61" s="16" t="s">
        <v>138</v>
      </c>
    </row>
    <row r="63" spans="1:37" x14ac:dyDescent="0.2">
      <c r="K63" s="2" t="s">
        <v>54</v>
      </c>
    </row>
  </sheetData>
  <mergeCells count="36">
    <mergeCell ref="B2:AG2"/>
    <mergeCell ref="T52:X52"/>
    <mergeCell ref="T53:X53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7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I70" sqref="AI70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6.85546875" style="2" customWidth="1"/>
    <col min="13" max="14" width="6.28515625" style="2" customWidth="1"/>
    <col min="15" max="15" width="5.5703125" style="2" customWidth="1"/>
    <col min="16" max="16" width="6" style="2" customWidth="1"/>
    <col min="17" max="17" width="6.42578125" style="2" bestFit="1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8" width="6" style="2" customWidth="1"/>
    <col min="29" max="29" width="6.1406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5" ht="20.100000000000001" customHeight="1" x14ac:dyDescent="0.2">
      <c r="A1" s="142" t="s">
        <v>30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25"/>
    </row>
    <row r="2" spans="1:35" s="4" customFormat="1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46"/>
      <c r="AI2" s="103" t="s">
        <v>45</v>
      </c>
    </row>
    <row r="3" spans="1:35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18" t="s">
        <v>44</v>
      </c>
      <c r="AH3" s="25" t="s">
        <v>41</v>
      </c>
      <c r="AI3" s="103" t="s">
        <v>46</v>
      </c>
    </row>
    <row r="4" spans="1:35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8" t="s">
        <v>39</v>
      </c>
      <c r="AH4" s="25" t="s">
        <v>39</v>
      </c>
      <c r="AI4" s="104"/>
    </row>
    <row r="5" spans="1:35" s="5" customFormat="1" ht="20.100000000000001" customHeight="1" x14ac:dyDescent="0.2">
      <c r="A5" s="135" t="s">
        <v>47</v>
      </c>
      <c r="B5" s="14">
        <f>[1]Maio!$K$5</f>
        <v>0</v>
      </c>
      <c r="C5" s="14">
        <f>[1]Maio!$K$6</f>
        <v>0</v>
      </c>
      <c r="D5" s="14">
        <f>[1]Maio!$K$7</f>
        <v>0</v>
      </c>
      <c r="E5" s="14">
        <f>[1]Maio!$K$8</f>
        <v>0</v>
      </c>
      <c r="F5" s="14">
        <f>[1]Maio!$K$9</f>
        <v>0</v>
      </c>
      <c r="G5" s="14">
        <f>[1]Maio!$K$10</f>
        <v>0</v>
      </c>
      <c r="H5" s="14">
        <f>[1]Maio!$K$11</f>
        <v>0</v>
      </c>
      <c r="I5" s="14">
        <f>[1]Maio!$K$12</f>
        <v>0</v>
      </c>
      <c r="J5" s="14">
        <f>[1]Maio!$K$13</f>
        <v>0</v>
      </c>
      <c r="K5" s="14">
        <f>[1]Maio!$K$14</f>
        <v>0</v>
      </c>
      <c r="L5" s="14">
        <f>[1]Maio!$K$15</f>
        <v>0.6</v>
      </c>
      <c r="M5" s="14">
        <f>[1]Maio!$K$16</f>
        <v>0.60000000000000009</v>
      </c>
      <c r="N5" s="14">
        <f>[1]Maio!$K$17</f>
        <v>0.2</v>
      </c>
      <c r="O5" s="14">
        <f>[1]Maio!$K$18</f>
        <v>0.8</v>
      </c>
      <c r="P5" s="14">
        <f>[1]Maio!$K$19</f>
        <v>0.4</v>
      </c>
      <c r="Q5" s="14">
        <f>[1]Maio!$K$20</f>
        <v>2.8</v>
      </c>
      <c r="R5" s="14">
        <f>[1]Maio!$K$21</f>
        <v>8</v>
      </c>
      <c r="S5" s="14">
        <f>[1]Maio!$K$22</f>
        <v>0.4</v>
      </c>
      <c r="T5" s="14">
        <f>[1]Maio!$K$23</f>
        <v>19.8</v>
      </c>
      <c r="U5" s="14">
        <f>[1]Maio!$K$24</f>
        <v>0</v>
      </c>
      <c r="V5" s="14">
        <f>[1]Maio!$K$25</f>
        <v>0</v>
      </c>
      <c r="W5" s="14">
        <f>[1]Maio!$K$26</f>
        <v>0.2</v>
      </c>
      <c r="X5" s="14">
        <f>[1]Maio!$K$27</f>
        <v>0</v>
      </c>
      <c r="Y5" s="14">
        <f>[1]Maio!$K$28</f>
        <v>0</v>
      </c>
      <c r="Z5" s="14">
        <f>[1]Maio!$K$29</f>
        <v>0</v>
      </c>
      <c r="AA5" s="14">
        <f>[1]Maio!$K$30</f>
        <v>0</v>
      </c>
      <c r="AB5" s="14">
        <f>[1]Maio!$K$31</f>
        <v>0</v>
      </c>
      <c r="AC5" s="14">
        <f>[1]Maio!$K$32</f>
        <v>0</v>
      </c>
      <c r="AD5" s="14">
        <f>[1]Maio!$K$33</f>
        <v>0</v>
      </c>
      <c r="AE5" s="14">
        <f>[1]Maio!$K$34</f>
        <v>0</v>
      </c>
      <c r="AF5" s="14">
        <f>[1]Maio!$K$35</f>
        <v>0</v>
      </c>
      <c r="AG5" s="19">
        <f>SUM(B5:AF5)</f>
        <v>33.800000000000004</v>
      </c>
      <c r="AH5" s="26">
        <f>MAX(B5:AF5)</f>
        <v>19.8</v>
      </c>
      <c r="AI5" s="105">
        <f t="shared" ref="AI5:AI31" si="1">COUNTIF(B5:AF5,"=0,0")</f>
        <v>21</v>
      </c>
    </row>
    <row r="6" spans="1:35" ht="17.100000000000001" customHeight="1" x14ac:dyDescent="0.2">
      <c r="A6" s="135" t="s">
        <v>0</v>
      </c>
      <c r="B6" s="14">
        <f>[2]Maio!$K$5</f>
        <v>0</v>
      </c>
      <c r="C6" s="14">
        <f>[2]Maio!$K$6</f>
        <v>0</v>
      </c>
      <c r="D6" s="14">
        <f>[2]Maio!$K$7</f>
        <v>0</v>
      </c>
      <c r="E6" s="14">
        <f>[2]Maio!$K$8</f>
        <v>0</v>
      </c>
      <c r="F6" s="14">
        <f>[2]Maio!$K$9</f>
        <v>0</v>
      </c>
      <c r="G6" s="14">
        <f>[2]Maio!$K$10</f>
        <v>0.4</v>
      </c>
      <c r="H6" s="14">
        <f>[2]Maio!$K$11</f>
        <v>0.2</v>
      </c>
      <c r="I6" s="14">
        <f>[2]Maio!$K$12</f>
        <v>0</v>
      </c>
      <c r="J6" s="14">
        <f>[2]Maio!$K$13</f>
        <v>0</v>
      </c>
      <c r="K6" s="14">
        <f>[2]Maio!$K$14</f>
        <v>0</v>
      </c>
      <c r="L6" s="14">
        <f>[2]Maio!$K$15</f>
        <v>0.8</v>
      </c>
      <c r="M6" s="14">
        <f>[2]Maio!$K$16</f>
        <v>2.4</v>
      </c>
      <c r="N6" s="14">
        <f>[2]Maio!$K$17</f>
        <v>0.2</v>
      </c>
      <c r="O6" s="14">
        <f>[2]Maio!$K$18</f>
        <v>0</v>
      </c>
      <c r="P6" s="14">
        <f>[2]Maio!$K$19</f>
        <v>0</v>
      </c>
      <c r="Q6" s="14">
        <f>[2]Maio!$K$20</f>
        <v>0.2</v>
      </c>
      <c r="R6" s="14">
        <f>[2]Maio!$K$21</f>
        <v>0</v>
      </c>
      <c r="S6" s="14">
        <f>[2]Maio!$K$22</f>
        <v>0</v>
      </c>
      <c r="T6" s="14">
        <f>[2]Maio!$K$23</f>
        <v>0.2</v>
      </c>
      <c r="U6" s="14">
        <f>[2]Maio!$K$24</f>
        <v>0</v>
      </c>
      <c r="V6" s="14">
        <f>[2]Maio!$K$25</f>
        <v>0</v>
      </c>
      <c r="W6" s="14">
        <f>[2]Maio!$K$26</f>
        <v>0</v>
      </c>
      <c r="X6" s="14">
        <f>[2]Maio!$K$27</f>
        <v>0</v>
      </c>
      <c r="Y6" s="14">
        <f>[2]Maio!$K$28</f>
        <v>0</v>
      </c>
      <c r="Z6" s="14">
        <f>[2]Maio!$K$29</f>
        <v>0.2</v>
      </c>
      <c r="AA6" s="14">
        <f>[2]Maio!$K$30</f>
        <v>0</v>
      </c>
      <c r="AB6" s="14">
        <f>[2]Maio!$K$31</f>
        <v>0</v>
      </c>
      <c r="AC6" s="14">
        <f>[2]Maio!$K$32</f>
        <v>0.2</v>
      </c>
      <c r="AD6" s="14">
        <f>[2]Maio!$K$33</f>
        <v>0.2</v>
      </c>
      <c r="AE6" s="14">
        <f>[2]Maio!$K$34</f>
        <v>0</v>
      </c>
      <c r="AF6" s="14">
        <f>[2]Maio!$K$35</f>
        <v>0</v>
      </c>
      <c r="AG6" s="20">
        <f t="shared" ref="AG6:AG19" si="2">SUM(B6:AF6)</f>
        <v>5.0000000000000009</v>
      </c>
      <c r="AH6" s="22">
        <f>MAX(B6:AF6)</f>
        <v>2.4</v>
      </c>
      <c r="AI6" s="105">
        <f t="shared" si="1"/>
        <v>21</v>
      </c>
    </row>
    <row r="7" spans="1:35" ht="17.100000000000001" customHeight="1" x14ac:dyDescent="0.2">
      <c r="A7" s="135" t="s">
        <v>1</v>
      </c>
      <c r="B7" s="14">
        <f>[3]Maio!$K$5</f>
        <v>0</v>
      </c>
      <c r="C7" s="14">
        <f>[3]Maio!$K$6</f>
        <v>0</v>
      </c>
      <c r="D7" s="14">
        <f>[3]Maio!$K$7</f>
        <v>0</v>
      </c>
      <c r="E7" s="14">
        <f>[3]Maio!$K$8</f>
        <v>0</v>
      </c>
      <c r="F7" s="14">
        <f>[3]Maio!$K$9</f>
        <v>0</v>
      </c>
      <c r="G7" s="14">
        <f>[3]Maio!$K$10</f>
        <v>0</v>
      </c>
      <c r="H7" s="14">
        <f>[3]Maio!$K$11</f>
        <v>0</v>
      </c>
      <c r="I7" s="14">
        <f>[3]Maio!$K$12</f>
        <v>0</v>
      </c>
      <c r="J7" s="14">
        <f>[3]Maio!$K$13</f>
        <v>0</v>
      </c>
      <c r="K7" s="14">
        <f>[3]Maio!$K$14</f>
        <v>0</v>
      </c>
      <c r="L7" s="14">
        <f>[3]Maio!$K$15</f>
        <v>26.799999999999997</v>
      </c>
      <c r="M7" s="14">
        <f>[3]Maio!$K$16</f>
        <v>0</v>
      </c>
      <c r="N7" s="14">
        <f>[3]Maio!$K$17</f>
        <v>0.2</v>
      </c>
      <c r="O7" s="14">
        <f>[3]Maio!$K$18</f>
        <v>0</v>
      </c>
      <c r="P7" s="14">
        <f>[3]Maio!$K$19</f>
        <v>0</v>
      </c>
      <c r="Q7" s="14">
        <f>[3]Maio!$K$20</f>
        <v>16.2</v>
      </c>
      <c r="R7" s="14">
        <f>[3]Maio!$K$21</f>
        <v>0.4</v>
      </c>
      <c r="S7" s="14">
        <f>[3]Maio!$K$22</f>
        <v>0</v>
      </c>
      <c r="T7" s="14">
        <f>[3]Maio!$K$23</f>
        <v>23.4</v>
      </c>
      <c r="U7" s="14">
        <f>[3]Maio!$K$24</f>
        <v>0</v>
      </c>
      <c r="V7" s="14">
        <f>[3]Maio!$K$25</f>
        <v>0.2</v>
      </c>
      <c r="W7" s="14">
        <f>[3]Maio!$K$26</f>
        <v>0</v>
      </c>
      <c r="X7" s="14">
        <f>[3]Maio!$K$27</f>
        <v>0</v>
      </c>
      <c r="Y7" s="14">
        <f>[3]Maio!$K$28</f>
        <v>0</v>
      </c>
      <c r="Z7" s="14">
        <f>[3]Maio!$K$29</f>
        <v>0</v>
      </c>
      <c r="AA7" s="14">
        <f>[3]Maio!$K$30</f>
        <v>0</v>
      </c>
      <c r="AB7" s="14">
        <f>[3]Maio!$K$31</f>
        <v>0</v>
      </c>
      <c r="AC7" s="14">
        <f>[3]Maio!$K$32</f>
        <v>0</v>
      </c>
      <c r="AD7" s="14">
        <f>[3]Maio!$K$33</f>
        <v>0</v>
      </c>
      <c r="AE7" s="14">
        <f>[3]Maio!$K$34</f>
        <v>0</v>
      </c>
      <c r="AF7" s="14">
        <f>[3]Maio!$K$35</f>
        <v>0</v>
      </c>
      <c r="AG7" s="20">
        <f t="shared" si="2"/>
        <v>67.2</v>
      </c>
      <c r="AH7" s="22">
        <f t="shared" ref="AH7:AH19" si="3">MAX(B7:AF7)</f>
        <v>26.799999999999997</v>
      </c>
      <c r="AI7" s="105">
        <f t="shared" si="1"/>
        <v>25</v>
      </c>
    </row>
    <row r="8" spans="1:35" ht="17.100000000000001" customHeight="1" x14ac:dyDescent="0.2">
      <c r="A8" s="135" t="s">
        <v>74</v>
      </c>
      <c r="B8" s="14">
        <f>[4]Maio!$K$5</f>
        <v>0</v>
      </c>
      <c r="C8" s="14">
        <f>[4]Maio!$K$6</f>
        <v>0</v>
      </c>
      <c r="D8" s="14">
        <f>[4]Maio!$K$7</f>
        <v>0</v>
      </c>
      <c r="E8" s="14">
        <f>[4]Maio!$K$8</f>
        <v>0</v>
      </c>
      <c r="F8" s="14">
        <f>[4]Maio!$K$9</f>
        <v>0</v>
      </c>
      <c r="G8" s="14">
        <f>[4]Maio!$K$10</f>
        <v>0</v>
      </c>
      <c r="H8" s="14">
        <f>[4]Maio!$K$11</f>
        <v>0</v>
      </c>
      <c r="I8" s="14">
        <f>[4]Maio!$K$12</f>
        <v>0</v>
      </c>
      <c r="J8" s="14">
        <f>[4]Maio!$K$13</f>
        <v>0</v>
      </c>
      <c r="K8" s="14">
        <f>[4]Maio!$K$14</f>
        <v>0</v>
      </c>
      <c r="L8" s="14">
        <f>[4]Maio!$K$15</f>
        <v>0</v>
      </c>
      <c r="M8" s="14">
        <f>[4]Maio!$K$16</f>
        <v>0.2</v>
      </c>
      <c r="N8" s="14">
        <f>[4]Maio!$K$17</f>
        <v>0</v>
      </c>
      <c r="O8" s="14">
        <f>[4]Maio!$K$18</f>
        <v>0</v>
      </c>
      <c r="P8" s="14">
        <f>[4]Maio!$K$19</f>
        <v>0.2</v>
      </c>
      <c r="Q8" s="14">
        <f>[4]Maio!$K$20</f>
        <v>1.4</v>
      </c>
      <c r="R8" s="14">
        <f>[4]Maio!$K$21</f>
        <v>0</v>
      </c>
      <c r="S8" s="14">
        <f>[4]Maio!$K$22</f>
        <v>0</v>
      </c>
      <c r="T8" s="14">
        <f>[4]Maio!$K$23</f>
        <v>21.2</v>
      </c>
      <c r="U8" s="14">
        <f>[4]Maio!$K$24</f>
        <v>0</v>
      </c>
      <c r="V8" s="14">
        <f>[4]Maio!$K$25</f>
        <v>0</v>
      </c>
      <c r="W8" s="14">
        <f>[4]Maio!$K$26</f>
        <v>0</v>
      </c>
      <c r="X8" s="14">
        <f>[4]Maio!$K$27</f>
        <v>0</v>
      </c>
      <c r="Y8" s="14">
        <f>[4]Maio!$K$28</f>
        <v>0</v>
      </c>
      <c r="Z8" s="14">
        <f>[4]Maio!$K$29</f>
        <v>0</v>
      </c>
      <c r="AA8" s="14">
        <f>[4]Maio!$K$30</f>
        <v>0</v>
      </c>
      <c r="AB8" s="14">
        <f>[4]Maio!$K$31</f>
        <v>0</v>
      </c>
      <c r="AC8" s="14">
        <f>[4]Maio!$K$32</f>
        <v>0</v>
      </c>
      <c r="AD8" s="14">
        <f>[4]Maio!$K$33</f>
        <v>0</v>
      </c>
      <c r="AE8" s="14">
        <f>[4]Maio!$K$34</f>
        <v>0</v>
      </c>
      <c r="AF8" s="14">
        <f>[4]Maio!$K$35</f>
        <v>0</v>
      </c>
      <c r="AG8" s="20">
        <f t="shared" si="2"/>
        <v>23</v>
      </c>
      <c r="AH8" s="22">
        <f t="shared" si="3"/>
        <v>21.2</v>
      </c>
      <c r="AI8" s="105">
        <f t="shared" si="1"/>
        <v>27</v>
      </c>
    </row>
    <row r="9" spans="1:35" ht="17.100000000000001" customHeight="1" x14ac:dyDescent="0.2">
      <c r="A9" s="135" t="s">
        <v>48</v>
      </c>
      <c r="B9" s="14">
        <f>[5]Maio!$K$5</f>
        <v>0</v>
      </c>
      <c r="C9" s="14">
        <f>[5]Maio!$K$6</f>
        <v>0</v>
      </c>
      <c r="D9" s="14">
        <f>[5]Maio!$K$7</f>
        <v>0</v>
      </c>
      <c r="E9" s="14">
        <f>[5]Maio!$K$8</f>
        <v>0</v>
      </c>
      <c r="F9" s="14">
        <f>[5]Maio!$K$9</f>
        <v>0</v>
      </c>
      <c r="G9" s="14">
        <f>[5]Maio!$K$10</f>
        <v>0</v>
      </c>
      <c r="H9" s="14">
        <f>[5]Maio!$K$11</f>
        <v>0</v>
      </c>
      <c r="I9" s="14">
        <f>[5]Maio!$K$12</f>
        <v>0.2</v>
      </c>
      <c r="J9" s="14">
        <f>[5]Maio!$K$13</f>
        <v>0</v>
      </c>
      <c r="K9" s="14">
        <f>[5]Maio!$K$14</f>
        <v>0</v>
      </c>
      <c r="L9" s="14">
        <f>[5]Maio!$K$15</f>
        <v>40.4</v>
      </c>
      <c r="M9" s="14">
        <f>[5]Maio!$K$16</f>
        <v>0.2</v>
      </c>
      <c r="N9" s="14">
        <f>[5]Maio!$K$17</f>
        <v>0.2</v>
      </c>
      <c r="O9" s="14">
        <f>[5]Maio!$K$18</f>
        <v>0.2</v>
      </c>
      <c r="P9" s="14">
        <f>[5]Maio!$K$19</f>
        <v>0</v>
      </c>
      <c r="Q9" s="14">
        <f>[5]Maio!$K$20</f>
        <v>24</v>
      </c>
      <c r="R9" s="14">
        <f>[5]Maio!$K$21</f>
        <v>0.4</v>
      </c>
      <c r="S9" s="14">
        <f>[5]Maio!$K$22</f>
        <v>0.4</v>
      </c>
      <c r="T9" s="14">
        <f>[5]Maio!$K$23</f>
        <v>12.599999999999998</v>
      </c>
      <c r="U9" s="14">
        <f>[5]Maio!$K$24</f>
        <v>0.2</v>
      </c>
      <c r="V9" s="14">
        <f>[5]Maio!$K$25</f>
        <v>0.4</v>
      </c>
      <c r="W9" s="14">
        <f>[5]Maio!$K$26</f>
        <v>0</v>
      </c>
      <c r="X9" s="14">
        <f>[5]Maio!$K$27</f>
        <v>0.2</v>
      </c>
      <c r="Y9" s="14">
        <f>[5]Maio!$K$28</f>
        <v>0.2</v>
      </c>
      <c r="Z9" s="14">
        <f>[5]Maio!$K$29</f>
        <v>0</v>
      </c>
      <c r="AA9" s="14">
        <f>[5]Maio!$K$30</f>
        <v>0</v>
      </c>
      <c r="AB9" s="14">
        <f>[5]Maio!$K$31</f>
        <v>0.2</v>
      </c>
      <c r="AC9" s="14">
        <f>[5]Maio!$K$32</f>
        <v>0</v>
      </c>
      <c r="AD9" s="14">
        <f>[5]Maio!$K$33</f>
        <v>0.2</v>
      </c>
      <c r="AE9" s="14">
        <f>[5]Maio!$K$34</f>
        <v>0</v>
      </c>
      <c r="AF9" s="14">
        <f>[5]Maio!$K$35</f>
        <v>0.2</v>
      </c>
      <c r="AG9" s="20">
        <f t="shared" ref="AG9" si="4">SUM(B9:AF9)</f>
        <v>80.200000000000045</v>
      </c>
      <c r="AH9" s="22">
        <f t="shared" ref="AH9" si="5">MAX(B9:AF9)</f>
        <v>40.4</v>
      </c>
      <c r="AI9" s="105">
        <f t="shared" si="1"/>
        <v>15</v>
      </c>
    </row>
    <row r="10" spans="1:35" ht="17.100000000000001" customHeight="1" x14ac:dyDescent="0.2">
      <c r="A10" s="135" t="s">
        <v>2</v>
      </c>
      <c r="B10" s="14">
        <f>[6]Maio!$K$5</f>
        <v>0</v>
      </c>
      <c r="C10" s="14">
        <f>[6]Maio!$K$6</f>
        <v>0</v>
      </c>
      <c r="D10" s="14">
        <f>[6]Maio!$K$7</f>
        <v>0</v>
      </c>
      <c r="E10" s="14">
        <f>[6]Maio!$K$8</f>
        <v>0</v>
      </c>
      <c r="F10" s="14">
        <f>[6]Maio!$K$9</f>
        <v>0.4</v>
      </c>
      <c r="G10" s="14">
        <f>[6]Maio!$K$10</f>
        <v>1.4</v>
      </c>
      <c r="H10" s="14">
        <f>[6]Maio!$K$11</f>
        <v>0</v>
      </c>
      <c r="I10" s="14">
        <f>[6]Maio!$K$12</f>
        <v>0</v>
      </c>
      <c r="J10" s="14">
        <f>[6]Maio!$K$13</f>
        <v>0</v>
      </c>
      <c r="K10" s="14">
        <f>[6]Maio!$K$14</f>
        <v>0</v>
      </c>
      <c r="L10" s="14">
        <f>[6]Maio!$K$15</f>
        <v>15.200000000000001</v>
      </c>
      <c r="M10" s="14">
        <f>[6]Maio!$K$16</f>
        <v>0.8</v>
      </c>
      <c r="N10" s="14">
        <f>[6]Maio!$K$17</f>
        <v>0</v>
      </c>
      <c r="O10" s="14">
        <f>[6]Maio!$K$18</f>
        <v>0</v>
      </c>
      <c r="P10" s="14">
        <f>[6]Maio!$K$19</f>
        <v>0</v>
      </c>
      <c r="Q10" s="14">
        <f>[6]Maio!$K$20</f>
        <v>1</v>
      </c>
      <c r="R10" s="14">
        <f>[6]Maio!$K$21</f>
        <v>0</v>
      </c>
      <c r="S10" s="14">
        <f>[6]Maio!$K$22</f>
        <v>0</v>
      </c>
      <c r="T10" s="14">
        <f>[6]Maio!$K$23</f>
        <v>18.2</v>
      </c>
      <c r="U10" s="14">
        <f>[6]Maio!$K$24</f>
        <v>0.2</v>
      </c>
      <c r="V10" s="14">
        <f>[6]Maio!$K$25</f>
        <v>0</v>
      </c>
      <c r="W10" s="14">
        <f>[6]Maio!$K$26</f>
        <v>0</v>
      </c>
      <c r="X10" s="14">
        <f>[6]Maio!$K$27</f>
        <v>0</v>
      </c>
      <c r="Y10" s="14">
        <f>[6]Maio!$K$28</f>
        <v>0</v>
      </c>
      <c r="Z10" s="14">
        <f>[6]Maio!$K$29</f>
        <v>0</v>
      </c>
      <c r="AA10" s="14">
        <f>[6]Maio!$K$30</f>
        <v>0</v>
      </c>
      <c r="AB10" s="14">
        <f>[6]Maio!$K$31</f>
        <v>0</v>
      </c>
      <c r="AC10" s="14">
        <f>[6]Maio!$K$32</f>
        <v>0</v>
      </c>
      <c r="AD10" s="14">
        <f>[6]Maio!$K$33</f>
        <v>0</v>
      </c>
      <c r="AE10" s="14">
        <f>[6]Maio!$K$34</f>
        <v>0</v>
      </c>
      <c r="AF10" s="14">
        <f>[6]Maio!$K$35</f>
        <v>0.2</v>
      </c>
      <c r="AG10" s="20">
        <f t="shared" si="2"/>
        <v>37.400000000000006</v>
      </c>
      <c r="AH10" s="22">
        <f t="shared" si="3"/>
        <v>18.2</v>
      </c>
      <c r="AI10" s="105">
        <f t="shared" si="1"/>
        <v>23</v>
      </c>
    </row>
    <row r="11" spans="1:35" ht="17.100000000000001" customHeight="1" x14ac:dyDescent="0.2">
      <c r="A11" s="135" t="s">
        <v>3</v>
      </c>
      <c r="B11" s="14">
        <f>[7]Maio!$K$5</f>
        <v>0</v>
      </c>
      <c r="C11" s="14">
        <f>[7]Maio!$K$6</f>
        <v>0</v>
      </c>
      <c r="D11" s="14">
        <f>[7]Maio!$K$7</f>
        <v>0</v>
      </c>
      <c r="E11" s="14">
        <f>[7]Maio!$K$8</f>
        <v>0</v>
      </c>
      <c r="F11" s="14">
        <f>[7]Maio!$K$9</f>
        <v>4.5999999999999996</v>
      </c>
      <c r="G11" s="14">
        <f>[7]Maio!$K$10</f>
        <v>0</v>
      </c>
      <c r="H11" s="14">
        <f>[7]Maio!$K$11</f>
        <v>0</v>
      </c>
      <c r="I11" s="14">
        <f>[7]Maio!$K$12</f>
        <v>0</v>
      </c>
      <c r="J11" s="14">
        <f>[7]Maio!$K$13</f>
        <v>0</v>
      </c>
      <c r="K11" s="14">
        <f>[7]Maio!$K$14</f>
        <v>0</v>
      </c>
      <c r="L11" s="14">
        <f>[7]Maio!$K$15</f>
        <v>0</v>
      </c>
      <c r="M11" s="14">
        <f>[7]Maio!$K$16</f>
        <v>0</v>
      </c>
      <c r="N11" s="14">
        <f>[7]Maio!$K$17</f>
        <v>0</v>
      </c>
      <c r="O11" s="14">
        <f>[7]Maio!$K$18</f>
        <v>18.399999999999999</v>
      </c>
      <c r="P11" s="14">
        <f>[7]Maio!$K$19</f>
        <v>0</v>
      </c>
      <c r="Q11" s="14">
        <f>[7]Maio!$K$20</f>
        <v>0</v>
      </c>
      <c r="R11" s="14">
        <f>[7]Maio!$K$21</f>
        <v>0</v>
      </c>
      <c r="S11" s="14">
        <f>[7]Maio!$K$22</f>
        <v>0.2</v>
      </c>
      <c r="T11" s="14">
        <f>[7]Maio!$K$23</f>
        <v>8.7999999999999989</v>
      </c>
      <c r="U11" s="14">
        <f>[7]Maio!$K$24</f>
        <v>0</v>
      </c>
      <c r="V11" s="14">
        <f>[7]Maio!$K$25</f>
        <v>0</v>
      </c>
      <c r="W11" s="14">
        <f>[7]Maio!$K$26</f>
        <v>0</v>
      </c>
      <c r="X11" s="14">
        <f>[7]Maio!$K$27</f>
        <v>0</v>
      </c>
      <c r="Y11" s="14">
        <f>[7]Maio!$K$28</f>
        <v>0</v>
      </c>
      <c r="Z11" s="14">
        <f>[7]Maio!$K$29</f>
        <v>0</v>
      </c>
      <c r="AA11" s="14">
        <f>[7]Maio!$K$30</f>
        <v>0</v>
      </c>
      <c r="AB11" s="14">
        <f>[7]Maio!$K$31</f>
        <v>0</v>
      </c>
      <c r="AC11" s="14">
        <f>[7]Maio!$K$32</f>
        <v>0</v>
      </c>
      <c r="AD11" s="14">
        <f>[7]Maio!$K$33</f>
        <v>0</v>
      </c>
      <c r="AE11" s="14">
        <f>[7]Maio!$K$34</f>
        <v>0</v>
      </c>
      <c r="AF11" s="14">
        <f>[7]Maio!$K$35</f>
        <v>0</v>
      </c>
      <c r="AG11" s="20">
        <f t="shared" si="2"/>
        <v>32</v>
      </c>
      <c r="AH11" s="22">
        <f t="shared" si="3"/>
        <v>18.399999999999999</v>
      </c>
      <c r="AI11" s="105">
        <f t="shared" si="1"/>
        <v>27</v>
      </c>
    </row>
    <row r="12" spans="1:35" ht="17.100000000000001" customHeight="1" x14ac:dyDescent="0.2">
      <c r="A12" s="135" t="s">
        <v>4</v>
      </c>
      <c r="B12" s="14" t="str">
        <f>[8]Maio!$K$5</f>
        <v>*</v>
      </c>
      <c r="C12" s="14" t="str">
        <f>[8]Maio!$K$6</f>
        <v>*</v>
      </c>
      <c r="D12" s="14" t="str">
        <f>[8]Maio!$K$7</f>
        <v>*</v>
      </c>
      <c r="E12" s="14" t="str">
        <f>[8]Maio!$K$8</f>
        <v>*</v>
      </c>
      <c r="F12" s="14" t="str">
        <f>[8]Maio!$K$9</f>
        <v>*</v>
      </c>
      <c r="G12" s="14" t="str">
        <f>[8]Maio!$K$10</f>
        <v>*</v>
      </c>
      <c r="H12" s="14" t="str">
        <f>[8]Maio!$K$11</f>
        <v>*</v>
      </c>
      <c r="I12" s="14" t="str">
        <f>[8]Maio!$K$12</f>
        <v>*</v>
      </c>
      <c r="J12" s="14" t="str">
        <f>[8]Maio!$K$13</f>
        <v>*</v>
      </c>
      <c r="K12" s="14" t="str">
        <f>[8]Maio!$K$14</f>
        <v>*</v>
      </c>
      <c r="L12" s="14" t="str">
        <f>[8]Maio!$K$15</f>
        <v>*</v>
      </c>
      <c r="M12" s="14" t="str">
        <f>[8]Maio!$K$16</f>
        <v>*</v>
      </c>
      <c r="N12" s="14" t="str">
        <f>[8]Maio!$K$17</f>
        <v>*</v>
      </c>
      <c r="O12" s="14" t="str">
        <f>[8]Maio!$K$18</f>
        <v>*</v>
      </c>
      <c r="P12" s="14" t="str">
        <f>[8]Maio!$K$19</f>
        <v>*</v>
      </c>
      <c r="Q12" s="14" t="str">
        <f>[8]Maio!$K$20</f>
        <v>*</v>
      </c>
      <c r="R12" s="14" t="str">
        <f>[8]Maio!$K$21</f>
        <v>*</v>
      </c>
      <c r="S12" s="14" t="str">
        <f>[8]Maio!$K$22</f>
        <v>*</v>
      </c>
      <c r="T12" s="14" t="str">
        <f>[8]Maio!$K$23</f>
        <v>*</v>
      </c>
      <c r="U12" s="14" t="str">
        <f>[8]Maio!$K$24</f>
        <v>*</v>
      </c>
      <c r="V12" s="14" t="str">
        <f>[8]Maio!$K$25</f>
        <v>*</v>
      </c>
      <c r="W12" s="14" t="str">
        <f>[8]Maio!$K$26</f>
        <v>*</v>
      </c>
      <c r="X12" s="14" t="str">
        <f>[8]Maio!$K$27</f>
        <v>*</v>
      </c>
      <c r="Y12" s="14" t="str">
        <f>[8]Maio!$K$28</f>
        <v>*</v>
      </c>
      <c r="Z12" s="14" t="str">
        <f>[8]Maio!$K$29</f>
        <v>*</v>
      </c>
      <c r="AA12" s="14" t="str">
        <f>[8]Maio!$K$30</f>
        <v>*</v>
      </c>
      <c r="AB12" s="14" t="str">
        <f>[8]Maio!$K$31</f>
        <v>*</v>
      </c>
      <c r="AC12" s="14" t="str">
        <f>[8]Maio!$K$32</f>
        <v>*</v>
      </c>
      <c r="AD12" s="14" t="str">
        <f>[8]Maio!$K$33</f>
        <v>*</v>
      </c>
      <c r="AE12" s="14" t="str">
        <f>[8]Maio!$K$34</f>
        <v>*</v>
      </c>
      <c r="AF12" s="14" t="str">
        <f>[8]Maio!$K$35</f>
        <v>*</v>
      </c>
      <c r="AG12" s="20" t="s">
        <v>130</v>
      </c>
      <c r="AH12" s="22" t="s">
        <v>130</v>
      </c>
      <c r="AI12" s="105" t="s">
        <v>130</v>
      </c>
    </row>
    <row r="13" spans="1:35" ht="17.100000000000001" customHeight="1" x14ac:dyDescent="0.2">
      <c r="A13" s="135" t="s">
        <v>5</v>
      </c>
      <c r="B13" s="14">
        <f>[9]Maio!$K$5</f>
        <v>0</v>
      </c>
      <c r="C13" s="14">
        <f>[9]Maio!$K$6</f>
        <v>0</v>
      </c>
      <c r="D13" s="14">
        <f>[9]Maio!$K$7</f>
        <v>0</v>
      </c>
      <c r="E13" s="14">
        <f>[9]Maio!$K$8</f>
        <v>0</v>
      </c>
      <c r="F13" s="14">
        <f>[9]Maio!$K$9</f>
        <v>0</v>
      </c>
      <c r="G13" s="14">
        <f>[9]Maio!$K$10</f>
        <v>0</v>
      </c>
      <c r="H13" s="14">
        <f>[9]Maio!$K$11</f>
        <v>0</v>
      </c>
      <c r="I13" s="14">
        <f>[9]Maio!$K$12</f>
        <v>0</v>
      </c>
      <c r="J13" s="14">
        <f>[9]Maio!$K$13</f>
        <v>0</v>
      </c>
      <c r="K13" s="14">
        <f>[9]Maio!$K$14</f>
        <v>0</v>
      </c>
      <c r="L13" s="14">
        <f>[9]Maio!$K$15</f>
        <v>0</v>
      </c>
      <c r="M13" s="14">
        <f>[9]Maio!$K$16</f>
        <v>0</v>
      </c>
      <c r="N13" s="14">
        <f>[9]Maio!$K$17</f>
        <v>0</v>
      </c>
      <c r="O13" s="14">
        <f>[9]Maio!$K$18</f>
        <v>0</v>
      </c>
      <c r="P13" s="14">
        <f>[9]Maio!$K$19</f>
        <v>0</v>
      </c>
      <c r="Q13" s="14">
        <f>[9]Maio!$K$20</f>
        <v>0.4</v>
      </c>
      <c r="R13" s="14">
        <f>[9]Maio!$K$21</f>
        <v>0</v>
      </c>
      <c r="S13" s="14">
        <f>[9]Maio!$K$22</f>
        <v>0.4</v>
      </c>
      <c r="T13" s="14">
        <f>[9]Maio!$K$23</f>
        <v>0</v>
      </c>
      <c r="U13" s="14">
        <f>[9]Maio!$K$24</f>
        <v>0</v>
      </c>
      <c r="V13" s="14">
        <f>[9]Maio!$K$25</f>
        <v>0</v>
      </c>
      <c r="W13" s="14">
        <f>[9]Maio!$K$26</f>
        <v>0</v>
      </c>
      <c r="X13" s="14">
        <f>[9]Maio!$K$27</f>
        <v>0</v>
      </c>
      <c r="Y13" s="14">
        <f>[9]Maio!$K$28</f>
        <v>0</v>
      </c>
      <c r="Z13" s="14">
        <f>[9]Maio!$K$29</f>
        <v>0</v>
      </c>
      <c r="AA13" s="14">
        <f>[9]Maio!$K$30</f>
        <v>0</v>
      </c>
      <c r="AB13" s="14">
        <f>[9]Maio!$K$31</f>
        <v>0</v>
      </c>
      <c r="AC13" s="14">
        <f>[9]Maio!$K$32</f>
        <v>0</v>
      </c>
      <c r="AD13" s="14">
        <f>[9]Maio!$K$33</f>
        <v>0</v>
      </c>
      <c r="AE13" s="14">
        <f>[9]Maio!$K$34</f>
        <v>0</v>
      </c>
      <c r="AF13" s="14">
        <f>[9]Maio!$K$35</f>
        <v>0</v>
      </c>
      <c r="AG13" s="20">
        <f t="shared" si="2"/>
        <v>0.8</v>
      </c>
      <c r="AH13" s="22">
        <f t="shared" si="3"/>
        <v>0.4</v>
      </c>
      <c r="AI13" s="105">
        <f t="shared" si="1"/>
        <v>29</v>
      </c>
    </row>
    <row r="14" spans="1:35" ht="17.100000000000001" customHeight="1" x14ac:dyDescent="0.2">
      <c r="A14" s="135" t="s">
        <v>50</v>
      </c>
      <c r="B14" s="14">
        <f>[10]Maio!$K$5</f>
        <v>0</v>
      </c>
      <c r="C14" s="14">
        <f>[10]Maio!$K$6</f>
        <v>0</v>
      </c>
      <c r="D14" s="14">
        <f>[10]Maio!$K$7</f>
        <v>0</v>
      </c>
      <c r="E14" s="14">
        <f>[10]Maio!$K$8</f>
        <v>0</v>
      </c>
      <c r="F14" s="14">
        <f>[10]Maio!$K$9</f>
        <v>0.4</v>
      </c>
      <c r="G14" s="14">
        <f>[10]Maio!$K$10</f>
        <v>0</v>
      </c>
      <c r="H14" s="14">
        <f>[10]Maio!$K$11</f>
        <v>0</v>
      </c>
      <c r="I14" s="14">
        <f>[10]Maio!$K$12</f>
        <v>0</v>
      </c>
      <c r="J14" s="14">
        <f>[10]Maio!$K$13</f>
        <v>0</v>
      </c>
      <c r="K14" s="14">
        <f>[10]Maio!$K$14</f>
        <v>0</v>
      </c>
      <c r="L14" s="14">
        <f>[10]Maio!$K$15</f>
        <v>0</v>
      </c>
      <c r="M14" s="14">
        <f>[10]Maio!$K$16</f>
        <v>0</v>
      </c>
      <c r="N14" s="14">
        <f>[10]Maio!$K$17</f>
        <v>0</v>
      </c>
      <c r="O14" s="14">
        <f>[10]Maio!$K$18</f>
        <v>0</v>
      </c>
      <c r="P14" s="14">
        <f>[10]Maio!$K$19</f>
        <v>0</v>
      </c>
      <c r="Q14" s="14">
        <f>[10]Maio!$K$20</f>
        <v>14.8</v>
      </c>
      <c r="R14" s="14">
        <f>[10]Maio!$K$21</f>
        <v>8.1999999999999993</v>
      </c>
      <c r="S14" s="14">
        <f>[10]Maio!$K$22</f>
        <v>0</v>
      </c>
      <c r="T14" s="14">
        <f>[10]Maio!$K$23</f>
        <v>6</v>
      </c>
      <c r="U14" s="14">
        <f>[10]Maio!$K$24</f>
        <v>0</v>
      </c>
      <c r="V14" s="14">
        <f>[10]Maio!$K$25</f>
        <v>0</v>
      </c>
      <c r="W14" s="14">
        <f>[10]Maio!$K$26</f>
        <v>0</v>
      </c>
      <c r="X14" s="14">
        <f>[10]Maio!$K$27</f>
        <v>0</v>
      </c>
      <c r="Y14" s="14">
        <f>[10]Maio!$K$28</f>
        <v>0</v>
      </c>
      <c r="Z14" s="14">
        <f>[10]Maio!$K$29</f>
        <v>0</v>
      </c>
      <c r="AA14" s="14">
        <f>[10]Maio!$K$30</f>
        <v>0</v>
      </c>
      <c r="AB14" s="14">
        <f>[10]Maio!$K$31</f>
        <v>0</v>
      </c>
      <c r="AC14" s="14">
        <f>[10]Maio!$K$32</f>
        <v>0</v>
      </c>
      <c r="AD14" s="14">
        <f>[10]Maio!$K$33</f>
        <v>0</v>
      </c>
      <c r="AE14" s="14">
        <f>[10]Maio!$K$34</f>
        <v>0</v>
      </c>
      <c r="AF14" s="14">
        <f>[10]Maio!$K$35</f>
        <v>0</v>
      </c>
      <c r="AG14" s="20">
        <f>SUM(B14:AF14)</f>
        <v>29.4</v>
      </c>
      <c r="AH14" s="22">
        <f>MAX(B14:AF14)</f>
        <v>14.8</v>
      </c>
      <c r="AI14" s="105">
        <f t="shared" si="1"/>
        <v>27</v>
      </c>
    </row>
    <row r="15" spans="1:35" ht="17.100000000000001" customHeight="1" x14ac:dyDescent="0.2">
      <c r="A15" s="135" t="s">
        <v>6</v>
      </c>
      <c r="B15" s="14">
        <f>[11]Maio!$K$5</f>
        <v>0.6</v>
      </c>
      <c r="C15" s="14">
        <f>[11]Maio!$K$6</f>
        <v>0.2</v>
      </c>
      <c r="D15" s="14">
        <f>[11]Maio!$K$7</f>
        <v>0</v>
      </c>
      <c r="E15" s="14">
        <f>[11]Maio!$K$8</f>
        <v>0.2</v>
      </c>
      <c r="F15" s="14">
        <f>[11]Maio!$K$9</f>
        <v>0</v>
      </c>
      <c r="G15" s="14">
        <f>[11]Maio!$K$10</f>
        <v>0</v>
      </c>
      <c r="H15" s="14">
        <f>[11]Maio!$K$11</f>
        <v>0</v>
      </c>
      <c r="I15" s="14">
        <f>[11]Maio!$K$12</f>
        <v>0</v>
      </c>
      <c r="J15" s="14">
        <f>[11]Maio!$K$13</f>
        <v>0</v>
      </c>
      <c r="K15" s="14">
        <f>[11]Maio!$K$14</f>
        <v>0</v>
      </c>
      <c r="L15" s="14">
        <f>[11]Maio!$K$15</f>
        <v>11.4</v>
      </c>
      <c r="M15" s="14">
        <f>[11]Maio!$K$16</f>
        <v>5.4</v>
      </c>
      <c r="N15" s="14">
        <f>[11]Maio!$K$17</f>
        <v>0</v>
      </c>
      <c r="O15" s="14">
        <f>[11]Maio!$K$18</f>
        <v>0</v>
      </c>
      <c r="P15" s="14">
        <f>[11]Maio!$K$19</f>
        <v>0</v>
      </c>
      <c r="Q15" s="14">
        <f>[11]Maio!$K$20</f>
        <v>2.8000000000000003</v>
      </c>
      <c r="R15" s="14">
        <f>[11]Maio!$K$21</f>
        <v>0.2</v>
      </c>
      <c r="S15" s="14">
        <f>[11]Maio!$K$22</f>
        <v>0</v>
      </c>
      <c r="T15" s="14">
        <f>[11]Maio!$K$23</f>
        <v>6</v>
      </c>
      <c r="U15" s="14">
        <f>[11]Maio!$K$24</f>
        <v>0</v>
      </c>
      <c r="V15" s="14">
        <f>[11]Maio!$K$25</f>
        <v>0.2</v>
      </c>
      <c r="W15" s="14">
        <f>[11]Maio!$K$26</f>
        <v>0</v>
      </c>
      <c r="X15" s="14">
        <f>[11]Maio!$K$27</f>
        <v>0.2</v>
      </c>
      <c r="Y15" s="14">
        <f>[11]Maio!$K$28</f>
        <v>0</v>
      </c>
      <c r="Z15" s="14">
        <f>[11]Maio!$K$29</f>
        <v>0</v>
      </c>
      <c r="AA15" s="14">
        <f>[11]Maio!$K$30</f>
        <v>0</v>
      </c>
      <c r="AB15" s="14">
        <f>[11]Maio!$K$31</f>
        <v>0</v>
      </c>
      <c r="AC15" s="14">
        <f>[11]Maio!$K$32</f>
        <v>0</v>
      </c>
      <c r="AD15" s="14">
        <f>[11]Maio!$K$33</f>
        <v>0</v>
      </c>
      <c r="AE15" s="14">
        <f>[11]Maio!$K$34</f>
        <v>0</v>
      </c>
      <c r="AF15" s="14">
        <f>[11]Maio!$K$35</f>
        <v>0</v>
      </c>
      <c r="AG15" s="20">
        <f t="shared" si="2"/>
        <v>27.2</v>
      </c>
      <c r="AH15" s="22">
        <f t="shared" si="3"/>
        <v>11.4</v>
      </c>
      <c r="AI15" s="105">
        <f t="shared" si="1"/>
        <v>21</v>
      </c>
    </row>
    <row r="16" spans="1:35" ht="17.100000000000001" customHeight="1" x14ac:dyDescent="0.2">
      <c r="A16" s="135" t="s">
        <v>7</v>
      </c>
      <c r="B16" s="14" t="str">
        <f>[12]Maio!$K$5</f>
        <v>*</v>
      </c>
      <c r="C16" s="14" t="str">
        <f>[12]Maio!$K$6</f>
        <v>*</v>
      </c>
      <c r="D16" s="14" t="str">
        <f>[12]Maio!$K$7</f>
        <v>*</v>
      </c>
      <c r="E16" s="14" t="str">
        <f>[12]Maio!$K$8</f>
        <v>*</v>
      </c>
      <c r="F16" s="14" t="str">
        <f>[12]Maio!$K$9</f>
        <v>*</v>
      </c>
      <c r="G16" s="14" t="str">
        <f>[12]Maio!$K$10</f>
        <v>*</v>
      </c>
      <c r="H16" s="14" t="str">
        <f>[12]Maio!$K$11</f>
        <v>*</v>
      </c>
      <c r="I16" s="14" t="str">
        <f>[12]Maio!$K$12</f>
        <v>*</v>
      </c>
      <c r="J16" s="14" t="str">
        <f>[12]Maio!$K$13</f>
        <v>*</v>
      </c>
      <c r="K16" s="14" t="str">
        <f>[12]Maio!$K$14</f>
        <v>*</v>
      </c>
      <c r="L16" s="14" t="str">
        <f>[12]Maio!$K$15</f>
        <v>*</v>
      </c>
      <c r="M16" s="14" t="str">
        <f>[12]Maio!$K$16</f>
        <v>*</v>
      </c>
      <c r="N16" s="14" t="str">
        <f>[12]Maio!$K$17</f>
        <v>*</v>
      </c>
      <c r="O16" s="14" t="str">
        <f>[12]Maio!$K$18</f>
        <v>*</v>
      </c>
      <c r="P16" s="14" t="str">
        <f>[12]Maio!$K$19</f>
        <v>*</v>
      </c>
      <c r="Q16" s="14" t="str">
        <f>[12]Maio!$K$20</f>
        <v>*</v>
      </c>
      <c r="R16" s="14" t="str">
        <f>[12]Maio!$K$21</f>
        <v>*</v>
      </c>
      <c r="S16" s="14" t="str">
        <f>[12]Maio!$K$22</f>
        <v>*</v>
      </c>
      <c r="T16" s="14" t="str">
        <f>[12]Maio!$K$23</f>
        <v>*</v>
      </c>
      <c r="U16" s="14" t="str">
        <f>[12]Maio!$K$24</f>
        <v>*</v>
      </c>
      <c r="V16" s="14" t="str">
        <f>[12]Maio!$K$25</f>
        <v>*</v>
      </c>
      <c r="W16" s="14" t="str">
        <f>[12]Maio!$K$26</f>
        <v>*</v>
      </c>
      <c r="X16" s="14" t="str">
        <f>[12]Maio!$K$27</f>
        <v>*</v>
      </c>
      <c r="Y16" s="14" t="str">
        <f>[12]Maio!$K$28</f>
        <v>*</v>
      </c>
      <c r="Z16" s="14" t="str">
        <f>[12]Maio!$K$29</f>
        <v>*</v>
      </c>
      <c r="AA16" s="14" t="str">
        <f>[12]Maio!$K$30</f>
        <v>*</v>
      </c>
      <c r="AB16" s="14" t="str">
        <f>[12]Maio!$K$31</f>
        <v>*</v>
      </c>
      <c r="AC16" s="14" t="str">
        <f>[12]Maio!$K$32</f>
        <v>*</v>
      </c>
      <c r="AD16" s="14" t="str">
        <f>[12]Maio!$K$33</f>
        <v>*</v>
      </c>
      <c r="AE16" s="14" t="str">
        <f>[12]Maio!$K$34</f>
        <v>*</v>
      </c>
      <c r="AF16" s="14" t="str">
        <f>[12]Maio!$K$35</f>
        <v>*</v>
      </c>
      <c r="AG16" s="20" t="s">
        <v>130</v>
      </c>
      <c r="AH16" s="22" t="s">
        <v>130</v>
      </c>
      <c r="AI16" s="105" t="s">
        <v>130</v>
      </c>
    </row>
    <row r="17" spans="1:37" ht="17.100000000000001" customHeight="1" x14ac:dyDescent="0.2">
      <c r="A17" s="135" t="s">
        <v>8</v>
      </c>
      <c r="B17" s="14">
        <f>[13]Maio!$K$5</f>
        <v>0</v>
      </c>
      <c r="C17" s="14">
        <f>[13]Maio!$K$6</f>
        <v>0</v>
      </c>
      <c r="D17" s="14">
        <f>[13]Maio!$K$7</f>
        <v>0</v>
      </c>
      <c r="E17" s="14">
        <f>[13]Maio!$K$8</f>
        <v>0</v>
      </c>
      <c r="F17" s="14">
        <f>[13]Maio!$K$9</f>
        <v>0</v>
      </c>
      <c r="G17" s="14">
        <f>[13]Maio!$K$10</f>
        <v>0.2</v>
      </c>
      <c r="H17" s="14">
        <f>[13]Maio!$K$11</f>
        <v>0</v>
      </c>
      <c r="I17" s="14">
        <f>[13]Maio!$K$12</f>
        <v>0</v>
      </c>
      <c r="J17" s="14">
        <f>[13]Maio!$K$13</f>
        <v>0</v>
      </c>
      <c r="K17" s="14">
        <f>[13]Maio!$K$14</f>
        <v>0</v>
      </c>
      <c r="L17" s="14">
        <f>[13]Maio!$K$15</f>
        <v>20.2</v>
      </c>
      <c r="M17" s="14">
        <f>[13]Maio!$K$16</f>
        <v>0</v>
      </c>
      <c r="N17" s="14">
        <f>[13]Maio!$K$17</f>
        <v>0</v>
      </c>
      <c r="O17" s="14">
        <f>[13]Maio!$K$18</f>
        <v>0.4</v>
      </c>
      <c r="P17" s="14">
        <f>[13]Maio!$K$19</f>
        <v>0</v>
      </c>
      <c r="Q17" s="14">
        <f>[13]Maio!$K$20</f>
        <v>17.200000000000003</v>
      </c>
      <c r="R17" s="14">
        <f>[13]Maio!$K$21</f>
        <v>0.2</v>
      </c>
      <c r="S17" s="14">
        <f>[13]Maio!$K$22</f>
        <v>0</v>
      </c>
      <c r="T17" s="14">
        <f>[13]Maio!$K$23</f>
        <v>19.599999999999998</v>
      </c>
      <c r="U17" s="14">
        <f>[13]Maio!$K$24</f>
        <v>0</v>
      </c>
      <c r="V17" s="14">
        <f>[13]Maio!$K$25</f>
        <v>0</v>
      </c>
      <c r="W17" s="14">
        <f>[13]Maio!$K$26</f>
        <v>0</v>
      </c>
      <c r="X17" s="14">
        <f>[13]Maio!$K$27</f>
        <v>0</v>
      </c>
      <c r="Y17" s="14">
        <f>[13]Maio!$K$28</f>
        <v>0</v>
      </c>
      <c r="Z17" s="14">
        <f>[13]Maio!$K$29</f>
        <v>0.6</v>
      </c>
      <c r="AA17" s="14">
        <f>[13]Maio!$K$30</f>
        <v>0</v>
      </c>
      <c r="AB17" s="14">
        <f>[13]Maio!$K$31</f>
        <v>0</v>
      </c>
      <c r="AC17" s="14">
        <f>[13]Maio!$K$32</f>
        <v>0</v>
      </c>
      <c r="AD17" s="14">
        <f>[13]Maio!$K$33</f>
        <v>0</v>
      </c>
      <c r="AE17" s="14">
        <f>[13]Maio!$K$34</f>
        <v>0</v>
      </c>
      <c r="AF17" s="14">
        <f>[13]Maio!$K$35</f>
        <v>0</v>
      </c>
      <c r="AG17" s="20">
        <f t="shared" si="2"/>
        <v>58.4</v>
      </c>
      <c r="AH17" s="22">
        <f t="shared" si="3"/>
        <v>20.2</v>
      </c>
      <c r="AI17" s="105">
        <f t="shared" si="1"/>
        <v>24</v>
      </c>
      <c r="AK17" s="16" t="s">
        <v>54</v>
      </c>
    </row>
    <row r="18" spans="1:37" ht="17.100000000000001" customHeight="1" x14ac:dyDescent="0.2">
      <c r="A18" s="135" t="s">
        <v>9</v>
      </c>
      <c r="B18" s="14">
        <f>[14]Maio!$K$5</f>
        <v>0</v>
      </c>
      <c r="C18" s="14">
        <f>[14]Maio!$K$6</f>
        <v>0</v>
      </c>
      <c r="D18" s="14">
        <f>[14]Maio!$K$7</f>
        <v>0</v>
      </c>
      <c r="E18" s="14">
        <f>[14]Maio!$K$8</f>
        <v>0</v>
      </c>
      <c r="F18" s="14">
        <f>[14]Maio!$K$9</f>
        <v>0</v>
      </c>
      <c r="G18" s="14">
        <f>[14]Maio!$K$10</f>
        <v>0</v>
      </c>
      <c r="H18" s="14">
        <f>[14]Maio!$K$11</f>
        <v>0</v>
      </c>
      <c r="I18" s="14">
        <f>[14]Maio!$K$12</f>
        <v>0</v>
      </c>
      <c r="J18" s="14">
        <f>[14]Maio!$K$13</f>
        <v>0</v>
      </c>
      <c r="K18" s="14">
        <f>[14]Maio!$K$14</f>
        <v>0</v>
      </c>
      <c r="L18" s="14">
        <f>[14]Maio!$K$15</f>
        <v>7.8000000000000007</v>
      </c>
      <c r="M18" s="14">
        <f>[14]Maio!$K$16</f>
        <v>0.4</v>
      </c>
      <c r="N18" s="14">
        <f>[14]Maio!$K$17</f>
        <v>0</v>
      </c>
      <c r="O18" s="14">
        <f>[14]Maio!$K$18</f>
        <v>0</v>
      </c>
      <c r="P18" s="14">
        <f>[14]Maio!$K$19</f>
        <v>0.2</v>
      </c>
      <c r="Q18" s="14">
        <f>[14]Maio!$K$20</f>
        <v>12.6</v>
      </c>
      <c r="R18" s="14">
        <f>[14]Maio!$K$21</f>
        <v>0</v>
      </c>
      <c r="S18" s="14">
        <f>[14]Maio!$K$22</f>
        <v>1</v>
      </c>
      <c r="T18" s="14">
        <f>[14]Maio!$K$23</f>
        <v>25</v>
      </c>
      <c r="U18" s="14">
        <f>[14]Maio!$K$24</f>
        <v>0</v>
      </c>
      <c r="V18" s="14">
        <f>[14]Maio!$K$25</f>
        <v>0</v>
      </c>
      <c r="W18" s="14">
        <f>[14]Maio!$K$26</f>
        <v>0</v>
      </c>
      <c r="X18" s="14">
        <f>[14]Maio!$K$27</f>
        <v>0</v>
      </c>
      <c r="Y18" s="14">
        <f>[14]Maio!$K$28</f>
        <v>0</v>
      </c>
      <c r="Z18" s="14">
        <f>[14]Maio!$K$29</f>
        <v>0</v>
      </c>
      <c r="AA18" s="14">
        <f>[14]Maio!$K$30</f>
        <v>0</v>
      </c>
      <c r="AB18" s="14">
        <f>[14]Maio!$K$31</f>
        <v>0</v>
      </c>
      <c r="AC18" s="14">
        <f>[14]Maio!$K$32</f>
        <v>0</v>
      </c>
      <c r="AD18" s="14">
        <f>[14]Maio!$K$33</f>
        <v>0</v>
      </c>
      <c r="AE18" s="14">
        <f>[14]Maio!$K$34</f>
        <v>0</v>
      </c>
      <c r="AF18" s="14">
        <f>[14]Maio!$K$35</f>
        <v>0</v>
      </c>
      <c r="AG18" s="20">
        <f t="shared" si="2"/>
        <v>47</v>
      </c>
      <c r="AH18" s="22">
        <f t="shared" si="3"/>
        <v>25</v>
      </c>
      <c r="AI18" s="105">
        <f t="shared" si="1"/>
        <v>25</v>
      </c>
      <c r="AJ18" s="16" t="s">
        <v>54</v>
      </c>
      <c r="AK18" s="16" t="s">
        <v>54</v>
      </c>
    </row>
    <row r="19" spans="1:37" ht="17.100000000000001" customHeight="1" x14ac:dyDescent="0.2">
      <c r="A19" s="135" t="s">
        <v>49</v>
      </c>
      <c r="B19" s="14">
        <f>[15]Maio!$K$5</f>
        <v>0</v>
      </c>
      <c r="C19" s="14">
        <f>[15]Maio!$K$6</f>
        <v>0</v>
      </c>
      <c r="D19" s="14">
        <f>[15]Maio!$K$7</f>
        <v>0</v>
      </c>
      <c r="E19" s="14">
        <f>[15]Maio!$K$8</f>
        <v>0</v>
      </c>
      <c r="F19" s="14">
        <f>[15]Maio!$K$9</f>
        <v>0</v>
      </c>
      <c r="G19" s="14">
        <f>[15]Maio!$K$10</f>
        <v>0</v>
      </c>
      <c r="H19" s="14">
        <f>[15]Maio!$K$11</f>
        <v>0</v>
      </c>
      <c r="I19" s="14">
        <f>[15]Maio!$K$12</f>
        <v>0</v>
      </c>
      <c r="J19" s="14">
        <f>[15]Maio!$K$13</f>
        <v>0</v>
      </c>
      <c r="K19" s="14">
        <f>[15]Maio!$K$14</f>
        <v>0</v>
      </c>
      <c r="L19" s="14">
        <f>[15]Maio!$K$15</f>
        <v>34.199999999999996</v>
      </c>
      <c r="M19" s="14">
        <f>[15]Maio!$K$16</f>
        <v>0.2</v>
      </c>
      <c r="N19" s="14">
        <f>[15]Maio!$K$17</f>
        <v>0</v>
      </c>
      <c r="O19" s="14">
        <f>[15]Maio!$K$18</f>
        <v>0</v>
      </c>
      <c r="P19" s="14">
        <f>[15]Maio!$K$19</f>
        <v>0</v>
      </c>
      <c r="Q19" s="14">
        <f>[15]Maio!$K$20</f>
        <v>32.4</v>
      </c>
      <c r="R19" s="14">
        <f>[15]Maio!$K$21</f>
        <v>0.2</v>
      </c>
      <c r="S19" s="14">
        <f>[15]Maio!$K$22</f>
        <v>0</v>
      </c>
      <c r="T19" s="14">
        <f>[15]Maio!$K$23</f>
        <v>43.2</v>
      </c>
      <c r="U19" s="14">
        <f>[15]Maio!$K$24</f>
        <v>0</v>
      </c>
      <c r="V19" s="14">
        <f>[15]Maio!$K$25</f>
        <v>0</v>
      </c>
      <c r="W19" s="14">
        <f>[15]Maio!$K$26</f>
        <v>0.2</v>
      </c>
      <c r="X19" s="14">
        <f>[15]Maio!$K$27</f>
        <v>0</v>
      </c>
      <c r="Y19" s="14">
        <f>[15]Maio!$K$28</f>
        <v>0</v>
      </c>
      <c r="Z19" s="14">
        <f>[15]Maio!$K$29</f>
        <v>0</v>
      </c>
      <c r="AA19" s="14">
        <f>[15]Maio!$K$30</f>
        <v>0</v>
      </c>
      <c r="AB19" s="14">
        <f>[15]Maio!$K$31</f>
        <v>0</v>
      </c>
      <c r="AC19" s="14">
        <f>[15]Maio!$K$32</f>
        <v>0</v>
      </c>
      <c r="AD19" s="14">
        <f>[15]Maio!$K$33</f>
        <v>0</v>
      </c>
      <c r="AE19" s="14">
        <f>[15]Maio!$K$34</f>
        <v>0</v>
      </c>
      <c r="AF19" s="14">
        <f>[15]Maio!$K$35</f>
        <v>0</v>
      </c>
      <c r="AG19" s="20">
        <f t="shared" si="2"/>
        <v>110.4</v>
      </c>
      <c r="AH19" s="22">
        <f t="shared" si="3"/>
        <v>43.2</v>
      </c>
      <c r="AI19" s="105">
        <f t="shared" si="1"/>
        <v>25</v>
      </c>
    </row>
    <row r="20" spans="1:37" ht="17.100000000000001" customHeight="1" x14ac:dyDescent="0.2">
      <c r="A20" s="135" t="s">
        <v>10</v>
      </c>
      <c r="B20" s="14">
        <f>[16]Maio!$K$5</f>
        <v>0</v>
      </c>
      <c r="C20" s="14">
        <f>[16]Maio!$K$6</f>
        <v>0</v>
      </c>
      <c r="D20" s="14">
        <f>[16]Maio!$K$7</f>
        <v>0</v>
      </c>
      <c r="E20" s="14">
        <f>[16]Maio!$K$8</f>
        <v>0</v>
      </c>
      <c r="F20" s="14">
        <f>[16]Maio!$K$9</f>
        <v>0</v>
      </c>
      <c r="G20" s="14">
        <f>[16]Maio!$K$10</f>
        <v>0.2</v>
      </c>
      <c r="H20" s="14">
        <f>[16]Maio!$K$11</f>
        <v>0</v>
      </c>
      <c r="I20" s="14">
        <f>[16]Maio!$K$12</f>
        <v>0</v>
      </c>
      <c r="J20" s="14">
        <f>[16]Maio!$K$13</f>
        <v>0</v>
      </c>
      <c r="K20" s="14">
        <f>[16]Maio!$K$14</f>
        <v>0</v>
      </c>
      <c r="L20" s="14">
        <f>[16]Maio!$K$15</f>
        <v>29.4</v>
      </c>
      <c r="M20" s="14">
        <f>[16]Maio!$K$16</f>
        <v>0.2</v>
      </c>
      <c r="N20" s="14">
        <f>[16]Maio!$K$17</f>
        <v>0.2</v>
      </c>
      <c r="O20" s="14">
        <f>[16]Maio!$K$18</f>
        <v>0</v>
      </c>
      <c r="P20" s="14">
        <f>[16]Maio!$K$19</f>
        <v>0</v>
      </c>
      <c r="Q20" s="14">
        <f>[16]Maio!$K$20</f>
        <v>10.599999999999998</v>
      </c>
      <c r="R20" s="14">
        <f>[16]Maio!$K$21</f>
        <v>0.2</v>
      </c>
      <c r="S20" s="14">
        <f>[16]Maio!$K$22</f>
        <v>0</v>
      </c>
      <c r="T20" s="14">
        <f>[16]Maio!$K$23</f>
        <v>36.800000000000004</v>
      </c>
      <c r="U20" s="14">
        <f>[16]Maio!$K$24</f>
        <v>0</v>
      </c>
      <c r="V20" s="14">
        <f>[16]Maio!$K$25</f>
        <v>0.2</v>
      </c>
      <c r="W20" s="14">
        <f>[16]Maio!$K$26</f>
        <v>0.2</v>
      </c>
      <c r="X20" s="14">
        <f>[16]Maio!$K$27</f>
        <v>0</v>
      </c>
      <c r="Y20" s="14">
        <f>[16]Maio!$K$28</f>
        <v>0.60000000000000009</v>
      </c>
      <c r="Z20" s="14">
        <f>[16]Maio!$K$29</f>
        <v>0</v>
      </c>
      <c r="AA20" s="14">
        <f>[16]Maio!$K$30</f>
        <v>0</v>
      </c>
      <c r="AB20" s="14">
        <f>[16]Maio!$K$31</f>
        <v>0</v>
      </c>
      <c r="AC20" s="14">
        <f>[16]Maio!$K$32</f>
        <v>0</v>
      </c>
      <c r="AD20" s="14">
        <f>[16]Maio!$K$33</f>
        <v>0</v>
      </c>
      <c r="AE20" s="14">
        <f>[16]Maio!$K$34</f>
        <v>0</v>
      </c>
      <c r="AF20" s="14">
        <f>[16]Maio!$K$35</f>
        <v>0</v>
      </c>
      <c r="AG20" s="20">
        <f t="shared" ref="AG20" si="6">SUM(B20:AF20)</f>
        <v>78.599999999999994</v>
      </c>
      <c r="AH20" s="22">
        <f t="shared" ref="AH20" si="7">MAX(B20:AF20)</f>
        <v>36.800000000000004</v>
      </c>
      <c r="AI20" s="105">
        <f t="shared" si="1"/>
        <v>21</v>
      </c>
      <c r="AJ20" s="16" t="s">
        <v>54</v>
      </c>
    </row>
    <row r="21" spans="1:37" ht="17.100000000000001" customHeight="1" x14ac:dyDescent="0.2">
      <c r="A21" s="135" t="s">
        <v>11</v>
      </c>
      <c r="B21" s="14">
        <f>[17]Maio!$K$5</f>
        <v>0</v>
      </c>
      <c r="C21" s="14">
        <f>[17]Maio!$K$6</f>
        <v>0</v>
      </c>
      <c r="D21" s="14">
        <f>[17]Maio!$K$7</f>
        <v>0</v>
      </c>
      <c r="E21" s="14">
        <f>[17]Maio!$K$8</f>
        <v>0</v>
      </c>
      <c r="F21" s="14">
        <f>[17]Maio!$K$9</f>
        <v>0</v>
      </c>
      <c r="G21" s="14">
        <f>[17]Maio!$K$10</f>
        <v>0</v>
      </c>
      <c r="H21" s="14">
        <f>[17]Maio!$K$11</f>
        <v>0</v>
      </c>
      <c r="I21" s="14">
        <f>[17]Maio!$K$12</f>
        <v>0</v>
      </c>
      <c r="J21" s="14">
        <f>[17]Maio!$K$13</f>
        <v>0</v>
      </c>
      <c r="K21" s="14">
        <f>[17]Maio!$K$14</f>
        <v>0</v>
      </c>
      <c r="L21" s="14">
        <f>[17]Maio!$K$15</f>
        <v>25.2</v>
      </c>
      <c r="M21" s="14">
        <f>[17]Maio!$K$16</f>
        <v>0</v>
      </c>
      <c r="N21" s="14">
        <f>[17]Maio!$K$17</f>
        <v>0</v>
      </c>
      <c r="O21" s="14">
        <f>[17]Maio!$K$18</f>
        <v>0</v>
      </c>
      <c r="P21" s="14">
        <f>[17]Maio!$K$19</f>
        <v>0</v>
      </c>
      <c r="Q21" s="14">
        <f>[17]Maio!$K$20</f>
        <v>10.000000000000002</v>
      </c>
      <c r="R21" s="14">
        <f>[17]Maio!$K$21</f>
        <v>0</v>
      </c>
      <c r="S21" s="14">
        <f>[17]Maio!$K$22</f>
        <v>0.2</v>
      </c>
      <c r="T21" s="14">
        <f>[17]Maio!$K$23</f>
        <v>17</v>
      </c>
      <c r="U21" s="14">
        <f>[17]Maio!$K$24</f>
        <v>0</v>
      </c>
      <c r="V21" s="14">
        <f>[17]Maio!$K$25</f>
        <v>0</v>
      </c>
      <c r="W21" s="14">
        <f>[17]Maio!$K$26</f>
        <v>0</v>
      </c>
      <c r="X21" s="14">
        <f>[17]Maio!$K$27</f>
        <v>0</v>
      </c>
      <c r="Y21" s="14">
        <f>[17]Maio!$K$28</f>
        <v>0</v>
      </c>
      <c r="Z21" s="14">
        <f>[17]Maio!$K$29</f>
        <v>0</v>
      </c>
      <c r="AA21" s="14">
        <f>[17]Maio!$K$30</f>
        <v>0</v>
      </c>
      <c r="AB21" s="14">
        <f>[17]Maio!$K$31</f>
        <v>0</v>
      </c>
      <c r="AC21" s="14">
        <f>[17]Maio!$K$32</f>
        <v>0</v>
      </c>
      <c r="AD21" s="14">
        <f>[17]Maio!$K$33</f>
        <v>0</v>
      </c>
      <c r="AE21" s="14">
        <f>[17]Maio!$K$34</f>
        <v>0</v>
      </c>
      <c r="AF21" s="14">
        <f>[17]Maio!$K$35</f>
        <v>0</v>
      </c>
      <c r="AG21" s="20">
        <f t="shared" ref="AG21:AG30" si="8">SUM(B21:AF21)</f>
        <v>52.400000000000006</v>
      </c>
      <c r="AH21" s="22">
        <f t="shared" ref="AH21:AH30" si="9">MAX(B21:AF21)</f>
        <v>25.2</v>
      </c>
      <c r="AI21" s="105">
        <f t="shared" si="1"/>
        <v>27</v>
      </c>
      <c r="AJ21" s="16" t="s">
        <v>54</v>
      </c>
    </row>
    <row r="22" spans="1:37" ht="17.100000000000001" customHeight="1" x14ac:dyDescent="0.2">
      <c r="A22" s="135" t="s">
        <v>12</v>
      </c>
      <c r="B22" s="14" t="str">
        <f>[18]Maio!$K$5</f>
        <v>*</v>
      </c>
      <c r="C22" s="14" t="str">
        <f>[18]Maio!$K$6</f>
        <v>*</v>
      </c>
      <c r="D22" s="14" t="str">
        <f>[18]Maio!$K$7</f>
        <v>*</v>
      </c>
      <c r="E22" s="14" t="str">
        <f>[18]Maio!$K$8</f>
        <v>*</v>
      </c>
      <c r="F22" s="14" t="str">
        <f>[18]Maio!$K$9</f>
        <v>*</v>
      </c>
      <c r="G22" s="14" t="str">
        <f>[18]Maio!$K$10</f>
        <v>*</v>
      </c>
      <c r="H22" s="14" t="str">
        <f>[18]Maio!$K$11</f>
        <v>*</v>
      </c>
      <c r="I22" s="14" t="str">
        <f>[18]Maio!$K$12</f>
        <v>*</v>
      </c>
      <c r="J22" s="14" t="str">
        <f>[18]Maio!$K$13</f>
        <v>*</v>
      </c>
      <c r="K22" s="14" t="str">
        <f>[18]Maio!$K$14</f>
        <v>*</v>
      </c>
      <c r="L22" s="14" t="str">
        <f>[18]Maio!$K$15</f>
        <v>*</v>
      </c>
      <c r="M22" s="14" t="str">
        <f>[18]Maio!$K$16</f>
        <v>*</v>
      </c>
      <c r="N22" s="14" t="str">
        <f>[18]Maio!$K$17</f>
        <v>*</v>
      </c>
      <c r="O22" s="14" t="str">
        <f>[18]Maio!$K$18</f>
        <v>*</v>
      </c>
      <c r="P22" s="14" t="str">
        <f>[18]Maio!$K$19</f>
        <v>*</v>
      </c>
      <c r="Q22" s="14" t="str">
        <f>[18]Maio!$K$20</f>
        <v>*</v>
      </c>
      <c r="R22" s="14" t="str">
        <f>[18]Maio!$K$21</f>
        <v>*</v>
      </c>
      <c r="S22" s="14" t="str">
        <f>[18]Maio!$K$22</f>
        <v>*</v>
      </c>
      <c r="T22" s="14" t="str">
        <f>[18]Maio!$K$23</f>
        <v>*</v>
      </c>
      <c r="U22" s="14" t="str">
        <f>[18]Maio!$K$24</f>
        <v>*</v>
      </c>
      <c r="V22" s="14" t="str">
        <f>[18]Maio!$K$25</f>
        <v>*</v>
      </c>
      <c r="W22" s="14" t="str">
        <f>[18]Maio!$K$26</f>
        <v>*</v>
      </c>
      <c r="X22" s="14" t="str">
        <f>[18]Maio!$K$27</f>
        <v>*</v>
      </c>
      <c r="Y22" s="14" t="str">
        <f>[18]Maio!$K$28</f>
        <v>*</v>
      </c>
      <c r="Z22" s="14" t="str">
        <f>[18]Maio!$K$29</f>
        <v>*</v>
      </c>
      <c r="AA22" s="14" t="str">
        <f>[18]Maio!$K$30</f>
        <v>*</v>
      </c>
      <c r="AB22" s="14" t="str">
        <f>[18]Maio!$K$31</f>
        <v>*</v>
      </c>
      <c r="AC22" s="14" t="str">
        <f>[18]Maio!$K$32</f>
        <v>*</v>
      </c>
      <c r="AD22" s="14" t="str">
        <f>[18]Maio!$K$33</f>
        <v>*</v>
      </c>
      <c r="AE22" s="14" t="str">
        <f>[18]Maio!$K$34</f>
        <v>*</v>
      </c>
      <c r="AF22" s="14" t="str">
        <f>[18]Maio!$K$35</f>
        <v>*</v>
      </c>
      <c r="AG22" s="20" t="s">
        <v>130</v>
      </c>
      <c r="AH22" s="22" t="s">
        <v>130</v>
      </c>
      <c r="AI22" s="105" t="s">
        <v>130</v>
      </c>
    </row>
    <row r="23" spans="1:37" ht="17.100000000000001" customHeight="1" x14ac:dyDescent="0.2">
      <c r="A23" s="135" t="s">
        <v>13</v>
      </c>
      <c r="B23" s="14" t="str">
        <f>[19]Maio!$K$5</f>
        <v>*</v>
      </c>
      <c r="C23" s="14" t="str">
        <f>[19]Maio!$K$6</f>
        <v>*</v>
      </c>
      <c r="D23" s="14" t="str">
        <f>[19]Maio!$K$7</f>
        <v>*</v>
      </c>
      <c r="E23" s="14" t="str">
        <f>[19]Maio!$K$8</f>
        <v>*</v>
      </c>
      <c r="F23" s="14" t="str">
        <f>[19]Maio!$K$9</f>
        <v>*</v>
      </c>
      <c r="G23" s="14" t="str">
        <f>[19]Maio!$K$10</f>
        <v>*</v>
      </c>
      <c r="H23" s="14" t="str">
        <f>[19]Maio!$K$11</f>
        <v>*</v>
      </c>
      <c r="I23" s="14" t="str">
        <f>[19]Maio!$K$12</f>
        <v>*</v>
      </c>
      <c r="J23" s="14" t="str">
        <f>[19]Maio!$K$13</f>
        <v>*</v>
      </c>
      <c r="K23" s="14" t="str">
        <f>[19]Maio!$K$14</f>
        <v>*</v>
      </c>
      <c r="L23" s="14" t="str">
        <f>[19]Maio!$K$15</f>
        <v>*</v>
      </c>
      <c r="M23" s="14" t="str">
        <f>[19]Maio!$K$16</f>
        <v>*</v>
      </c>
      <c r="N23" s="14" t="str">
        <f>[19]Maio!$K$17</f>
        <v>*</v>
      </c>
      <c r="O23" s="14" t="str">
        <f>[19]Maio!$K$18</f>
        <v>*</v>
      </c>
      <c r="P23" s="14" t="str">
        <f>[19]Maio!$K$19</f>
        <v>*</v>
      </c>
      <c r="Q23" s="14" t="str">
        <f>[19]Maio!$K$20</f>
        <v>*</v>
      </c>
      <c r="R23" s="14" t="str">
        <f>[19]Maio!$K$21</f>
        <v>*</v>
      </c>
      <c r="S23" s="14" t="str">
        <f>[19]Maio!$K$22</f>
        <v>*</v>
      </c>
      <c r="T23" s="14" t="str">
        <f>[19]Maio!$K$23</f>
        <v>*</v>
      </c>
      <c r="U23" s="14" t="str">
        <f>[19]Maio!$K$24</f>
        <v>*</v>
      </c>
      <c r="V23" s="14" t="str">
        <f>[19]Maio!$K$25</f>
        <v>*</v>
      </c>
      <c r="W23" s="14" t="str">
        <f>[19]Maio!$K$26</f>
        <v>*</v>
      </c>
      <c r="X23" s="14" t="str">
        <f>[19]Maio!$K$27</f>
        <v>*</v>
      </c>
      <c r="Y23" s="14" t="str">
        <f>[19]Maio!$K$28</f>
        <v>*</v>
      </c>
      <c r="Z23" s="14" t="str">
        <f>[19]Maio!$K$29</f>
        <v>*</v>
      </c>
      <c r="AA23" s="14" t="str">
        <f>[19]Maio!$K$30</f>
        <v>*</v>
      </c>
      <c r="AB23" s="14" t="str">
        <f>[19]Maio!$K$31</f>
        <v>*</v>
      </c>
      <c r="AC23" s="14" t="str">
        <f>[19]Maio!$K$32</f>
        <v>*</v>
      </c>
      <c r="AD23" s="14" t="str">
        <f>[19]Maio!$K$33</f>
        <v>*</v>
      </c>
      <c r="AE23" s="14" t="str">
        <f>[19]Maio!$K$34</f>
        <v>*</v>
      </c>
      <c r="AF23" s="14" t="str">
        <f>[19]Maio!$K$35</f>
        <v>*</v>
      </c>
      <c r="AG23" s="20" t="s">
        <v>130</v>
      </c>
      <c r="AH23" s="22" t="s">
        <v>130</v>
      </c>
      <c r="AI23" s="105" t="s">
        <v>130</v>
      </c>
    </row>
    <row r="24" spans="1:37" ht="17.100000000000001" customHeight="1" x14ac:dyDescent="0.2">
      <c r="A24" s="135" t="s">
        <v>14</v>
      </c>
      <c r="B24" s="14">
        <f>[20]Maio!$K$5</f>
        <v>0</v>
      </c>
      <c r="C24" s="14">
        <f>[20]Maio!$K$6</f>
        <v>0</v>
      </c>
      <c r="D24" s="14">
        <f>[20]Maio!$K$7</f>
        <v>0</v>
      </c>
      <c r="E24" s="14">
        <f>[20]Maio!$K$8</f>
        <v>0</v>
      </c>
      <c r="F24" s="14">
        <f>[20]Maio!$K$9</f>
        <v>0</v>
      </c>
      <c r="G24" s="14">
        <f>[20]Maio!$K$10</f>
        <v>0</v>
      </c>
      <c r="H24" s="14">
        <f>[20]Maio!$K$11</f>
        <v>0</v>
      </c>
      <c r="I24" s="14">
        <f>[20]Maio!$K$12</f>
        <v>0</v>
      </c>
      <c r="J24" s="14">
        <f>[20]Maio!$K$13</f>
        <v>0</v>
      </c>
      <c r="K24" s="14">
        <f>[20]Maio!$K$14</f>
        <v>0</v>
      </c>
      <c r="L24" s="14">
        <f>[20]Maio!$K$15</f>
        <v>0</v>
      </c>
      <c r="M24" s="14">
        <f>[20]Maio!$K$16</f>
        <v>0</v>
      </c>
      <c r="N24" s="14">
        <f>[20]Maio!$K$17</f>
        <v>0</v>
      </c>
      <c r="O24" s="14">
        <f>[20]Maio!$K$18</f>
        <v>4.2</v>
      </c>
      <c r="P24" s="14">
        <f>[20]Maio!$K$19</f>
        <v>0</v>
      </c>
      <c r="Q24" s="14">
        <f>[20]Maio!$K$20</f>
        <v>0</v>
      </c>
      <c r="R24" s="14">
        <f>[20]Maio!$K$21</f>
        <v>0</v>
      </c>
      <c r="S24" s="14">
        <f>[20]Maio!$K$22</f>
        <v>0</v>
      </c>
      <c r="T24" s="14">
        <f>[20]Maio!$K$23</f>
        <v>1.4</v>
      </c>
      <c r="U24" s="14">
        <f>[20]Maio!$K$24</f>
        <v>0.2</v>
      </c>
      <c r="V24" s="14">
        <f>[20]Maio!$K$25</f>
        <v>0</v>
      </c>
      <c r="W24" s="14">
        <f>[20]Maio!$K$26</f>
        <v>0</v>
      </c>
      <c r="X24" s="14">
        <f>[20]Maio!$K$27</f>
        <v>0</v>
      </c>
      <c r="Y24" s="14">
        <f>[20]Maio!$K$28</f>
        <v>0</v>
      </c>
      <c r="Z24" s="14">
        <f>[20]Maio!$K$29</f>
        <v>0</v>
      </c>
      <c r="AA24" s="14">
        <f>[20]Maio!$K$30</f>
        <v>0</v>
      </c>
      <c r="AB24" s="14">
        <f>[20]Maio!$K$31</f>
        <v>0</v>
      </c>
      <c r="AC24" s="14">
        <f>[20]Maio!$K$32</f>
        <v>0</v>
      </c>
      <c r="AD24" s="14">
        <f>[20]Maio!$K$33</f>
        <v>0</v>
      </c>
      <c r="AE24" s="14">
        <f>[20]Maio!$K$34</f>
        <v>0</v>
      </c>
      <c r="AF24" s="14">
        <f>[20]Maio!$K$35</f>
        <v>0</v>
      </c>
      <c r="AG24" s="20">
        <f t="shared" si="8"/>
        <v>5.8</v>
      </c>
      <c r="AH24" s="22">
        <f t="shared" si="9"/>
        <v>4.2</v>
      </c>
      <c r="AI24" s="105">
        <f t="shared" si="1"/>
        <v>28</v>
      </c>
    </row>
    <row r="25" spans="1:37" ht="17.100000000000001" customHeight="1" x14ac:dyDescent="0.2">
      <c r="A25" s="135" t="s">
        <v>15</v>
      </c>
      <c r="B25" s="14">
        <f>[21]Maio!$K$5</f>
        <v>0</v>
      </c>
      <c r="C25" s="14">
        <f>[21]Maio!$K$6</f>
        <v>0</v>
      </c>
      <c r="D25" s="14">
        <f>[21]Maio!$K$7</f>
        <v>0</v>
      </c>
      <c r="E25" s="14">
        <f>[21]Maio!$K$8</f>
        <v>0</v>
      </c>
      <c r="F25" s="14">
        <f>[21]Maio!$K$9</f>
        <v>0</v>
      </c>
      <c r="G25" s="14">
        <f>[21]Maio!$K$10</f>
        <v>0</v>
      </c>
      <c r="H25" s="14">
        <f>[21]Maio!$K$11</f>
        <v>0</v>
      </c>
      <c r="I25" s="14">
        <f>[21]Maio!$K$12</f>
        <v>0</v>
      </c>
      <c r="J25" s="14">
        <f>[21]Maio!$K$13</f>
        <v>0</v>
      </c>
      <c r="K25" s="14">
        <f>[21]Maio!$K$14</f>
        <v>0</v>
      </c>
      <c r="L25" s="14">
        <f>[21]Maio!$K$15</f>
        <v>8.4</v>
      </c>
      <c r="M25" s="14">
        <f>[21]Maio!$K$16</f>
        <v>7.0000000000000036</v>
      </c>
      <c r="N25" s="14">
        <f>[21]Maio!$K$17</f>
        <v>6.6000000000000032</v>
      </c>
      <c r="O25" s="14">
        <f>[21]Maio!$K$18</f>
        <v>6.0000000000000027</v>
      </c>
      <c r="P25" s="14">
        <f>[21]Maio!$K$19</f>
        <v>5.200000000000002</v>
      </c>
      <c r="Q25" s="14">
        <f>[21]Maio!$K$20</f>
        <v>5.6000000000000014</v>
      </c>
      <c r="R25" s="14">
        <f>[21]Maio!$K$21</f>
        <v>6.8000000000000034</v>
      </c>
      <c r="S25" s="14">
        <f>[21]Maio!$K$22</f>
        <v>4.4000000000000012</v>
      </c>
      <c r="T25" s="14">
        <f>[21]Maio!$K$23</f>
        <v>4.4000000000000012</v>
      </c>
      <c r="U25" s="14">
        <f>[21]Maio!$K$24</f>
        <v>3.2</v>
      </c>
      <c r="V25" s="14">
        <f>[21]Maio!$K$25</f>
        <v>5.6000000000000023</v>
      </c>
      <c r="W25" s="14">
        <f>[21]Maio!$K$26</f>
        <v>4.4000000000000021</v>
      </c>
      <c r="X25" s="14">
        <f>[21]Maio!$K$27</f>
        <v>2.6</v>
      </c>
      <c r="Y25" s="14">
        <f>[21]Maio!$K$28</f>
        <v>0</v>
      </c>
      <c r="Z25" s="14">
        <f>[21]Maio!$K$29</f>
        <v>0</v>
      </c>
      <c r="AA25" s="14">
        <f>[21]Maio!$K$30</f>
        <v>0</v>
      </c>
      <c r="AB25" s="14">
        <f>[21]Maio!$K$31</f>
        <v>0</v>
      </c>
      <c r="AC25" s="14">
        <f>[21]Maio!$K$32</f>
        <v>0</v>
      </c>
      <c r="AD25" s="14">
        <f>[21]Maio!$K$33</f>
        <v>0</v>
      </c>
      <c r="AE25" s="14">
        <f>[21]Maio!$K$34</f>
        <v>0</v>
      </c>
      <c r="AF25" s="14">
        <f>[21]Maio!$K$35</f>
        <v>0</v>
      </c>
      <c r="AG25" s="20">
        <f t="shared" si="8"/>
        <v>70.200000000000017</v>
      </c>
      <c r="AH25" s="22">
        <f t="shared" si="9"/>
        <v>8.4</v>
      </c>
      <c r="AI25" s="105">
        <f t="shared" si="1"/>
        <v>18</v>
      </c>
      <c r="AJ25" s="16" t="s">
        <v>54</v>
      </c>
    </row>
    <row r="26" spans="1:37" ht="17.100000000000001" customHeight="1" x14ac:dyDescent="0.2">
      <c r="A26" s="135" t="s">
        <v>16</v>
      </c>
      <c r="B26" s="14">
        <f>[22]Maio!$K$5</f>
        <v>0</v>
      </c>
      <c r="C26" s="14">
        <f>[22]Maio!$K$6</f>
        <v>0</v>
      </c>
      <c r="D26" s="14">
        <f>[22]Maio!$K$7</f>
        <v>0</v>
      </c>
      <c r="E26" s="14">
        <f>[22]Maio!$K$8</f>
        <v>0</v>
      </c>
      <c r="F26" s="14">
        <f>[22]Maio!$K$9</f>
        <v>40.199999999999996</v>
      </c>
      <c r="G26" s="14">
        <f>[22]Maio!$K$10</f>
        <v>0</v>
      </c>
      <c r="H26" s="14">
        <f>[22]Maio!$K$11</f>
        <v>0</v>
      </c>
      <c r="I26" s="14">
        <f>[22]Maio!$K$12</f>
        <v>0</v>
      </c>
      <c r="J26" s="14">
        <f>[22]Maio!$K$13</f>
        <v>0</v>
      </c>
      <c r="K26" s="14">
        <f>[22]Maio!$K$14</f>
        <v>0</v>
      </c>
      <c r="L26" s="14">
        <f>[22]Maio!$K$15</f>
        <v>33</v>
      </c>
      <c r="M26" s="14">
        <f>[22]Maio!$K$16</f>
        <v>0.2</v>
      </c>
      <c r="N26" s="14">
        <f>[22]Maio!$K$17</f>
        <v>0</v>
      </c>
      <c r="O26" s="14">
        <f>[22]Maio!$K$18</f>
        <v>0</v>
      </c>
      <c r="P26" s="14">
        <f>[22]Maio!$K$19</f>
        <v>0</v>
      </c>
      <c r="Q26" s="14">
        <f>[22]Maio!$K$20</f>
        <v>48.6</v>
      </c>
      <c r="R26" s="14">
        <f>[22]Maio!$K$21</f>
        <v>0</v>
      </c>
      <c r="S26" s="14">
        <f>[22]Maio!$K$22</f>
        <v>0.2</v>
      </c>
      <c r="T26" s="14">
        <f>[22]Maio!$K$23</f>
        <v>28.2</v>
      </c>
      <c r="U26" s="14">
        <f>[22]Maio!$K$24</f>
        <v>0</v>
      </c>
      <c r="V26" s="14">
        <f>[22]Maio!$K$25</f>
        <v>0</v>
      </c>
      <c r="W26" s="14">
        <f>[22]Maio!$K$26</f>
        <v>0</v>
      </c>
      <c r="X26" s="14">
        <f>[22]Maio!$K$27</f>
        <v>0</v>
      </c>
      <c r="Y26" s="14">
        <f>[22]Maio!$K$28</f>
        <v>0</v>
      </c>
      <c r="Z26" s="14">
        <f>[22]Maio!$K$29</f>
        <v>0</v>
      </c>
      <c r="AA26" s="14">
        <f>[22]Maio!$K$30</f>
        <v>0</v>
      </c>
      <c r="AB26" s="14">
        <f>[22]Maio!$K$31</f>
        <v>0</v>
      </c>
      <c r="AC26" s="14">
        <f>[22]Maio!$K$32</f>
        <v>0</v>
      </c>
      <c r="AD26" s="14">
        <f>[22]Maio!$K$33</f>
        <v>0</v>
      </c>
      <c r="AE26" s="14">
        <f>[22]Maio!$K$34</f>
        <v>0</v>
      </c>
      <c r="AF26" s="14">
        <f>[22]Maio!$K$35</f>
        <v>34.6</v>
      </c>
      <c r="AG26" s="20">
        <f t="shared" si="8"/>
        <v>185</v>
      </c>
      <c r="AH26" s="22">
        <f t="shared" si="9"/>
        <v>48.6</v>
      </c>
      <c r="AI26" s="105">
        <f t="shared" si="1"/>
        <v>24</v>
      </c>
    </row>
    <row r="27" spans="1:37" ht="17.100000000000001" customHeight="1" x14ac:dyDescent="0.2">
      <c r="A27" s="135" t="s">
        <v>17</v>
      </c>
      <c r="B27" s="14">
        <f>[23]Maio!$K$5</f>
        <v>0</v>
      </c>
      <c r="C27" s="14">
        <f>[23]Maio!$K$6</f>
        <v>0</v>
      </c>
      <c r="D27" s="14">
        <f>[23]Maio!$K$7</f>
        <v>0</v>
      </c>
      <c r="E27" s="14">
        <f>[23]Maio!$K$8</f>
        <v>0</v>
      </c>
      <c r="F27" s="14">
        <f>[23]Maio!$K$9</f>
        <v>0</v>
      </c>
      <c r="G27" s="14">
        <f>[23]Maio!$K$10</f>
        <v>0</v>
      </c>
      <c r="H27" s="14">
        <f>[23]Maio!$K$11</f>
        <v>0</v>
      </c>
      <c r="I27" s="14">
        <f>[23]Maio!$K$12</f>
        <v>0</v>
      </c>
      <c r="J27" s="14">
        <f>[23]Maio!$K$13</f>
        <v>0</v>
      </c>
      <c r="K27" s="14">
        <f>[23]Maio!$K$14</f>
        <v>0</v>
      </c>
      <c r="L27" s="14">
        <f>[23]Maio!$K$15</f>
        <v>14.999999999999998</v>
      </c>
      <c r="M27" s="14">
        <f>[23]Maio!$K$16</f>
        <v>0.2</v>
      </c>
      <c r="N27" s="14">
        <f>[23]Maio!$K$17</f>
        <v>0.2</v>
      </c>
      <c r="O27" s="14">
        <f>[23]Maio!$K$18</f>
        <v>0</v>
      </c>
      <c r="P27" s="14">
        <f>[23]Maio!$K$19</f>
        <v>0</v>
      </c>
      <c r="Q27" s="14">
        <f>[23]Maio!$K$20</f>
        <v>6.8</v>
      </c>
      <c r="R27" s="14">
        <f>[23]Maio!$K$21</f>
        <v>0.8</v>
      </c>
      <c r="S27" s="14">
        <f>[23]Maio!$K$22</f>
        <v>0.60000000000000009</v>
      </c>
      <c r="T27" s="14">
        <f>[23]Maio!$K$23</f>
        <v>27.2</v>
      </c>
      <c r="U27" s="14">
        <f>[23]Maio!$K$24</f>
        <v>0</v>
      </c>
      <c r="V27" s="14">
        <f>[23]Maio!$K$25</f>
        <v>0.2</v>
      </c>
      <c r="W27" s="14">
        <f>[23]Maio!$K$26</f>
        <v>0</v>
      </c>
      <c r="X27" s="14">
        <f>[23]Maio!$K$27</f>
        <v>0.2</v>
      </c>
      <c r="Y27" s="14">
        <f>[23]Maio!$K$28</f>
        <v>0</v>
      </c>
      <c r="Z27" s="14">
        <f>[23]Maio!$K$29</f>
        <v>0</v>
      </c>
      <c r="AA27" s="14">
        <f>[23]Maio!$K$30</f>
        <v>0</v>
      </c>
      <c r="AB27" s="14">
        <f>[23]Maio!$K$31</f>
        <v>0</v>
      </c>
      <c r="AC27" s="14">
        <f>[23]Maio!$K$32</f>
        <v>0</v>
      </c>
      <c r="AD27" s="14">
        <f>[23]Maio!$K$33</f>
        <v>0</v>
      </c>
      <c r="AE27" s="14">
        <f>[23]Maio!$K$34</f>
        <v>0</v>
      </c>
      <c r="AF27" s="14">
        <f>[23]Maio!$K$35</f>
        <v>0</v>
      </c>
      <c r="AG27" s="20">
        <f t="shared" si="8"/>
        <v>51.2</v>
      </c>
      <c r="AH27" s="22">
        <f t="shared" si="9"/>
        <v>27.2</v>
      </c>
      <c r="AI27" s="105">
        <f t="shared" si="1"/>
        <v>22</v>
      </c>
    </row>
    <row r="28" spans="1:37" ht="17.100000000000001" customHeight="1" x14ac:dyDescent="0.2">
      <c r="A28" s="135" t="s">
        <v>18</v>
      </c>
      <c r="B28" s="14">
        <f>[24]Maio!$K$5</f>
        <v>0</v>
      </c>
      <c r="C28" s="14">
        <f>[24]Maio!$K$6</f>
        <v>0</v>
      </c>
      <c r="D28" s="14">
        <f>[24]Maio!$K$7</f>
        <v>0</v>
      </c>
      <c r="E28" s="14">
        <f>[24]Maio!$K$8</f>
        <v>0</v>
      </c>
      <c r="F28" s="14">
        <f>[24]Maio!$K$9</f>
        <v>0</v>
      </c>
      <c r="G28" s="14">
        <f>[24]Maio!$K$10</f>
        <v>0</v>
      </c>
      <c r="H28" s="14">
        <f>[24]Maio!$K$11</f>
        <v>0</v>
      </c>
      <c r="I28" s="14">
        <f>[24]Maio!$K$12</f>
        <v>0</v>
      </c>
      <c r="J28" s="14">
        <f>[24]Maio!$K$13</f>
        <v>0</v>
      </c>
      <c r="K28" s="14">
        <f>[24]Maio!$K$14</f>
        <v>0</v>
      </c>
      <c r="L28" s="14">
        <f>[24]Maio!$K$15</f>
        <v>9.1999999999999993</v>
      </c>
      <c r="M28" s="14">
        <f>[24]Maio!$K$16</f>
        <v>0.2</v>
      </c>
      <c r="N28" s="14">
        <f>[24]Maio!$K$17</f>
        <v>6.6</v>
      </c>
      <c r="O28" s="14">
        <f>[24]Maio!$K$18</f>
        <v>0.2</v>
      </c>
      <c r="P28" s="14">
        <f>[24]Maio!$K$19</f>
        <v>0</v>
      </c>
      <c r="Q28" s="14">
        <f>[24]Maio!$K$20</f>
        <v>0</v>
      </c>
      <c r="R28" s="14">
        <f>[24]Maio!$K$21</f>
        <v>0</v>
      </c>
      <c r="S28" s="14">
        <f>[24]Maio!$K$22</f>
        <v>0</v>
      </c>
      <c r="T28" s="14">
        <f>[24]Maio!$K$23</f>
        <v>9.4000000000000021</v>
      </c>
      <c r="U28" s="14">
        <f>[24]Maio!$K$24</f>
        <v>0</v>
      </c>
      <c r="V28" s="14">
        <f>[24]Maio!$K$25</f>
        <v>0</v>
      </c>
      <c r="W28" s="14">
        <f>[24]Maio!$K$26</f>
        <v>0</v>
      </c>
      <c r="X28" s="14">
        <f>[24]Maio!$K$27</f>
        <v>0</v>
      </c>
      <c r="Y28" s="14">
        <f>[24]Maio!$K$28</f>
        <v>0</v>
      </c>
      <c r="Z28" s="14">
        <f>[24]Maio!$K$29</f>
        <v>0</v>
      </c>
      <c r="AA28" s="14">
        <f>[24]Maio!$K$30</f>
        <v>0</v>
      </c>
      <c r="AB28" s="14">
        <f>[24]Maio!$K$31</f>
        <v>0</v>
      </c>
      <c r="AC28" s="14">
        <f>[24]Maio!$K$32</f>
        <v>0</v>
      </c>
      <c r="AD28" s="14">
        <f>[24]Maio!$K$33</f>
        <v>0</v>
      </c>
      <c r="AE28" s="14">
        <f>[24]Maio!$K$34</f>
        <v>0</v>
      </c>
      <c r="AF28" s="14">
        <f>[24]Maio!$K$35</f>
        <v>0</v>
      </c>
      <c r="AG28" s="20">
        <f t="shared" si="8"/>
        <v>25.6</v>
      </c>
      <c r="AH28" s="22">
        <f t="shared" si="9"/>
        <v>9.4000000000000021</v>
      </c>
      <c r="AI28" s="105">
        <f t="shared" si="1"/>
        <v>26</v>
      </c>
    </row>
    <row r="29" spans="1:37" ht="17.100000000000001" customHeight="1" x14ac:dyDescent="0.2">
      <c r="A29" s="135" t="s">
        <v>19</v>
      </c>
      <c r="B29" s="14">
        <f>[25]Maio!$K$5</f>
        <v>0</v>
      </c>
      <c r="C29" s="14">
        <f>[25]Maio!$K$6</f>
        <v>0</v>
      </c>
      <c r="D29" s="14">
        <f>[25]Maio!$K$7</f>
        <v>0</v>
      </c>
      <c r="E29" s="14">
        <f>[25]Maio!$K$8</f>
        <v>0</v>
      </c>
      <c r="F29" s="14">
        <f>[25]Maio!$K$9</f>
        <v>0</v>
      </c>
      <c r="G29" s="14">
        <f>[25]Maio!$K$10</f>
        <v>0</v>
      </c>
      <c r="H29" s="14">
        <f>[25]Maio!$K$11</f>
        <v>0</v>
      </c>
      <c r="I29" s="14">
        <f>[25]Maio!$K$12</f>
        <v>0</v>
      </c>
      <c r="J29" s="14">
        <f>[25]Maio!$K$13</f>
        <v>0</v>
      </c>
      <c r="K29" s="14">
        <f>[25]Maio!$K$14</f>
        <v>0</v>
      </c>
      <c r="L29" s="14">
        <f>[25]Maio!$K$15</f>
        <v>30.2</v>
      </c>
      <c r="M29" s="14">
        <f>[25]Maio!$K$16</f>
        <v>0.2</v>
      </c>
      <c r="N29" s="14">
        <f>[25]Maio!$K$17</f>
        <v>0</v>
      </c>
      <c r="O29" s="14">
        <f>[25]Maio!$K$18</f>
        <v>0</v>
      </c>
      <c r="P29" s="14">
        <f>[25]Maio!$K$19</f>
        <v>14.8</v>
      </c>
      <c r="Q29" s="14">
        <f>[25]Maio!$K$20</f>
        <v>3.4000000000000004</v>
      </c>
      <c r="R29" s="14">
        <f>[25]Maio!$K$21</f>
        <v>0.2</v>
      </c>
      <c r="S29" s="14">
        <f>[25]Maio!$K$22</f>
        <v>0</v>
      </c>
      <c r="T29" s="14">
        <f>[25]Maio!$K$23</f>
        <v>40.400000000000006</v>
      </c>
      <c r="U29" s="14">
        <f>[25]Maio!$K$24</f>
        <v>0.2</v>
      </c>
      <c r="V29" s="14">
        <f>[25]Maio!$K$25</f>
        <v>0</v>
      </c>
      <c r="W29" s="14">
        <f>[25]Maio!$K$26</f>
        <v>0</v>
      </c>
      <c r="X29" s="14">
        <f>[25]Maio!$K$27</f>
        <v>0</v>
      </c>
      <c r="Y29" s="14">
        <f>[25]Maio!$K$28</f>
        <v>0</v>
      </c>
      <c r="Z29" s="14">
        <f>[25]Maio!$K$29</f>
        <v>0</v>
      </c>
      <c r="AA29" s="14">
        <f>[25]Maio!$K$30</f>
        <v>0</v>
      </c>
      <c r="AB29" s="14">
        <f>[25]Maio!$K$31</f>
        <v>0</v>
      </c>
      <c r="AC29" s="14">
        <f>[25]Maio!$K$32</f>
        <v>0</v>
      </c>
      <c r="AD29" s="14">
        <f>[25]Maio!$K$33</f>
        <v>0</v>
      </c>
      <c r="AE29" s="14">
        <f>[25]Maio!$K$34</f>
        <v>0</v>
      </c>
      <c r="AF29" s="14">
        <f>[25]Maio!$K$35</f>
        <v>2.4</v>
      </c>
      <c r="AG29" s="20">
        <f t="shared" si="8"/>
        <v>91.800000000000026</v>
      </c>
      <c r="AH29" s="22">
        <f t="shared" si="9"/>
        <v>40.400000000000006</v>
      </c>
      <c r="AI29" s="105">
        <f t="shared" si="1"/>
        <v>23</v>
      </c>
    </row>
    <row r="30" spans="1:37" ht="17.100000000000001" customHeight="1" x14ac:dyDescent="0.2">
      <c r="A30" s="135" t="s">
        <v>31</v>
      </c>
      <c r="B30" s="14">
        <f>[26]Maio!$K$5</f>
        <v>0</v>
      </c>
      <c r="C30" s="14">
        <f>[26]Maio!$K$6</f>
        <v>0</v>
      </c>
      <c r="D30" s="14">
        <f>[26]Maio!$K$7</f>
        <v>0</v>
      </c>
      <c r="E30" s="14">
        <f>[26]Maio!$K$8</f>
        <v>0</v>
      </c>
      <c r="F30" s="14">
        <f>[26]Maio!$K$9</f>
        <v>0</v>
      </c>
      <c r="G30" s="14">
        <f>[26]Maio!$K$10</f>
        <v>0</v>
      </c>
      <c r="H30" s="14">
        <f>[26]Maio!$K$11</f>
        <v>0</v>
      </c>
      <c r="I30" s="14">
        <f>[26]Maio!$K$12</f>
        <v>0</v>
      </c>
      <c r="J30" s="14">
        <f>[26]Maio!$K$13</f>
        <v>0</v>
      </c>
      <c r="K30" s="14">
        <f>[26]Maio!$K$14</f>
        <v>0</v>
      </c>
      <c r="L30" s="14">
        <f>[26]Maio!$K$15</f>
        <v>10.399999999999997</v>
      </c>
      <c r="M30" s="14">
        <f>[26]Maio!$K$16</f>
        <v>0.4</v>
      </c>
      <c r="N30" s="14">
        <f>[26]Maio!$K$17</f>
        <v>0</v>
      </c>
      <c r="O30" s="14">
        <f>[26]Maio!$K$18</f>
        <v>0.2</v>
      </c>
      <c r="P30" s="14">
        <f>[26]Maio!$K$19</f>
        <v>0</v>
      </c>
      <c r="Q30" s="14">
        <f>[26]Maio!$K$20</f>
        <v>0.2</v>
      </c>
      <c r="R30" s="14">
        <f>[26]Maio!$K$21</f>
        <v>0</v>
      </c>
      <c r="S30" s="14">
        <f>[26]Maio!$K$22</f>
        <v>0.2</v>
      </c>
      <c r="T30" s="14">
        <f>[26]Maio!$K$23</f>
        <v>0</v>
      </c>
      <c r="U30" s="14">
        <f>[26]Maio!$K$24</f>
        <v>0</v>
      </c>
      <c r="V30" s="14">
        <f>[26]Maio!$K$25</f>
        <v>0</v>
      </c>
      <c r="W30" s="14">
        <f>[26]Maio!$K$26</f>
        <v>0</v>
      </c>
      <c r="X30" s="14">
        <f>[26]Maio!$K$27</f>
        <v>0</v>
      </c>
      <c r="Y30" s="14">
        <f>[26]Maio!$K$28</f>
        <v>0.2</v>
      </c>
      <c r="Z30" s="14">
        <f>[26]Maio!$K$29</f>
        <v>0.2</v>
      </c>
      <c r="AA30" s="14">
        <f>[26]Maio!$K$30</f>
        <v>0</v>
      </c>
      <c r="AB30" s="14">
        <f>[26]Maio!$K$31</f>
        <v>0</v>
      </c>
      <c r="AC30" s="14">
        <f>[26]Maio!$K$32</f>
        <v>0</v>
      </c>
      <c r="AD30" s="14">
        <f>[26]Maio!$K$33</f>
        <v>0</v>
      </c>
      <c r="AE30" s="14">
        <f>[26]Maio!$K$34</f>
        <v>0</v>
      </c>
      <c r="AF30" s="14">
        <f>[26]Maio!$K$35</f>
        <v>0</v>
      </c>
      <c r="AG30" s="20">
        <f t="shared" si="8"/>
        <v>11.799999999999994</v>
      </c>
      <c r="AH30" s="22">
        <f t="shared" si="9"/>
        <v>10.399999999999997</v>
      </c>
      <c r="AI30" s="105">
        <f t="shared" si="1"/>
        <v>24</v>
      </c>
    </row>
    <row r="31" spans="1:37" ht="17.100000000000001" customHeight="1" x14ac:dyDescent="0.2">
      <c r="A31" s="135" t="s">
        <v>51</v>
      </c>
      <c r="B31" s="14">
        <f>[27]Maio!$K$5</f>
        <v>0</v>
      </c>
      <c r="C31" s="14">
        <f>[27]Maio!$K$6</f>
        <v>0</v>
      </c>
      <c r="D31" s="14">
        <f>[27]Maio!$K$7</f>
        <v>0</v>
      </c>
      <c r="E31" s="14">
        <f>[27]Maio!$K$8</f>
        <v>0</v>
      </c>
      <c r="F31" s="14">
        <f>[27]Maio!$K$9</f>
        <v>3</v>
      </c>
      <c r="G31" s="14">
        <f>[27]Maio!$K$10</f>
        <v>0</v>
      </c>
      <c r="H31" s="14">
        <f>[27]Maio!$K$11</f>
        <v>0</v>
      </c>
      <c r="I31" s="14">
        <f>[27]Maio!$K$12</f>
        <v>8.4</v>
      </c>
      <c r="J31" s="14">
        <f>[27]Maio!$K$13</f>
        <v>1.6</v>
      </c>
      <c r="K31" s="14">
        <f>[27]Maio!$K$14</f>
        <v>0</v>
      </c>
      <c r="L31" s="14">
        <f>[27]Maio!$K$15</f>
        <v>0</v>
      </c>
      <c r="M31" s="14">
        <f>[27]Maio!$K$16</f>
        <v>33.400000000000013</v>
      </c>
      <c r="N31" s="14">
        <f>[27]Maio!$K$17</f>
        <v>0.2</v>
      </c>
      <c r="O31" s="14">
        <f>[27]Maio!$K$18</f>
        <v>0.4</v>
      </c>
      <c r="P31" s="14">
        <f>[27]Maio!$K$19</f>
        <v>0</v>
      </c>
      <c r="Q31" s="14">
        <f>[27]Maio!$K$20</f>
        <v>14.599999999999998</v>
      </c>
      <c r="R31" s="14">
        <f>[27]Maio!$K$21</f>
        <v>0</v>
      </c>
      <c r="S31" s="14">
        <f>[27]Maio!$K$22</f>
        <v>0</v>
      </c>
      <c r="T31" s="14">
        <f>[27]Maio!$K$23</f>
        <v>6.8000000000000007</v>
      </c>
      <c r="U31" s="14">
        <f>[27]Maio!$K$24</f>
        <v>0</v>
      </c>
      <c r="V31" s="14">
        <f>[27]Maio!$K$25</f>
        <v>0</v>
      </c>
      <c r="W31" s="14">
        <f>[27]Maio!$K$26</f>
        <v>0</v>
      </c>
      <c r="X31" s="14">
        <f>[27]Maio!$K$27</f>
        <v>0</v>
      </c>
      <c r="Y31" s="14">
        <f>[27]Maio!$K$28</f>
        <v>0</v>
      </c>
      <c r="Z31" s="14">
        <f>[27]Maio!$K$29</f>
        <v>0</v>
      </c>
      <c r="AA31" s="14">
        <f>[27]Maio!$K$30</f>
        <v>0</v>
      </c>
      <c r="AB31" s="14">
        <f>[27]Maio!$K$31</f>
        <v>0</v>
      </c>
      <c r="AC31" s="14">
        <f>[27]Maio!$K$32</f>
        <v>0</v>
      </c>
      <c r="AD31" s="14">
        <f>[27]Maio!$K$33</f>
        <v>0</v>
      </c>
      <c r="AE31" s="14">
        <f>[27]Maio!$K$34</f>
        <v>1</v>
      </c>
      <c r="AF31" s="14">
        <f>[27]Maio!$K$35</f>
        <v>0</v>
      </c>
      <c r="AG31" s="20">
        <f t="shared" ref="AG31:AG32" si="10">SUM(B31:AF31)</f>
        <v>69.400000000000006</v>
      </c>
      <c r="AH31" s="22">
        <f>MAX(B31:AF31)</f>
        <v>33.400000000000013</v>
      </c>
      <c r="AI31" s="105">
        <f t="shared" si="1"/>
        <v>22</v>
      </c>
      <c r="AJ31" s="16" t="s">
        <v>54</v>
      </c>
    </row>
    <row r="32" spans="1:37" ht="17.100000000000001" customHeight="1" x14ac:dyDescent="0.2">
      <c r="A32" s="135" t="s">
        <v>20</v>
      </c>
      <c r="B32" s="14">
        <f>[28]Maio!$K$5</f>
        <v>0</v>
      </c>
      <c r="C32" s="14">
        <f>[28]Maio!$K$6</f>
        <v>0</v>
      </c>
      <c r="D32" s="14">
        <f>[28]Maio!$K$7</f>
        <v>0</v>
      </c>
      <c r="E32" s="14">
        <f>[28]Maio!$K$8</f>
        <v>0</v>
      </c>
      <c r="F32" s="14">
        <f>[28]Maio!$K$9</f>
        <v>0</v>
      </c>
      <c r="G32" s="14">
        <f>[28]Maio!$K$10</f>
        <v>0</v>
      </c>
      <c r="H32" s="14">
        <f>[28]Maio!$K$11</f>
        <v>0</v>
      </c>
      <c r="I32" s="14">
        <f>[28]Maio!$K$12</f>
        <v>0</v>
      </c>
      <c r="J32" s="14">
        <f>[28]Maio!$K$13</f>
        <v>0</v>
      </c>
      <c r="K32" s="14">
        <f>[28]Maio!$K$14</f>
        <v>0</v>
      </c>
      <c r="L32" s="14">
        <f>[28]Maio!$K$15</f>
        <v>0</v>
      </c>
      <c r="M32" s="14">
        <f>[28]Maio!$K$16</f>
        <v>0</v>
      </c>
      <c r="N32" s="14">
        <f>[28]Maio!$K$17</f>
        <v>0</v>
      </c>
      <c r="O32" s="14">
        <f>[28]Maio!$K$18</f>
        <v>0</v>
      </c>
      <c r="P32" s="14">
        <f>[28]Maio!$K$19</f>
        <v>0</v>
      </c>
      <c r="Q32" s="14">
        <f>[28]Maio!$K$20</f>
        <v>3.0000000000000004</v>
      </c>
      <c r="R32" s="14">
        <f>[28]Maio!$K$21</f>
        <v>0</v>
      </c>
      <c r="S32" s="14">
        <f>[28]Maio!$K$22</f>
        <v>0</v>
      </c>
      <c r="T32" s="14">
        <f>[28]Maio!$K$23</f>
        <v>0.8</v>
      </c>
      <c r="U32" s="14">
        <f>[28]Maio!$K$24</f>
        <v>0</v>
      </c>
      <c r="V32" s="14">
        <f>[28]Maio!$K$25</f>
        <v>0</v>
      </c>
      <c r="W32" s="14">
        <f>[28]Maio!$K$26</f>
        <v>0</v>
      </c>
      <c r="X32" s="14">
        <f>[28]Maio!$K$27</f>
        <v>0</v>
      </c>
      <c r="Y32" s="14">
        <f>[28]Maio!$K$28</f>
        <v>0</v>
      </c>
      <c r="Z32" s="14">
        <f>[28]Maio!$K$29</f>
        <v>0</v>
      </c>
      <c r="AA32" s="14">
        <f>[28]Maio!$K$30</f>
        <v>0</v>
      </c>
      <c r="AB32" s="14">
        <f>[28]Maio!$K$31</f>
        <v>0</v>
      </c>
      <c r="AC32" s="14">
        <f>[28]Maio!$K$32</f>
        <v>0</v>
      </c>
      <c r="AD32" s="14">
        <f>[28]Maio!$K$33</f>
        <v>0</v>
      </c>
      <c r="AE32" s="14">
        <f>[28]Maio!$K$34</f>
        <v>0</v>
      </c>
      <c r="AF32" s="14">
        <f>[28]Maio!$K$35</f>
        <v>0</v>
      </c>
      <c r="AG32" s="20">
        <f t="shared" si="10"/>
        <v>3.8000000000000007</v>
      </c>
      <c r="AH32" s="22">
        <f t="shared" ref="AH32" si="11">MAX(B32:AF32)</f>
        <v>3.0000000000000004</v>
      </c>
      <c r="AI32" s="105">
        <f>COUNTIF(B32:AF32,"=0,0")</f>
        <v>29</v>
      </c>
      <c r="AJ32" s="16"/>
    </row>
    <row r="33" spans="1:36" ht="17.100000000000001" customHeight="1" x14ac:dyDescent="0.2">
      <c r="A33" s="72" t="s">
        <v>145</v>
      </c>
      <c r="B33" s="14">
        <f>[29]Maio!$K$5</f>
        <v>0</v>
      </c>
      <c r="C33" s="14">
        <f>[29]Maio!$K$6</f>
        <v>0</v>
      </c>
      <c r="D33" s="14">
        <f>[29]Maio!$K$7</f>
        <v>0</v>
      </c>
      <c r="E33" s="14">
        <f>[29]Maio!$K$8</f>
        <v>0</v>
      </c>
      <c r="F33" s="14">
        <f>[29]Maio!$K$9</f>
        <v>0</v>
      </c>
      <c r="G33" s="14">
        <f>[29]Maio!$K$10</f>
        <v>0</v>
      </c>
      <c r="H33" s="14">
        <f>[29]Maio!$K$11</f>
        <v>0</v>
      </c>
      <c r="I33" s="14">
        <f>[29]Maio!$K$12</f>
        <v>0</v>
      </c>
      <c r="J33" s="14">
        <f>[29]Maio!$K$13</f>
        <v>0</v>
      </c>
      <c r="K33" s="14">
        <f>[29]Maio!$K$14</f>
        <v>0</v>
      </c>
      <c r="L33" s="14">
        <f>[29]Maio!$K$15</f>
        <v>12.000000000000002</v>
      </c>
      <c r="M33" s="14">
        <f>[29]Maio!$K$16</f>
        <v>0</v>
      </c>
      <c r="N33" s="14">
        <f>[29]Maio!$K$17</f>
        <v>0</v>
      </c>
      <c r="O33" s="14">
        <f>[29]Maio!$K$18</f>
        <v>0</v>
      </c>
      <c r="P33" s="14">
        <f>[29]Maio!$K$19</f>
        <v>0</v>
      </c>
      <c r="Q33" s="14">
        <f>[29]Maio!$K$20</f>
        <v>0</v>
      </c>
      <c r="R33" s="14">
        <f>[29]Maio!$K$21</f>
        <v>0</v>
      </c>
      <c r="S33" s="14">
        <f>[29]Maio!$K$22</f>
        <v>1.2</v>
      </c>
      <c r="T33" s="14">
        <f>[29]Maio!$K$23</f>
        <v>29.8</v>
      </c>
      <c r="U33" s="14">
        <f>[29]Maio!$K$24</f>
        <v>0</v>
      </c>
      <c r="V33" s="14">
        <f>[29]Maio!$K$25</f>
        <v>0</v>
      </c>
      <c r="W33" s="14">
        <f>[29]Maio!$K$26</f>
        <v>0</v>
      </c>
      <c r="X33" s="14">
        <f>[29]Maio!$K$27</f>
        <v>0</v>
      </c>
      <c r="Y33" s="14">
        <f>[29]Maio!$K$28</f>
        <v>0</v>
      </c>
      <c r="Z33" s="14">
        <f>[29]Maio!$K$29</f>
        <v>0</v>
      </c>
      <c r="AA33" s="14">
        <f>[29]Maio!$K$30</f>
        <v>0</v>
      </c>
      <c r="AB33" s="14">
        <f>[29]Maio!$K$31</f>
        <v>0</v>
      </c>
      <c r="AC33" s="14">
        <f>[29]Maio!$K$32</f>
        <v>0</v>
      </c>
      <c r="AD33" s="14">
        <f>[29]Maio!$K$33</f>
        <v>0</v>
      </c>
      <c r="AE33" s="14">
        <f>[29]Maio!$K$34</f>
        <v>0</v>
      </c>
      <c r="AF33" s="14">
        <f>[29]Maio!$K$35</f>
        <v>0</v>
      </c>
      <c r="AG33" s="19">
        <f>SUM(B33:AF33)</f>
        <v>43</v>
      </c>
      <c r="AH33" s="26">
        <f>MAX(B33:AF33)</f>
        <v>29.8</v>
      </c>
      <c r="AI33" s="105">
        <f t="shared" ref="AI33:AI49" si="12">COUNTIF(B33:AF33,"=0,0")</f>
        <v>28</v>
      </c>
      <c r="AJ33" s="16"/>
    </row>
    <row r="34" spans="1:36" ht="17.100000000000001" customHeight="1" x14ac:dyDescent="0.2">
      <c r="A34" s="72" t="s">
        <v>146</v>
      </c>
      <c r="B34" s="14">
        <f>[30]Maio!$K$5</f>
        <v>0</v>
      </c>
      <c r="C34" s="14">
        <f>[30]Maio!$K$6</f>
        <v>0</v>
      </c>
      <c r="D34" s="14">
        <f>[30]Maio!$K$7</f>
        <v>0</v>
      </c>
      <c r="E34" s="14">
        <f>[30]Maio!$K$8</f>
        <v>0</v>
      </c>
      <c r="F34" s="14">
        <f>[30]Maio!$K$9</f>
        <v>0</v>
      </c>
      <c r="G34" s="14">
        <f>[30]Maio!$K$10</f>
        <v>0</v>
      </c>
      <c r="H34" s="14">
        <f>[30]Maio!$K$11</f>
        <v>0</v>
      </c>
      <c r="I34" s="14">
        <f>[30]Maio!$K$12</f>
        <v>0</v>
      </c>
      <c r="J34" s="14">
        <f>[30]Maio!$K$13</f>
        <v>0</v>
      </c>
      <c r="K34" s="14">
        <f>[30]Maio!$K$14</f>
        <v>0</v>
      </c>
      <c r="L34" s="14">
        <f>[30]Maio!$K$15</f>
        <v>43.6</v>
      </c>
      <c r="M34" s="14">
        <f>[30]Maio!$K$16</f>
        <v>0</v>
      </c>
      <c r="N34" s="14">
        <f>[30]Maio!$K$17</f>
        <v>0</v>
      </c>
      <c r="O34" s="14">
        <f>[30]Maio!$K$18</f>
        <v>0</v>
      </c>
      <c r="P34" s="14">
        <f>[30]Maio!$K$19</f>
        <v>1.2</v>
      </c>
      <c r="Q34" s="14">
        <f>[30]Maio!$K$20</f>
        <v>22.2</v>
      </c>
      <c r="R34" s="14">
        <f>[30]Maio!$K$21</f>
        <v>0</v>
      </c>
      <c r="S34" s="14">
        <f>[30]Maio!$K$22</f>
        <v>0</v>
      </c>
      <c r="T34" s="14">
        <f>[30]Maio!$K$23</f>
        <v>48.000000000000007</v>
      </c>
      <c r="U34" s="14">
        <f>[30]Maio!$K$24</f>
        <v>0</v>
      </c>
      <c r="V34" s="14">
        <f>[30]Maio!$K$25</f>
        <v>0</v>
      </c>
      <c r="W34" s="14">
        <f>[30]Maio!$K$26</f>
        <v>0</v>
      </c>
      <c r="X34" s="14">
        <f>[30]Maio!$K$27</f>
        <v>0</v>
      </c>
      <c r="Y34" s="14">
        <f>[30]Maio!$K$28</f>
        <v>0</v>
      </c>
      <c r="Z34" s="14">
        <f>[30]Maio!$K$29</f>
        <v>0</v>
      </c>
      <c r="AA34" s="14">
        <f>[30]Maio!$K$30</f>
        <v>0</v>
      </c>
      <c r="AB34" s="14">
        <f>[30]Maio!$K$31</f>
        <v>0</v>
      </c>
      <c r="AC34" s="14">
        <f>[30]Maio!$K$32</f>
        <v>0</v>
      </c>
      <c r="AD34" s="14">
        <f>[30]Maio!$K$33</f>
        <v>0</v>
      </c>
      <c r="AE34" s="14">
        <f>[30]Maio!$K$34</f>
        <v>0</v>
      </c>
      <c r="AF34" s="14">
        <f>[30]Maio!$K$35</f>
        <v>0.60000000000000009</v>
      </c>
      <c r="AG34" s="20">
        <f t="shared" ref="AG34:AG49" si="13">SUM(B34:AF34)</f>
        <v>115.6</v>
      </c>
      <c r="AH34" s="22">
        <f>MAX(B34:AF34)</f>
        <v>48.000000000000007</v>
      </c>
      <c r="AI34" s="105">
        <f t="shared" si="12"/>
        <v>26</v>
      </c>
      <c r="AJ34" s="16"/>
    </row>
    <row r="35" spans="1:36" ht="17.100000000000001" customHeight="1" x14ac:dyDescent="0.2">
      <c r="A35" s="72" t="s">
        <v>147</v>
      </c>
      <c r="B35" s="14">
        <f>[31]Maio!$K$5</f>
        <v>0</v>
      </c>
      <c r="C35" s="14">
        <f>[31]Maio!$K$6</f>
        <v>0</v>
      </c>
      <c r="D35" s="14">
        <f>[31]Maio!$K$7</f>
        <v>0</v>
      </c>
      <c r="E35" s="14">
        <f>[31]Maio!$K$8</f>
        <v>0</v>
      </c>
      <c r="F35" s="14">
        <f>[31]Maio!$K$9</f>
        <v>0</v>
      </c>
      <c r="G35" s="14">
        <f>[31]Maio!$K$10</f>
        <v>19</v>
      </c>
      <c r="H35" s="14">
        <f>[31]Maio!$K$11</f>
        <v>0.4</v>
      </c>
      <c r="I35" s="14">
        <f>[31]Maio!$K$12</f>
        <v>0</v>
      </c>
      <c r="J35" s="14">
        <f>[31]Maio!$K$13</f>
        <v>0</v>
      </c>
      <c r="K35" s="14">
        <f>[31]Maio!$K$14</f>
        <v>0</v>
      </c>
      <c r="L35" s="14">
        <f>[31]Maio!$K$15</f>
        <v>14.6</v>
      </c>
      <c r="M35" s="14">
        <f>[31]Maio!$K$16</f>
        <v>0.2</v>
      </c>
      <c r="N35" s="14">
        <f>[31]Maio!$K$17</f>
        <v>0</v>
      </c>
      <c r="O35" s="14">
        <f>[31]Maio!$K$18</f>
        <v>0</v>
      </c>
      <c r="P35" s="14">
        <f>[31]Maio!$K$19</f>
        <v>0</v>
      </c>
      <c r="Q35" s="14">
        <f>[31]Maio!$K$20</f>
        <v>0</v>
      </c>
      <c r="R35" s="14">
        <f>[31]Maio!$K$21</f>
        <v>0.2</v>
      </c>
      <c r="S35" s="14">
        <f>[31]Maio!$K$22</f>
        <v>3</v>
      </c>
      <c r="T35" s="14">
        <f>[31]Maio!$K$23</f>
        <v>15.999999999999998</v>
      </c>
      <c r="U35" s="14">
        <f>[31]Maio!$K$24</f>
        <v>0</v>
      </c>
      <c r="V35" s="14">
        <f>[31]Maio!$K$25</f>
        <v>0</v>
      </c>
      <c r="W35" s="14">
        <f>[31]Maio!$K$26</f>
        <v>0</v>
      </c>
      <c r="X35" s="14">
        <f>[31]Maio!$K$27</f>
        <v>0</v>
      </c>
      <c r="Y35" s="14">
        <f>[31]Maio!$K$28</f>
        <v>0</v>
      </c>
      <c r="Z35" s="14">
        <f>[31]Maio!$K$29</f>
        <v>0</v>
      </c>
      <c r="AA35" s="14">
        <f>[31]Maio!$K$30</f>
        <v>0</v>
      </c>
      <c r="AB35" s="14">
        <f>[31]Maio!$K$31</f>
        <v>0</v>
      </c>
      <c r="AC35" s="14">
        <f>[31]Maio!$K$32</f>
        <v>0</v>
      </c>
      <c r="AD35" s="14">
        <f>[31]Maio!$K$33</f>
        <v>0</v>
      </c>
      <c r="AE35" s="14">
        <f>[31]Maio!$K$34</f>
        <v>0.2</v>
      </c>
      <c r="AF35" s="14">
        <f>[31]Maio!$K$35</f>
        <v>0</v>
      </c>
      <c r="AG35" s="20">
        <f t="shared" si="13"/>
        <v>53.600000000000009</v>
      </c>
      <c r="AH35" s="22">
        <f t="shared" ref="AH35:AH49" si="14">MAX(B35:AF35)</f>
        <v>19</v>
      </c>
      <c r="AI35" s="105">
        <f t="shared" si="12"/>
        <v>23</v>
      </c>
      <c r="AJ35" s="16"/>
    </row>
    <row r="36" spans="1:36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20" t="s">
        <v>130</v>
      </c>
      <c r="AH36" s="22" t="s">
        <v>130</v>
      </c>
      <c r="AI36" s="105" t="s">
        <v>130</v>
      </c>
      <c r="AJ36" s="16"/>
    </row>
    <row r="37" spans="1:36" ht="17.100000000000001" customHeight="1" x14ac:dyDescent="0.2">
      <c r="A37" s="72" t="s">
        <v>149</v>
      </c>
      <c r="B37" s="14">
        <f>[33]Maio!$K$5</f>
        <v>0</v>
      </c>
      <c r="C37" s="14">
        <f>[33]Maio!$K$6</f>
        <v>0</v>
      </c>
      <c r="D37" s="14">
        <f>[33]Maio!$K$7</f>
        <v>0</v>
      </c>
      <c r="E37" s="14">
        <f>[33]Maio!$K$8</f>
        <v>0</v>
      </c>
      <c r="F37" s="14">
        <f>[33]Maio!$K$9</f>
        <v>0</v>
      </c>
      <c r="G37" s="14">
        <f>[33]Maio!$K$10</f>
        <v>0</v>
      </c>
      <c r="H37" s="14">
        <f>[33]Maio!$K$11</f>
        <v>0</v>
      </c>
      <c r="I37" s="14">
        <f>[33]Maio!$K$12</f>
        <v>0</v>
      </c>
      <c r="J37" s="14">
        <f>[33]Maio!$K$13</f>
        <v>0</v>
      </c>
      <c r="K37" s="14">
        <f>[33]Maio!$K$14</f>
        <v>0</v>
      </c>
      <c r="L37" s="14">
        <f>[33]Maio!$K$15</f>
        <v>0</v>
      </c>
      <c r="M37" s="14">
        <f>[33]Maio!$K$16</f>
        <v>0</v>
      </c>
      <c r="N37" s="14">
        <f>[33]Maio!$K$17</f>
        <v>0</v>
      </c>
      <c r="O37" s="14">
        <f>[33]Maio!$K$18</f>
        <v>0</v>
      </c>
      <c r="P37" s="14">
        <f>[33]Maio!$K$19</f>
        <v>0.4</v>
      </c>
      <c r="Q37" s="14">
        <f>[33]Maio!$K$20</f>
        <v>6.2000000000000011</v>
      </c>
      <c r="R37" s="14">
        <f>[33]Maio!$K$21</f>
        <v>0</v>
      </c>
      <c r="S37" s="14">
        <f>[33]Maio!$K$22</f>
        <v>1.2</v>
      </c>
      <c r="T37" s="14">
        <f>[33]Maio!$K$23</f>
        <v>14.6</v>
      </c>
      <c r="U37" s="14">
        <f>[33]Maio!$K$24</f>
        <v>0</v>
      </c>
      <c r="V37" s="14">
        <f>[33]Maio!$K$25</f>
        <v>0</v>
      </c>
      <c r="W37" s="14">
        <f>[33]Maio!$K$26</f>
        <v>0</v>
      </c>
      <c r="X37" s="14">
        <f>[33]Maio!$K$27</f>
        <v>0</v>
      </c>
      <c r="Y37" s="14">
        <f>[33]Maio!$K$28</f>
        <v>0</v>
      </c>
      <c r="Z37" s="14">
        <f>[33]Maio!$K$29</f>
        <v>0</v>
      </c>
      <c r="AA37" s="14">
        <f>[33]Maio!$K$30</f>
        <v>0</v>
      </c>
      <c r="AB37" s="14">
        <f>[33]Maio!$K$31</f>
        <v>0</v>
      </c>
      <c r="AC37" s="14">
        <f>[33]Maio!$K$32</f>
        <v>0</v>
      </c>
      <c r="AD37" s="14">
        <f>[33]Maio!$K$33</f>
        <v>0</v>
      </c>
      <c r="AE37" s="14">
        <f>[33]Maio!$K$34</f>
        <v>0</v>
      </c>
      <c r="AF37" s="14">
        <f>[33]Maio!$K$35</f>
        <v>0</v>
      </c>
      <c r="AG37" s="20">
        <f t="shared" ref="AG37" si="15">SUM(B37:AF37)</f>
        <v>22.400000000000002</v>
      </c>
      <c r="AH37" s="22">
        <f t="shared" ref="AH37" si="16">MAX(B37:AF37)</f>
        <v>14.6</v>
      </c>
      <c r="AI37" s="105">
        <f t="shared" si="12"/>
        <v>27</v>
      </c>
      <c r="AJ37" s="16"/>
    </row>
    <row r="38" spans="1:36" ht="17.100000000000001" customHeight="1" x14ac:dyDescent="0.2">
      <c r="A38" s="72" t="s">
        <v>150</v>
      </c>
      <c r="B38" s="14">
        <f>[34]Maio!$K$5</f>
        <v>0</v>
      </c>
      <c r="C38" s="14">
        <f>[34]Maio!$K$6</f>
        <v>0</v>
      </c>
      <c r="D38" s="14">
        <f>[34]Maio!$K$7</f>
        <v>0</v>
      </c>
      <c r="E38" s="14">
        <f>[34]Maio!$K$8</f>
        <v>0</v>
      </c>
      <c r="F38" s="14">
        <f>[34]Maio!$K$9</f>
        <v>0</v>
      </c>
      <c r="G38" s="14">
        <f>[34]Maio!$K$10</f>
        <v>0.4</v>
      </c>
      <c r="H38" s="14">
        <f>[34]Maio!$K$11</f>
        <v>0</v>
      </c>
      <c r="I38" s="14">
        <f>[34]Maio!$K$12</f>
        <v>0</v>
      </c>
      <c r="J38" s="14">
        <f>[34]Maio!$K$13</f>
        <v>0</v>
      </c>
      <c r="K38" s="14">
        <f>[34]Maio!$K$14</f>
        <v>0</v>
      </c>
      <c r="L38" s="14">
        <f>[34]Maio!$K$15</f>
        <v>36.4</v>
      </c>
      <c r="M38" s="14">
        <f>[34]Maio!$K$16</f>
        <v>0</v>
      </c>
      <c r="N38" s="14">
        <f>[34]Maio!$K$17</f>
        <v>0</v>
      </c>
      <c r="O38" s="14">
        <f>[34]Maio!$K$18</f>
        <v>0</v>
      </c>
      <c r="P38" s="14">
        <f>[34]Maio!$K$19</f>
        <v>0</v>
      </c>
      <c r="Q38" s="14">
        <f>[34]Maio!$K$20</f>
        <v>19.999999999999996</v>
      </c>
      <c r="R38" s="14">
        <f>[34]Maio!$K$21</f>
        <v>0</v>
      </c>
      <c r="S38" s="14">
        <f>[34]Maio!$K$22</f>
        <v>0</v>
      </c>
      <c r="T38" s="14">
        <f>[34]Maio!$K$23</f>
        <v>20.400000000000002</v>
      </c>
      <c r="U38" s="14">
        <f>[34]Maio!$K$24</f>
        <v>0</v>
      </c>
      <c r="V38" s="14">
        <f>[34]Maio!$K$25</f>
        <v>0</v>
      </c>
      <c r="W38" s="14">
        <f>[34]Maio!$K$26</f>
        <v>0</v>
      </c>
      <c r="X38" s="14">
        <f>[34]Maio!$K$27</f>
        <v>0</v>
      </c>
      <c r="Y38" s="14">
        <f>[34]Maio!$K$28</f>
        <v>0</v>
      </c>
      <c r="Z38" s="14">
        <f>[34]Maio!$K$29</f>
        <v>0</v>
      </c>
      <c r="AA38" s="14">
        <f>[34]Maio!$K$30</f>
        <v>0</v>
      </c>
      <c r="AB38" s="14">
        <f>[34]Maio!$K$31</f>
        <v>0</v>
      </c>
      <c r="AC38" s="14">
        <f>[34]Maio!$K$32</f>
        <v>0</v>
      </c>
      <c r="AD38" s="14">
        <f>[34]Maio!$K$33</f>
        <v>0</v>
      </c>
      <c r="AE38" s="14">
        <f>[34]Maio!$K$34</f>
        <v>0</v>
      </c>
      <c r="AF38" s="14">
        <f>[34]Maio!$K$35</f>
        <v>0</v>
      </c>
      <c r="AG38" s="20">
        <f t="shared" si="13"/>
        <v>77.2</v>
      </c>
      <c r="AH38" s="22">
        <f t="shared" si="14"/>
        <v>36.4</v>
      </c>
      <c r="AI38" s="105">
        <f t="shared" si="12"/>
        <v>27</v>
      </c>
      <c r="AJ38" s="16"/>
    </row>
    <row r="39" spans="1:36" ht="17.100000000000001" customHeight="1" x14ac:dyDescent="0.2">
      <c r="A39" s="72" t="s">
        <v>151</v>
      </c>
      <c r="B39" s="14">
        <f>[35]Maio!$K$5</f>
        <v>0</v>
      </c>
      <c r="C39" s="14">
        <f>[35]Maio!$K$6</f>
        <v>0</v>
      </c>
      <c r="D39" s="14">
        <f>[35]Maio!$K$7</f>
        <v>0</v>
      </c>
      <c r="E39" s="14">
        <f>[35]Maio!$K$8</f>
        <v>0</v>
      </c>
      <c r="F39" s="14">
        <f>[35]Maio!$K$9</f>
        <v>0</v>
      </c>
      <c r="G39" s="14">
        <f>[35]Maio!$K$10</f>
        <v>16.799999999999997</v>
      </c>
      <c r="H39" s="14">
        <f>[35]Maio!$K$11</f>
        <v>0</v>
      </c>
      <c r="I39" s="14">
        <f>[35]Maio!$K$12</f>
        <v>0</v>
      </c>
      <c r="J39" s="14">
        <f>[35]Maio!$K$13</f>
        <v>0</v>
      </c>
      <c r="K39" s="14">
        <f>[35]Maio!$K$14</f>
        <v>0</v>
      </c>
      <c r="L39" s="14">
        <f>[35]Maio!$K$15</f>
        <v>8.2000000000000011</v>
      </c>
      <c r="M39" s="14">
        <f>[35]Maio!$K$16</f>
        <v>3.0000000000000004</v>
      </c>
      <c r="N39" s="14">
        <f>[35]Maio!$K$17</f>
        <v>0</v>
      </c>
      <c r="O39" s="14">
        <f>[35]Maio!$K$18</f>
        <v>0</v>
      </c>
      <c r="P39" s="14">
        <f>[35]Maio!$K$19</f>
        <v>0</v>
      </c>
      <c r="Q39" s="14">
        <f>[35]Maio!$K$20</f>
        <v>0</v>
      </c>
      <c r="R39" s="14">
        <f>[35]Maio!$K$21</f>
        <v>0</v>
      </c>
      <c r="S39" s="14">
        <f>[35]Maio!$K$22</f>
        <v>0</v>
      </c>
      <c r="T39" s="14">
        <f>[35]Maio!$K$23</f>
        <v>19.200000000000003</v>
      </c>
      <c r="U39" s="14">
        <f>[35]Maio!$K$24</f>
        <v>0</v>
      </c>
      <c r="V39" s="14">
        <f>[35]Maio!$K$25</f>
        <v>0</v>
      </c>
      <c r="W39" s="14">
        <f>[35]Maio!$K$26</f>
        <v>0</v>
      </c>
      <c r="X39" s="14">
        <f>[35]Maio!$K$27</f>
        <v>0</v>
      </c>
      <c r="Y39" s="14">
        <f>[35]Maio!$K$28</f>
        <v>0</v>
      </c>
      <c r="Z39" s="14">
        <f>[35]Maio!$K$29</f>
        <v>0</v>
      </c>
      <c r="AA39" s="14">
        <f>[35]Maio!$K$30</f>
        <v>0</v>
      </c>
      <c r="AB39" s="14">
        <f>[35]Maio!$K$31</f>
        <v>0</v>
      </c>
      <c r="AC39" s="14">
        <f>[35]Maio!$K$32</f>
        <v>0</v>
      </c>
      <c r="AD39" s="14">
        <f>[35]Maio!$K$33</f>
        <v>0</v>
      </c>
      <c r="AE39" s="14">
        <f>[35]Maio!$K$34</f>
        <v>0</v>
      </c>
      <c r="AF39" s="14">
        <f>[35]Maio!$K$35</f>
        <v>0</v>
      </c>
      <c r="AG39" s="20">
        <f t="shared" si="13"/>
        <v>47.2</v>
      </c>
      <c r="AH39" s="22">
        <f t="shared" si="14"/>
        <v>19.200000000000003</v>
      </c>
      <c r="AI39" s="105">
        <f t="shared" si="12"/>
        <v>27</v>
      </c>
      <c r="AJ39" s="16"/>
    </row>
    <row r="40" spans="1:36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20" t="s">
        <v>130</v>
      </c>
      <c r="AH40" s="22" t="s">
        <v>130</v>
      </c>
      <c r="AI40" s="105" t="s">
        <v>130</v>
      </c>
      <c r="AJ40" s="16"/>
    </row>
    <row r="41" spans="1:36" ht="17.100000000000001" customHeight="1" x14ac:dyDescent="0.2">
      <c r="A41" s="72" t="s">
        <v>153</v>
      </c>
      <c r="B41" s="14">
        <f>[37]Maio!$K$5</f>
        <v>0</v>
      </c>
      <c r="C41" s="14">
        <f>[37]Maio!$K$6</f>
        <v>0</v>
      </c>
      <c r="D41" s="14">
        <f>[37]Maio!$K$7</f>
        <v>0</v>
      </c>
      <c r="E41" s="14">
        <f>[37]Maio!$K$8</f>
        <v>0</v>
      </c>
      <c r="F41" s="14">
        <f>[37]Maio!$K$9</f>
        <v>0</v>
      </c>
      <c r="G41" s="14">
        <f>[37]Maio!$K$10</f>
        <v>0</v>
      </c>
      <c r="H41" s="14">
        <f>[37]Maio!$K$11</f>
        <v>0</v>
      </c>
      <c r="I41" s="14">
        <f>[37]Maio!$K$12</f>
        <v>0</v>
      </c>
      <c r="J41" s="14">
        <f>[37]Maio!$K$13</f>
        <v>0</v>
      </c>
      <c r="K41" s="14">
        <f>[37]Maio!$K$14</f>
        <v>0</v>
      </c>
      <c r="L41" s="14">
        <f>[37]Maio!$K$15</f>
        <v>25.400000000000002</v>
      </c>
      <c r="M41" s="14">
        <f>[37]Maio!$K$16</f>
        <v>0.2</v>
      </c>
      <c r="N41" s="14">
        <f>[37]Maio!$K$17</f>
        <v>0</v>
      </c>
      <c r="O41" s="14">
        <f>[37]Maio!$K$18</f>
        <v>0</v>
      </c>
      <c r="P41" s="14">
        <f>[37]Maio!$K$19</f>
        <v>6.8000000000000007</v>
      </c>
      <c r="Q41" s="14">
        <f>[37]Maio!$K$20</f>
        <v>10</v>
      </c>
      <c r="R41" s="14">
        <f>[37]Maio!$K$21</f>
        <v>0</v>
      </c>
      <c r="S41" s="14">
        <f>[37]Maio!$K$22</f>
        <v>0</v>
      </c>
      <c r="T41" s="14">
        <f>[37]Maio!$K$23</f>
        <v>25.2</v>
      </c>
      <c r="U41" s="14">
        <f>[37]Maio!$K$24</f>
        <v>0</v>
      </c>
      <c r="V41" s="14">
        <f>[37]Maio!$K$25</f>
        <v>0</v>
      </c>
      <c r="W41" s="14">
        <f>[37]Maio!$K$26</f>
        <v>0</v>
      </c>
      <c r="X41" s="14">
        <f>[37]Maio!$K$27</f>
        <v>0</v>
      </c>
      <c r="Y41" s="14">
        <f>[37]Maio!$K$28</f>
        <v>0.2</v>
      </c>
      <c r="Z41" s="14">
        <f>[37]Maio!$K$29</f>
        <v>0</v>
      </c>
      <c r="AA41" s="14">
        <f>[37]Maio!$K$30</f>
        <v>0</v>
      </c>
      <c r="AB41" s="14">
        <f>[37]Maio!$K$31</f>
        <v>0</v>
      </c>
      <c r="AC41" s="14">
        <f>[37]Maio!$K$32</f>
        <v>0</v>
      </c>
      <c r="AD41" s="14">
        <f>[37]Maio!$K$33</f>
        <v>0</v>
      </c>
      <c r="AE41" s="14">
        <f>[37]Maio!$K$34</f>
        <v>0</v>
      </c>
      <c r="AF41" s="14">
        <f>[37]Maio!$K$35</f>
        <v>0</v>
      </c>
      <c r="AG41" s="20">
        <f t="shared" si="13"/>
        <v>67.800000000000011</v>
      </c>
      <c r="AH41" s="22">
        <f t="shared" si="14"/>
        <v>25.400000000000002</v>
      </c>
      <c r="AI41" s="105">
        <f t="shared" si="12"/>
        <v>25</v>
      </c>
      <c r="AJ41" s="16"/>
    </row>
    <row r="42" spans="1:36" ht="17.100000000000001" customHeight="1" x14ac:dyDescent="0.2">
      <c r="A42" s="72" t="s">
        <v>154</v>
      </c>
      <c r="B42" s="14">
        <f>[38]Maio!$K$5</f>
        <v>0</v>
      </c>
      <c r="C42" s="14">
        <f>[38]Maio!$K$6</f>
        <v>0</v>
      </c>
      <c r="D42" s="14">
        <f>[38]Maio!$K$7</f>
        <v>0</v>
      </c>
      <c r="E42" s="14">
        <f>[38]Maio!$K$8</f>
        <v>0</v>
      </c>
      <c r="F42" s="14">
        <f>[38]Maio!$K$9</f>
        <v>0</v>
      </c>
      <c r="G42" s="14">
        <f>[38]Maio!$K$10</f>
        <v>0</v>
      </c>
      <c r="H42" s="14">
        <f>[38]Maio!$K$11</f>
        <v>0</v>
      </c>
      <c r="I42" s="14">
        <f>[38]Maio!$K$12</f>
        <v>0</v>
      </c>
      <c r="J42" s="14">
        <f>[38]Maio!$K$13</f>
        <v>0</v>
      </c>
      <c r="K42" s="14">
        <f>[38]Maio!$K$14</f>
        <v>0</v>
      </c>
      <c r="L42" s="14">
        <f>[38]Maio!$K$15</f>
        <v>30.199999999999996</v>
      </c>
      <c r="M42" s="14">
        <f>[38]Maio!$K$16</f>
        <v>0.2</v>
      </c>
      <c r="N42" s="14">
        <f>[38]Maio!$K$17</f>
        <v>0</v>
      </c>
      <c r="O42" s="14">
        <f>[38]Maio!$K$18</f>
        <v>0</v>
      </c>
      <c r="P42" s="14">
        <f>[38]Maio!$K$19</f>
        <v>0</v>
      </c>
      <c r="Q42" s="14">
        <f>[38]Maio!$K$20</f>
        <v>1.4</v>
      </c>
      <c r="R42" s="14">
        <f>[38]Maio!$K$21</f>
        <v>0</v>
      </c>
      <c r="S42" s="14">
        <f>[38]Maio!$K$22</f>
        <v>0</v>
      </c>
      <c r="T42" s="14">
        <f>[38]Maio!$K$23</f>
        <v>30.2</v>
      </c>
      <c r="U42" s="14">
        <f>[38]Maio!$K$24</f>
        <v>0</v>
      </c>
      <c r="V42" s="14">
        <f>[38]Maio!$K$25</f>
        <v>0</v>
      </c>
      <c r="W42" s="14">
        <f>[38]Maio!$K$26</f>
        <v>0</v>
      </c>
      <c r="X42" s="14">
        <f>[38]Maio!$K$27</f>
        <v>0</v>
      </c>
      <c r="Y42" s="14">
        <f>[38]Maio!$K$28</f>
        <v>0</v>
      </c>
      <c r="Z42" s="14">
        <f>[38]Maio!$K$29</f>
        <v>0</v>
      </c>
      <c r="AA42" s="14">
        <f>[38]Maio!$K$30</f>
        <v>0</v>
      </c>
      <c r="AB42" s="14">
        <f>[38]Maio!$K$31</f>
        <v>0</v>
      </c>
      <c r="AC42" s="14">
        <f>[38]Maio!$K$32</f>
        <v>0</v>
      </c>
      <c r="AD42" s="14">
        <f>[38]Maio!$K$33</f>
        <v>0</v>
      </c>
      <c r="AE42" s="14">
        <f>[38]Maio!$K$34</f>
        <v>0</v>
      </c>
      <c r="AF42" s="14">
        <f>[38]Maio!$K$35</f>
        <v>0</v>
      </c>
      <c r="AG42" s="20">
        <f>SUM(B42:AF42)</f>
        <v>61.999999999999993</v>
      </c>
      <c r="AH42" s="22">
        <f>MAX(B42:AF42)</f>
        <v>30.2</v>
      </c>
      <c r="AI42" s="105">
        <f t="shared" si="12"/>
        <v>27</v>
      </c>
      <c r="AJ42" s="16"/>
    </row>
    <row r="43" spans="1:36" ht="17.100000000000001" customHeight="1" x14ac:dyDescent="0.2">
      <c r="A43" s="72" t="s">
        <v>155</v>
      </c>
      <c r="B43" s="14">
        <f>[39]Maio!$K$5</f>
        <v>0</v>
      </c>
      <c r="C43" s="14">
        <f>[39]Maio!$K$6</f>
        <v>0</v>
      </c>
      <c r="D43" s="14">
        <f>[39]Maio!$K$7</f>
        <v>0</v>
      </c>
      <c r="E43" s="14">
        <f>[39]Maio!$K$8</f>
        <v>0</v>
      </c>
      <c r="F43" s="14">
        <f>[39]Maio!$K$9</f>
        <v>0</v>
      </c>
      <c r="G43" s="14">
        <f>[39]Maio!$K$10</f>
        <v>0</v>
      </c>
      <c r="H43" s="14">
        <f>[39]Maio!$K$11</f>
        <v>0</v>
      </c>
      <c r="I43" s="14">
        <f>[39]Maio!$K$12</f>
        <v>0</v>
      </c>
      <c r="J43" s="14">
        <f>[39]Maio!$K$13</f>
        <v>0</v>
      </c>
      <c r="K43" s="14">
        <f>[39]Maio!$K$14</f>
        <v>0</v>
      </c>
      <c r="L43" s="14">
        <f>[39]Maio!$K$15</f>
        <v>33.6</v>
      </c>
      <c r="M43" s="14">
        <f>[39]Maio!$K$16</f>
        <v>0.2</v>
      </c>
      <c r="N43" s="14">
        <f>[39]Maio!$K$17</f>
        <v>0</v>
      </c>
      <c r="O43" s="14">
        <f>[39]Maio!$K$18</f>
        <v>0</v>
      </c>
      <c r="P43" s="14">
        <f>[39]Maio!$K$19</f>
        <v>0.2</v>
      </c>
      <c r="Q43" s="14">
        <f>[39]Maio!$K$20</f>
        <v>22.8</v>
      </c>
      <c r="R43" s="14">
        <f>[39]Maio!$K$21</f>
        <v>0</v>
      </c>
      <c r="S43" s="14">
        <f>[39]Maio!$K$22</f>
        <v>0.2</v>
      </c>
      <c r="T43" s="14">
        <f>[39]Maio!$K$23</f>
        <v>23.4</v>
      </c>
      <c r="U43" s="14">
        <f>[39]Maio!$K$24</f>
        <v>0</v>
      </c>
      <c r="V43" s="14">
        <f>[39]Maio!$K$25</f>
        <v>0</v>
      </c>
      <c r="W43" s="14">
        <f>[39]Maio!$K$26</f>
        <v>0</v>
      </c>
      <c r="X43" s="14">
        <f>[39]Maio!$K$27</f>
        <v>0</v>
      </c>
      <c r="Y43" s="14">
        <f>[39]Maio!$K$28</f>
        <v>0</v>
      </c>
      <c r="Z43" s="14">
        <f>[39]Maio!$K$29</f>
        <v>0</v>
      </c>
      <c r="AA43" s="14">
        <f>[39]Maio!$K$30</f>
        <v>0</v>
      </c>
      <c r="AB43" s="14">
        <f>[39]Maio!$K$31</f>
        <v>0</v>
      </c>
      <c r="AC43" s="14">
        <f>[39]Maio!$K$32</f>
        <v>0</v>
      </c>
      <c r="AD43" s="14">
        <f>[39]Maio!$K$33</f>
        <v>0</v>
      </c>
      <c r="AE43" s="14">
        <f>[39]Maio!$K$34</f>
        <v>0</v>
      </c>
      <c r="AF43" s="14">
        <f>[39]Maio!$K$35</f>
        <v>0</v>
      </c>
      <c r="AG43" s="20">
        <f t="shared" si="13"/>
        <v>80.400000000000006</v>
      </c>
      <c r="AH43" s="22">
        <f t="shared" si="14"/>
        <v>33.6</v>
      </c>
      <c r="AI43" s="105">
        <f t="shared" si="12"/>
        <v>25</v>
      </c>
      <c r="AJ43" s="16"/>
    </row>
    <row r="44" spans="1:36" ht="17.100000000000001" customHeight="1" x14ac:dyDescent="0.2">
      <c r="A44" s="72" t="s">
        <v>156</v>
      </c>
      <c r="B44" s="14">
        <f>[40]Maio!$K$5</f>
        <v>0</v>
      </c>
      <c r="C44" s="14">
        <f>[40]Maio!$K$6</f>
        <v>0</v>
      </c>
      <c r="D44" s="14">
        <f>[40]Maio!$K$7</f>
        <v>0</v>
      </c>
      <c r="E44" s="14">
        <f>[40]Maio!$K$8</f>
        <v>0</v>
      </c>
      <c r="F44" s="14">
        <f>[40]Maio!$K$9</f>
        <v>0</v>
      </c>
      <c r="G44" s="14">
        <f>[40]Maio!$K$10</f>
        <v>0</v>
      </c>
      <c r="H44" s="14">
        <f>[40]Maio!$K$11</f>
        <v>0</v>
      </c>
      <c r="I44" s="14">
        <f>[40]Maio!$K$12</f>
        <v>0</v>
      </c>
      <c r="J44" s="14">
        <f>[40]Maio!$K$13</f>
        <v>0</v>
      </c>
      <c r="K44" s="14">
        <f>[40]Maio!$K$14</f>
        <v>0</v>
      </c>
      <c r="L44" s="14">
        <f>[40]Maio!$K$15</f>
        <v>13.600000000000001</v>
      </c>
      <c r="M44" s="14">
        <f>[40]Maio!$K$16</f>
        <v>0</v>
      </c>
      <c r="N44" s="14">
        <f>[40]Maio!$K$17</f>
        <v>0</v>
      </c>
      <c r="O44" s="14">
        <f>[40]Maio!$K$18</f>
        <v>0.2</v>
      </c>
      <c r="P44" s="14">
        <f>[40]Maio!$K$19</f>
        <v>0</v>
      </c>
      <c r="Q44" s="14">
        <f>[40]Maio!$K$20</f>
        <v>0</v>
      </c>
      <c r="R44" s="14">
        <f>[40]Maio!$K$21</f>
        <v>1.2</v>
      </c>
      <c r="S44" s="14">
        <f>[40]Maio!$K$22</f>
        <v>3.8000000000000003</v>
      </c>
      <c r="T44" s="14">
        <f>[40]Maio!$K$23</f>
        <v>19.399999999999999</v>
      </c>
      <c r="U44" s="14">
        <f>[40]Maio!$K$24</f>
        <v>0</v>
      </c>
      <c r="V44" s="14">
        <f>[40]Maio!$K$25</f>
        <v>0</v>
      </c>
      <c r="W44" s="14">
        <f>[40]Maio!$K$26</f>
        <v>0</v>
      </c>
      <c r="X44" s="14">
        <f>[40]Maio!$K$27</f>
        <v>0</v>
      </c>
      <c r="Y44" s="14">
        <f>[40]Maio!$K$28</f>
        <v>0</v>
      </c>
      <c r="Z44" s="14">
        <f>[40]Maio!$K$29</f>
        <v>0</v>
      </c>
      <c r="AA44" s="14">
        <f>[40]Maio!$K$30</f>
        <v>0</v>
      </c>
      <c r="AB44" s="14">
        <f>[40]Maio!$K$31</f>
        <v>0</v>
      </c>
      <c r="AC44" s="14">
        <f>[40]Maio!$K$32</f>
        <v>0</v>
      </c>
      <c r="AD44" s="14">
        <f>[40]Maio!$K$33</f>
        <v>0</v>
      </c>
      <c r="AE44" s="14">
        <f>[40]Maio!$K$34</f>
        <v>0</v>
      </c>
      <c r="AF44" s="14">
        <f>[40]Maio!$K$35</f>
        <v>0</v>
      </c>
      <c r="AG44" s="20">
        <f t="shared" si="13"/>
        <v>38.200000000000003</v>
      </c>
      <c r="AH44" s="22">
        <f t="shared" si="14"/>
        <v>19.399999999999999</v>
      </c>
      <c r="AI44" s="105">
        <f t="shared" si="12"/>
        <v>26</v>
      </c>
      <c r="AJ44" s="16"/>
    </row>
    <row r="45" spans="1:36" ht="17.100000000000001" customHeight="1" x14ac:dyDescent="0.2">
      <c r="A45" s="72" t="s">
        <v>157</v>
      </c>
      <c r="B45" s="14">
        <f>[41]Maio!$K$5</f>
        <v>0</v>
      </c>
      <c r="C45" s="14">
        <f>[41]Maio!$K$6</f>
        <v>0</v>
      </c>
      <c r="D45" s="14">
        <f>[41]Maio!$K$7</f>
        <v>0</v>
      </c>
      <c r="E45" s="14">
        <f>[41]Maio!$K$8</f>
        <v>0</v>
      </c>
      <c r="F45" s="14">
        <f>[41]Maio!$K$9</f>
        <v>0</v>
      </c>
      <c r="G45" s="14">
        <f>[41]Maio!$K$10</f>
        <v>0</v>
      </c>
      <c r="H45" s="14">
        <f>[41]Maio!$K$11</f>
        <v>0</v>
      </c>
      <c r="I45" s="14">
        <f>[41]Maio!$K$12</f>
        <v>0</v>
      </c>
      <c r="J45" s="14">
        <f>[41]Maio!$K$13</f>
        <v>0</v>
      </c>
      <c r="K45" s="14">
        <f>[41]Maio!$K$14</f>
        <v>0</v>
      </c>
      <c r="L45" s="14">
        <f>[41]Maio!$K$15</f>
        <v>4.6000000000000005</v>
      </c>
      <c r="M45" s="14">
        <f>[41]Maio!$K$16</f>
        <v>0</v>
      </c>
      <c r="N45" s="14">
        <f>[41]Maio!$K$17</f>
        <v>0</v>
      </c>
      <c r="O45" s="14">
        <f>[41]Maio!$K$18</f>
        <v>1</v>
      </c>
      <c r="P45" s="14">
        <f>[41]Maio!$K$19</f>
        <v>0.2</v>
      </c>
      <c r="Q45" s="14">
        <f>[41]Maio!$K$20</f>
        <v>5.4</v>
      </c>
      <c r="R45" s="14">
        <f>[41]Maio!$K$21</f>
        <v>0</v>
      </c>
      <c r="S45" s="14">
        <f>[41]Maio!$K$22</f>
        <v>2</v>
      </c>
      <c r="T45" s="14">
        <f>[41]Maio!$K$23</f>
        <v>26.8</v>
      </c>
      <c r="U45" s="14">
        <f>[41]Maio!$K$24</f>
        <v>0</v>
      </c>
      <c r="V45" s="14">
        <f>[41]Maio!$K$25</f>
        <v>0</v>
      </c>
      <c r="W45" s="14">
        <f>[41]Maio!$K$26</f>
        <v>0</v>
      </c>
      <c r="X45" s="14">
        <f>[41]Maio!$K$27</f>
        <v>0</v>
      </c>
      <c r="Y45" s="14">
        <f>[41]Maio!$K$28</f>
        <v>0</v>
      </c>
      <c r="Z45" s="14">
        <f>[41]Maio!$K$29</f>
        <v>0</v>
      </c>
      <c r="AA45" s="14">
        <f>[41]Maio!$K$30</f>
        <v>0</v>
      </c>
      <c r="AB45" s="14">
        <f>[41]Maio!$K$31</f>
        <v>0</v>
      </c>
      <c r="AC45" s="14">
        <f>[41]Maio!$K$32</f>
        <v>0</v>
      </c>
      <c r="AD45" s="14">
        <f>[41]Maio!$K$33</f>
        <v>0</v>
      </c>
      <c r="AE45" s="14">
        <f>[41]Maio!$K$34</f>
        <v>0</v>
      </c>
      <c r="AF45" s="14">
        <f>[41]Maio!$K$35</f>
        <v>0</v>
      </c>
      <c r="AG45" s="20">
        <f t="shared" si="13"/>
        <v>40</v>
      </c>
      <c r="AH45" s="22">
        <f t="shared" si="14"/>
        <v>26.8</v>
      </c>
      <c r="AI45" s="105">
        <f t="shared" si="12"/>
        <v>25</v>
      </c>
      <c r="AJ45" s="16"/>
    </row>
    <row r="46" spans="1:36" ht="17.100000000000001" customHeight="1" x14ac:dyDescent="0.2">
      <c r="A46" s="72" t="s">
        <v>158</v>
      </c>
      <c r="B46" s="14">
        <f>[42]Maio!$K$5</f>
        <v>0</v>
      </c>
      <c r="C46" s="14">
        <f>[42]Maio!$K$6</f>
        <v>0</v>
      </c>
      <c r="D46" s="14">
        <f>[42]Maio!$K$7</f>
        <v>0</v>
      </c>
      <c r="E46" s="14">
        <f>[42]Maio!$K$8</f>
        <v>0</v>
      </c>
      <c r="F46" s="14">
        <f>[42]Maio!$K$9</f>
        <v>0</v>
      </c>
      <c r="G46" s="14">
        <f>[42]Maio!$K$10</f>
        <v>18.399999999999999</v>
      </c>
      <c r="H46" s="14">
        <f>[42]Maio!$K$11</f>
        <v>0</v>
      </c>
      <c r="I46" s="14">
        <f>[42]Maio!$K$12</f>
        <v>0</v>
      </c>
      <c r="J46" s="14">
        <f>[42]Maio!$K$13</f>
        <v>0</v>
      </c>
      <c r="K46" s="14">
        <f>[42]Maio!$K$14</f>
        <v>0</v>
      </c>
      <c r="L46" s="14">
        <f>[42]Maio!$K$15</f>
        <v>0</v>
      </c>
      <c r="M46" s="14">
        <f>[42]Maio!$K$16</f>
        <v>2.8000000000000003</v>
      </c>
      <c r="N46" s="14">
        <f>[42]Maio!$K$17</f>
        <v>0</v>
      </c>
      <c r="O46" s="14">
        <f>[42]Maio!$K$18</f>
        <v>0</v>
      </c>
      <c r="P46" s="14">
        <f>[42]Maio!$K$19</f>
        <v>0</v>
      </c>
      <c r="Q46" s="14">
        <f>[42]Maio!$K$20</f>
        <v>31.8</v>
      </c>
      <c r="R46" s="14">
        <f>[42]Maio!$K$21</f>
        <v>0.2</v>
      </c>
      <c r="S46" s="14">
        <f>[42]Maio!$K$22</f>
        <v>0</v>
      </c>
      <c r="T46" s="14">
        <f>[42]Maio!$K$23</f>
        <v>7.3999999999999995</v>
      </c>
      <c r="U46" s="14">
        <f>[42]Maio!$K$24</f>
        <v>0</v>
      </c>
      <c r="V46" s="14">
        <f>[42]Maio!$K$25</f>
        <v>0</v>
      </c>
      <c r="W46" s="14">
        <f>[42]Maio!$K$26</f>
        <v>0</v>
      </c>
      <c r="X46" s="14">
        <f>[42]Maio!$K$27</f>
        <v>0</v>
      </c>
      <c r="Y46" s="14">
        <f>[42]Maio!$K$28</f>
        <v>0</v>
      </c>
      <c r="Z46" s="14">
        <f>[42]Maio!$K$29</f>
        <v>0</v>
      </c>
      <c r="AA46" s="14">
        <f>[42]Maio!$K$30</f>
        <v>0</v>
      </c>
      <c r="AB46" s="14">
        <f>[42]Maio!$K$31</f>
        <v>0</v>
      </c>
      <c r="AC46" s="14">
        <f>[42]Maio!$K$32</f>
        <v>0</v>
      </c>
      <c r="AD46" s="14">
        <f>[42]Maio!$K$33</f>
        <v>0</v>
      </c>
      <c r="AE46" s="14">
        <f>[42]Maio!$K$34</f>
        <v>0</v>
      </c>
      <c r="AF46" s="14">
        <f>[42]Maio!$K$35</f>
        <v>0</v>
      </c>
      <c r="AG46" s="20">
        <f t="shared" si="13"/>
        <v>60.6</v>
      </c>
      <c r="AH46" s="22">
        <f t="shared" si="14"/>
        <v>31.8</v>
      </c>
      <c r="AI46" s="105">
        <f t="shared" si="12"/>
        <v>26</v>
      </c>
      <c r="AJ46" s="16"/>
    </row>
    <row r="47" spans="1:36" ht="17.100000000000001" customHeight="1" x14ac:dyDescent="0.2">
      <c r="A47" s="72" t="s">
        <v>159</v>
      </c>
      <c r="B47" s="14">
        <f>[43]Maio!$K$5</f>
        <v>0</v>
      </c>
      <c r="C47" s="14">
        <f>[43]Maio!$K$6</f>
        <v>0</v>
      </c>
      <c r="D47" s="14">
        <f>[43]Maio!$K$7</f>
        <v>0</v>
      </c>
      <c r="E47" s="14">
        <f>[43]Maio!$K$8</f>
        <v>0</v>
      </c>
      <c r="F47" s="14">
        <f>[43]Maio!$K$9</f>
        <v>0</v>
      </c>
      <c r="G47" s="14">
        <f>[43]Maio!$K$10</f>
        <v>0</v>
      </c>
      <c r="H47" s="14">
        <f>[43]Maio!$K$11</f>
        <v>0</v>
      </c>
      <c r="I47" s="14">
        <f>[43]Maio!$K$12</f>
        <v>0</v>
      </c>
      <c r="J47" s="14">
        <f>[43]Maio!$K$13</f>
        <v>0</v>
      </c>
      <c r="K47" s="14">
        <f>[43]Maio!$K$14</f>
        <v>0</v>
      </c>
      <c r="L47" s="14">
        <f>[43]Maio!$K$15</f>
        <v>11.4</v>
      </c>
      <c r="M47" s="14">
        <f>[43]Maio!$K$16</f>
        <v>0.4</v>
      </c>
      <c r="N47" s="14">
        <f>[43]Maio!$K$17</f>
        <v>0.2</v>
      </c>
      <c r="O47" s="14">
        <f>[43]Maio!$K$18</f>
        <v>0</v>
      </c>
      <c r="P47" s="14">
        <f>[43]Maio!$K$19</f>
        <v>0</v>
      </c>
      <c r="Q47" s="14">
        <f>[43]Maio!$K$20</f>
        <v>0</v>
      </c>
      <c r="R47" s="14">
        <f>[43]Maio!$K$21</f>
        <v>0.2</v>
      </c>
      <c r="S47" s="14">
        <f>[43]Maio!$K$22</f>
        <v>0</v>
      </c>
      <c r="T47" s="14">
        <f>[43]Maio!$K$23</f>
        <v>13.4</v>
      </c>
      <c r="U47" s="14">
        <f>[43]Maio!$K$24</f>
        <v>0</v>
      </c>
      <c r="V47" s="14">
        <f>[43]Maio!$K$25</f>
        <v>0</v>
      </c>
      <c r="W47" s="14">
        <f>[43]Maio!$K$26</f>
        <v>0</v>
      </c>
      <c r="X47" s="14">
        <f>[43]Maio!$K$27</f>
        <v>0</v>
      </c>
      <c r="Y47" s="14">
        <f>[43]Maio!$K$28</f>
        <v>0</v>
      </c>
      <c r="Z47" s="14">
        <f>[43]Maio!$K$29</f>
        <v>0</v>
      </c>
      <c r="AA47" s="14">
        <f>[43]Maio!$K$30</f>
        <v>0</v>
      </c>
      <c r="AB47" s="14">
        <f>[43]Maio!$K$31</f>
        <v>0</v>
      </c>
      <c r="AC47" s="14">
        <f>[43]Maio!$K$32</f>
        <v>0</v>
      </c>
      <c r="AD47" s="14">
        <f>[43]Maio!$K$33</f>
        <v>0</v>
      </c>
      <c r="AE47" s="14">
        <f>[43]Maio!$K$34</f>
        <v>0</v>
      </c>
      <c r="AF47" s="14">
        <f>[43]Maio!$K$35</f>
        <v>0</v>
      </c>
      <c r="AG47" s="20">
        <f t="shared" si="13"/>
        <v>25.6</v>
      </c>
      <c r="AH47" s="22">
        <f t="shared" si="14"/>
        <v>13.4</v>
      </c>
      <c r="AI47" s="105">
        <f t="shared" si="12"/>
        <v>26</v>
      </c>
      <c r="AJ47" s="16"/>
    </row>
    <row r="48" spans="1:36" ht="17.100000000000001" customHeight="1" x14ac:dyDescent="0.2">
      <c r="A48" s="72" t="s">
        <v>160</v>
      </c>
      <c r="B48" s="14">
        <f>[44]Maio!$K$5</f>
        <v>0</v>
      </c>
      <c r="C48" s="14">
        <f>[44]Maio!$K$6</f>
        <v>0</v>
      </c>
      <c r="D48" s="14">
        <f>[44]Maio!$K$7</f>
        <v>0</v>
      </c>
      <c r="E48" s="14">
        <f>[44]Maio!$K$8</f>
        <v>0</v>
      </c>
      <c r="F48" s="14">
        <f>[44]Maio!$K$9</f>
        <v>0</v>
      </c>
      <c r="G48" s="14">
        <f>[44]Maio!$K$10</f>
        <v>0</v>
      </c>
      <c r="H48" s="14">
        <f>[44]Maio!$K$11</f>
        <v>0</v>
      </c>
      <c r="I48" s="14">
        <f>[44]Maio!$K$12</f>
        <v>0</v>
      </c>
      <c r="J48" s="14">
        <f>[44]Maio!$K$13</f>
        <v>0</v>
      </c>
      <c r="K48" s="14">
        <f>[44]Maio!$K$14</f>
        <v>0</v>
      </c>
      <c r="L48" s="14">
        <f>[44]Maio!$K$15</f>
        <v>2.2000000000000002</v>
      </c>
      <c r="M48" s="14">
        <f>[44]Maio!$K$16</f>
        <v>0.4</v>
      </c>
      <c r="N48" s="14">
        <f>[44]Maio!$K$17</f>
        <v>0</v>
      </c>
      <c r="O48" s="14">
        <f>[44]Maio!$K$18</f>
        <v>0</v>
      </c>
      <c r="P48" s="14">
        <f>[44]Maio!$K$19</f>
        <v>7.6</v>
      </c>
      <c r="Q48" s="14">
        <f>[44]Maio!$K$20</f>
        <v>4.5999999999999996</v>
      </c>
      <c r="R48" s="14">
        <f>[44]Maio!$K$21</f>
        <v>0</v>
      </c>
      <c r="S48" s="14">
        <f>[44]Maio!$K$22</f>
        <v>0</v>
      </c>
      <c r="T48" s="14">
        <f>[44]Maio!$K$23</f>
        <v>28.4</v>
      </c>
      <c r="U48" s="14">
        <f>[44]Maio!$K$24</f>
        <v>0</v>
      </c>
      <c r="V48" s="14">
        <f>[44]Maio!$K$25</f>
        <v>0</v>
      </c>
      <c r="W48" s="14">
        <f>[44]Maio!$K$26</f>
        <v>0</v>
      </c>
      <c r="X48" s="14">
        <f>[44]Maio!$K$27</f>
        <v>0</v>
      </c>
      <c r="Y48" s="14">
        <f>[44]Maio!$K$28</f>
        <v>0</v>
      </c>
      <c r="Z48" s="14">
        <f>[44]Maio!$K$29</f>
        <v>0</v>
      </c>
      <c r="AA48" s="14">
        <f>[44]Maio!$K$30</f>
        <v>0</v>
      </c>
      <c r="AB48" s="14">
        <f>[44]Maio!$K$31</f>
        <v>0</v>
      </c>
      <c r="AC48" s="14">
        <f>[44]Maio!$K$32</f>
        <v>0</v>
      </c>
      <c r="AD48" s="14">
        <f>[44]Maio!$K$33</f>
        <v>0</v>
      </c>
      <c r="AE48" s="14">
        <f>[44]Maio!$K$34</f>
        <v>0</v>
      </c>
      <c r="AF48" s="14">
        <f>[44]Maio!$K$35</f>
        <v>0</v>
      </c>
      <c r="AG48" s="20">
        <f t="shared" si="13"/>
        <v>43.199999999999996</v>
      </c>
      <c r="AH48" s="22">
        <f t="shared" si="14"/>
        <v>28.4</v>
      </c>
      <c r="AI48" s="105">
        <f t="shared" si="12"/>
        <v>26</v>
      </c>
      <c r="AJ48" s="16"/>
    </row>
    <row r="49" spans="1:35" ht="17.100000000000001" customHeight="1" x14ac:dyDescent="0.2">
      <c r="A49" s="72" t="s">
        <v>161</v>
      </c>
      <c r="B49" s="14">
        <f>[45]Maio!$K$5</f>
        <v>0</v>
      </c>
      <c r="C49" s="14">
        <f>[45]Maio!$K$6</f>
        <v>0</v>
      </c>
      <c r="D49" s="14">
        <f>[45]Maio!$K$7</f>
        <v>0</v>
      </c>
      <c r="E49" s="14">
        <f>[45]Maio!$K$8</f>
        <v>0</v>
      </c>
      <c r="F49" s="14">
        <f>[45]Maio!$K$9</f>
        <v>0</v>
      </c>
      <c r="G49" s="14">
        <f>[45]Maio!$K$10</f>
        <v>0</v>
      </c>
      <c r="H49" s="14">
        <f>[45]Maio!$K$11</f>
        <v>0</v>
      </c>
      <c r="I49" s="14">
        <f>[45]Maio!$K$12</f>
        <v>0</v>
      </c>
      <c r="J49" s="14">
        <f>[45]Maio!$K$13</f>
        <v>0</v>
      </c>
      <c r="K49" s="14">
        <f>[45]Maio!$K$14</f>
        <v>0</v>
      </c>
      <c r="L49" s="14">
        <f>[45]Maio!$K$15</f>
        <v>0</v>
      </c>
      <c r="M49" s="14">
        <f>[45]Maio!$K$16</f>
        <v>0</v>
      </c>
      <c r="N49" s="14">
        <f>[45]Maio!$K$17</f>
        <v>0</v>
      </c>
      <c r="O49" s="14">
        <f>[45]Maio!$K$18</f>
        <v>0</v>
      </c>
      <c r="P49" s="14">
        <f>[45]Maio!$K$19</f>
        <v>0</v>
      </c>
      <c r="Q49" s="14">
        <f>[45]Maio!$K$20</f>
        <v>2.8000000000000003</v>
      </c>
      <c r="R49" s="14">
        <f>[45]Maio!$K$21</f>
        <v>0</v>
      </c>
      <c r="S49" s="14">
        <f>[45]Maio!$K$22</f>
        <v>0</v>
      </c>
      <c r="T49" s="14">
        <f>[45]Maio!$K$23</f>
        <v>3.2</v>
      </c>
      <c r="U49" s="14">
        <f>[45]Maio!$K$24</f>
        <v>0</v>
      </c>
      <c r="V49" s="14">
        <f>[45]Maio!$K$25</f>
        <v>0</v>
      </c>
      <c r="W49" s="14">
        <f>[45]Maio!$K$26</f>
        <v>0</v>
      </c>
      <c r="X49" s="14">
        <f>[45]Maio!$K$27</f>
        <v>0</v>
      </c>
      <c r="Y49" s="14">
        <f>[45]Maio!$K$28</f>
        <v>0</v>
      </c>
      <c r="Z49" s="14">
        <f>[45]Maio!$K$29</f>
        <v>0</v>
      </c>
      <c r="AA49" s="14">
        <f>[45]Maio!$K$30</f>
        <v>0</v>
      </c>
      <c r="AB49" s="14">
        <f>[45]Maio!$K$31</f>
        <v>0</v>
      </c>
      <c r="AC49" s="14">
        <f>[45]Maio!$K$32</f>
        <v>0</v>
      </c>
      <c r="AD49" s="14">
        <f>[45]Maio!$K$33</f>
        <v>0</v>
      </c>
      <c r="AE49" s="14">
        <f>[45]Maio!$K$34</f>
        <v>0</v>
      </c>
      <c r="AF49" s="14">
        <f>[45]Maio!$K$35</f>
        <v>0</v>
      </c>
      <c r="AG49" s="20">
        <f t="shared" si="13"/>
        <v>6</v>
      </c>
      <c r="AH49" s="22">
        <f t="shared" si="14"/>
        <v>3.2</v>
      </c>
      <c r="AI49" s="105">
        <f t="shared" si="12"/>
        <v>29</v>
      </c>
    </row>
    <row r="50" spans="1:35" s="5" customFormat="1" ht="17.100000000000001" customHeight="1" x14ac:dyDescent="0.2">
      <c r="A50" s="76" t="s">
        <v>33</v>
      </c>
      <c r="B50" s="17">
        <f t="shared" ref="B50:AH50" si="17">MAX(B5:B49)</f>
        <v>0.6</v>
      </c>
      <c r="C50" s="17">
        <f t="shared" si="17"/>
        <v>0.2</v>
      </c>
      <c r="D50" s="17">
        <f t="shared" si="17"/>
        <v>0</v>
      </c>
      <c r="E50" s="17">
        <f t="shared" si="17"/>
        <v>0.2</v>
      </c>
      <c r="F50" s="17">
        <f t="shared" si="17"/>
        <v>40.199999999999996</v>
      </c>
      <c r="G50" s="17">
        <f t="shared" si="17"/>
        <v>19</v>
      </c>
      <c r="H50" s="17">
        <f t="shared" si="17"/>
        <v>0.4</v>
      </c>
      <c r="I50" s="17">
        <f t="shared" si="17"/>
        <v>8.4</v>
      </c>
      <c r="J50" s="17">
        <f t="shared" si="17"/>
        <v>1.6</v>
      </c>
      <c r="K50" s="17">
        <f t="shared" si="17"/>
        <v>0</v>
      </c>
      <c r="L50" s="17">
        <f t="shared" si="17"/>
        <v>43.6</v>
      </c>
      <c r="M50" s="17">
        <f t="shared" si="17"/>
        <v>33.400000000000013</v>
      </c>
      <c r="N50" s="17">
        <f t="shared" si="17"/>
        <v>6.6000000000000032</v>
      </c>
      <c r="O50" s="17">
        <f t="shared" si="17"/>
        <v>18.399999999999999</v>
      </c>
      <c r="P50" s="17">
        <f t="shared" si="17"/>
        <v>14.8</v>
      </c>
      <c r="Q50" s="17">
        <f t="shared" si="17"/>
        <v>48.6</v>
      </c>
      <c r="R50" s="17">
        <f t="shared" si="17"/>
        <v>8.1999999999999993</v>
      </c>
      <c r="S50" s="17">
        <f t="shared" si="17"/>
        <v>4.4000000000000012</v>
      </c>
      <c r="T50" s="17">
        <f t="shared" si="17"/>
        <v>48.000000000000007</v>
      </c>
      <c r="U50" s="17">
        <f t="shared" si="17"/>
        <v>3.2</v>
      </c>
      <c r="V50" s="17">
        <f t="shared" si="17"/>
        <v>5.6000000000000023</v>
      </c>
      <c r="W50" s="17">
        <f t="shared" si="17"/>
        <v>4.4000000000000021</v>
      </c>
      <c r="X50" s="17">
        <f t="shared" si="17"/>
        <v>2.6</v>
      </c>
      <c r="Y50" s="17">
        <f t="shared" si="17"/>
        <v>0.60000000000000009</v>
      </c>
      <c r="Z50" s="17">
        <f t="shared" si="17"/>
        <v>0.6</v>
      </c>
      <c r="AA50" s="17">
        <f t="shared" si="17"/>
        <v>0</v>
      </c>
      <c r="AB50" s="17">
        <f t="shared" si="17"/>
        <v>0.2</v>
      </c>
      <c r="AC50" s="17">
        <f t="shared" si="17"/>
        <v>0.2</v>
      </c>
      <c r="AD50" s="17">
        <f t="shared" si="17"/>
        <v>0.2</v>
      </c>
      <c r="AE50" s="17">
        <f t="shared" si="17"/>
        <v>1</v>
      </c>
      <c r="AF50" s="17">
        <f t="shared" si="17"/>
        <v>34.6</v>
      </c>
      <c r="AG50" s="19">
        <f t="shared" si="17"/>
        <v>185</v>
      </c>
      <c r="AH50" s="26">
        <f t="shared" si="17"/>
        <v>48.6</v>
      </c>
      <c r="AI50" s="160"/>
    </row>
    <row r="51" spans="1:35" s="10" customFormat="1" x14ac:dyDescent="0.2">
      <c r="A51" s="126" t="s">
        <v>36</v>
      </c>
      <c r="B51" s="123">
        <f t="shared" ref="B51:AG51" si="18">SUM(B5:B49)</f>
        <v>0.6</v>
      </c>
      <c r="C51" s="123">
        <f t="shared" si="18"/>
        <v>0.2</v>
      </c>
      <c r="D51" s="123">
        <f t="shared" si="18"/>
        <v>0</v>
      </c>
      <c r="E51" s="123">
        <f t="shared" si="18"/>
        <v>0.2</v>
      </c>
      <c r="F51" s="123">
        <f t="shared" si="18"/>
        <v>48.599999999999994</v>
      </c>
      <c r="G51" s="123">
        <f t="shared" si="18"/>
        <v>56.79999999999999</v>
      </c>
      <c r="H51" s="123">
        <f t="shared" si="18"/>
        <v>0.60000000000000009</v>
      </c>
      <c r="I51" s="123">
        <f t="shared" si="18"/>
        <v>8.6</v>
      </c>
      <c r="J51" s="123">
        <f t="shared" si="18"/>
        <v>1.6</v>
      </c>
      <c r="K51" s="123">
        <f t="shared" si="18"/>
        <v>0</v>
      </c>
      <c r="L51" s="123">
        <f t="shared" si="18"/>
        <v>554</v>
      </c>
      <c r="M51" s="123">
        <f t="shared" si="18"/>
        <v>59.40000000000002</v>
      </c>
      <c r="N51" s="123">
        <f t="shared" si="18"/>
        <v>14.8</v>
      </c>
      <c r="O51" s="123">
        <f t="shared" si="18"/>
        <v>31.999999999999996</v>
      </c>
      <c r="P51" s="123">
        <f t="shared" si="18"/>
        <v>37.200000000000003</v>
      </c>
      <c r="Q51" s="123">
        <f t="shared" si="18"/>
        <v>355.79999999999995</v>
      </c>
      <c r="R51" s="123">
        <f t="shared" si="18"/>
        <v>27.4</v>
      </c>
      <c r="S51" s="123">
        <f t="shared" si="18"/>
        <v>19.399999999999999</v>
      </c>
      <c r="T51" s="123">
        <f t="shared" si="18"/>
        <v>701.8</v>
      </c>
      <c r="U51" s="123">
        <f t="shared" si="18"/>
        <v>4</v>
      </c>
      <c r="V51" s="123">
        <f t="shared" si="18"/>
        <v>6.8000000000000025</v>
      </c>
      <c r="W51" s="123">
        <f t="shared" si="18"/>
        <v>5.0000000000000018</v>
      </c>
      <c r="X51" s="123">
        <f t="shared" si="18"/>
        <v>3.2</v>
      </c>
      <c r="Y51" s="123">
        <f t="shared" si="18"/>
        <v>1.2</v>
      </c>
      <c r="Z51" s="123">
        <f t="shared" si="18"/>
        <v>1</v>
      </c>
      <c r="AA51" s="123">
        <f t="shared" si="18"/>
        <v>0</v>
      </c>
      <c r="AB51" s="123">
        <f t="shared" si="18"/>
        <v>0.2</v>
      </c>
      <c r="AC51" s="123">
        <f t="shared" si="18"/>
        <v>0.2</v>
      </c>
      <c r="AD51" s="123">
        <f t="shared" si="18"/>
        <v>0.4</v>
      </c>
      <c r="AE51" s="123">
        <f t="shared" si="18"/>
        <v>1.2</v>
      </c>
      <c r="AF51" s="123">
        <f t="shared" si="18"/>
        <v>38</v>
      </c>
      <c r="AG51" s="20">
        <f t="shared" si="18"/>
        <v>1980.2</v>
      </c>
      <c r="AH51" s="124"/>
      <c r="AI51" s="161"/>
    </row>
    <row r="52" spans="1:35" x14ac:dyDescent="0.2">
      <c r="A52" s="79"/>
      <c r="B52" s="65"/>
      <c r="C52" s="65"/>
      <c r="D52" s="65" t="s">
        <v>134</v>
      </c>
      <c r="E52" s="65"/>
      <c r="F52" s="65"/>
      <c r="G52" s="6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7"/>
      <c r="AE52" s="112" t="s">
        <v>54</v>
      </c>
      <c r="AF52" s="113"/>
      <c r="AG52" s="66"/>
      <c r="AH52" s="68"/>
      <c r="AI52" s="78"/>
    </row>
    <row r="53" spans="1:35" x14ac:dyDescent="0.2">
      <c r="A53" s="79"/>
      <c r="B53" s="69" t="s">
        <v>135</v>
      </c>
      <c r="C53" s="69"/>
      <c r="D53" s="69"/>
      <c r="E53" s="69"/>
      <c r="F53" s="69"/>
      <c r="G53" s="69"/>
      <c r="H53" s="69"/>
      <c r="I53" s="69"/>
      <c r="J53" s="64"/>
      <c r="K53" s="64"/>
      <c r="L53" s="64"/>
      <c r="M53" s="64" t="s">
        <v>52</v>
      </c>
      <c r="N53" s="64"/>
      <c r="O53" s="64"/>
      <c r="P53" s="64"/>
      <c r="Q53" s="64"/>
      <c r="R53" s="64"/>
      <c r="S53" s="64"/>
      <c r="T53" s="140" t="s">
        <v>136</v>
      </c>
      <c r="U53" s="140"/>
      <c r="V53" s="140"/>
      <c r="W53" s="140"/>
      <c r="X53" s="140"/>
      <c r="Y53" s="64"/>
      <c r="Z53" s="64"/>
      <c r="AA53" s="64"/>
      <c r="AB53" s="64"/>
      <c r="AC53" s="64"/>
      <c r="AD53" s="64"/>
      <c r="AE53" s="64"/>
      <c r="AF53" s="113"/>
      <c r="AG53" s="66"/>
      <c r="AH53" s="64"/>
      <c r="AI53" s="78"/>
    </row>
    <row r="54" spans="1:35" x14ac:dyDescent="0.2">
      <c r="A54" s="77"/>
      <c r="B54" s="64"/>
      <c r="C54" s="64"/>
      <c r="D54" s="64"/>
      <c r="E54" s="64"/>
      <c r="F54" s="64"/>
      <c r="G54" s="64"/>
      <c r="H54" s="64"/>
      <c r="I54" s="64"/>
      <c r="J54" s="70"/>
      <c r="K54" s="70"/>
      <c r="L54" s="70"/>
      <c r="M54" s="70" t="s">
        <v>53</v>
      </c>
      <c r="N54" s="70"/>
      <c r="O54" s="70"/>
      <c r="P54" s="70"/>
      <c r="Q54" s="64"/>
      <c r="R54" s="64"/>
      <c r="S54" s="64"/>
      <c r="T54" s="141" t="s">
        <v>137</v>
      </c>
      <c r="U54" s="141"/>
      <c r="V54" s="141"/>
      <c r="W54" s="141"/>
      <c r="X54" s="141"/>
      <c r="Y54" s="64"/>
      <c r="Z54" s="64"/>
      <c r="AA54" s="64"/>
      <c r="AB54" s="64"/>
      <c r="AC54" s="64"/>
      <c r="AD54" s="67"/>
      <c r="AE54" s="67"/>
      <c r="AF54" s="113"/>
      <c r="AG54" s="66"/>
      <c r="AH54" s="64"/>
      <c r="AI54" s="85"/>
    </row>
    <row r="55" spans="1:35" x14ac:dyDescent="0.2">
      <c r="A55" s="79"/>
      <c r="B55" s="65"/>
      <c r="C55" s="65"/>
      <c r="D55" s="65"/>
      <c r="E55" s="65"/>
      <c r="F55" s="65"/>
      <c r="G55" s="65"/>
      <c r="H55" s="65"/>
      <c r="I55" s="65"/>
      <c r="J55" s="65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7"/>
      <c r="AE55" s="67"/>
      <c r="AF55" s="113"/>
      <c r="AG55" s="66"/>
      <c r="AH55" s="70"/>
      <c r="AI55" s="85"/>
    </row>
    <row r="56" spans="1:35" x14ac:dyDescent="0.2">
      <c r="A56" s="7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7"/>
      <c r="AF56" s="113"/>
      <c r="AG56" s="66"/>
      <c r="AH56" s="68"/>
      <c r="AI56" s="127"/>
    </row>
    <row r="57" spans="1:35" x14ac:dyDescent="0.2">
      <c r="A57" s="77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8"/>
      <c r="AF57" s="113"/>
      <c r="AG57" s="66"/>
      <c r="AH57" s="68"/>
      <c r="AI57" s="127"/>
    </row>
    <row r="58" spans="1:35" ht="13.5" thickBot="1" x14ac:dyDescent="0.25">
      <c r="A58" s="114"/>
      <c r="B58" s="115"/>
      <c r="C58" s="115"/>
      <c r="D58" s="115"/>
      <c r="E58" s="115"/>
      <c r="F58" s="115"/>
      <c r="G58" s="115" t="s">
        <v>54</v>
      </c>
      <c r="H58" s="115"/>
      <c r="I58" s="115"/>
      <c r="J58" s="115"/>
      <c r="K58" s="115"/>
      <c r="L58" s="115" t="s">
        <v>54</v>
      </c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6"/>
      <c r="AG58" s="118"/>
      <c r="AH58" s="84"/>
      <c r="AI58" s="128" t="s">
        <v>54</v>
      </c>
    </row>
    <row r="59" spans="1:35" x14ac:dyDescent="0.2">
      <c r="AH59" s="29" t="s">
        <v>54</v>
      </c>
      <c r="AI59" s="12" t="s">
        <v>54</v>
      </c>
    </row>
    <row r="60" spans="1:35" x14ac:dyDescent="0.2">
      <c r="F60" s="2" t="s">
        <v>54</v>
      </c>
    </row>
    <row r="61" spans="1:35" x14ac:dyDescent="0.2">
      <c r="AH61" s="29" t="s">
        <v>54</v>
      </c>
      <c r="AI61" s="12" t="s">
        <v>54</v>
      </c>
    </row>
    <row r="62" spans="1:35" x14ac:dyDescent="0.2">
      <c r="S62" s="2" t="s">
        <v>54</v>
      </c>
      <c r="Y62" s="2" t="s">
        <v>54</v>
      </c>
    </row>
    <row r="63" spans="1:35" x14ac:dyDescent="0.2">
      <c r="AA63" s="2" t="s">
        <v>54</v>
      </c>
    </row>
    <row r="64" spans="1:35" x14ac:dyDescent="0.2">
      <c r="H64" s="2" t="s">
        <v>54</v>
      </c>
    </row>
    <row r="65" spans="17:36" x14ac:dyDescent="0.2">
      <c r="Q65" s="2" t="s">
        <v>54</v>
      </c>
      <c r="AJ65" t="s">
        <v>54</v>
      </c>
    </row>
    <row r="68" spans="17:36" x14ac:dyDescent="0.2">
      <c r="AA68" s="2" t="s">
        <v>54</v>
      </c>
    </row>
    <row r="70" spans="17:36" x14ac:dyDescent="0.2">
      <c r="AG70" s="9" t="s">
        <v>54</v>
      </c>
    </row>
  </sheetData>
  <sheetProtection algorithmName="SHA-512" hashValue="QauafZjETO+9G0X+ZoHEX+Y/dgRYsjQMTugboETxNH5c8g7wIh6yLMSd23zHNx+2NNZxaWzmagtJ9a8mWx+7RA==" saltValue="gEXYOE9ZSHmGOuSqyFQ3HQ==" spinCount="100000" sheet="1" objects="1" scenarios="1"/>
  <mergeCells count="37">
    <mergeCell ref="T53:X53"/>
    <mergeCell ref="T54:X54"/>
    <mergeCell ref="AI50:AI51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6" zoomScaleNormal="100" workbookViewId="0">
      <selection activeCell="E37" sqref="E37"/>
    </sheetView>
  </sheetViews>
  <sheetFormatPr defaultRowHeight="12.75" x14ac:dyDescent="0.2"/>
  <cols>
    <col min="1" max="1" width="30.28515625" customWidth="1"/>
    <col min="2" max="2" width="9.5703125" style="57" customWidth="1"/>
    <col min="3" max="3" width="9.5703125" style="58" customWidth="1"/>
    <col min="4" max="4" width="9.5703125" style="57" customWidth="1"/>
    <col min="5" max="5" width="9.85546875" style="57" customWidth="1"/>
    <col min="6" max="6" width="9.5703125" style="5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2" customFormat="1" ht="42.75" customHeight="1" x14ac:dyDescent="0.2">
      <c r="A1" s="30" t="s">
        <v>55</v>
      </c>
      <c r="B1" s="30" t="s">
        <v>56</v>
      </c>
      <c r="C1" s="30" t="s">
        <v>57</v>
      </c>
      <c r="D1" s="30" t="s">
        <v>58</v>
      </c>
      <c r="E1" s="30" t="s">
        <v>59</v>
      </c>
      <c r="F1" s="30" t="s">
        <v>60</v>
      </c>
      <c r="G1" s="30" t="s">
        <v>61</v>
      </c>
      <c r="H1" s="30" t="s">
        <v>62</v>
      </c>
      <c r="I1" s="30" t="s">
        <v>63</v>
      </c>
      <c r="J1" s="31"/>
      <c r="K1" s="31"/>
      <c r="L1" s="31"/>
      <c r="M1" s="31"/>
    </row>
    <row r="2" spans="1:13" s="37" customFormat="1" x14ac:dyDescent="0.2">
      <c r="A2" s="33" t="s">
        <v>64</v>
      </c>
      <c r="B2" s="33" t="s">
        <v>65</v>
      </c>
      <c r="C2" s="34" t="s">
        <v>66</v>
      </c>
      <c r="D2" s="34">
        <v>-20.444199999999999</v>
      </c>
      <c r="E2" s="34">
        <v>-52.875599999999999</v>
      </c>
      <c r="F2" s="34">
        <v>388</v>
      </c>
      <c r="G2" s="35">
        <v>40405</v>
      </c>
      <c r="H2" s="36">
        <v>1</v>
      </c>
      <c r="I2" s="34" t="s">
        <v>67</v>
      </c>
      <c r="J2" s="31"/>
      <c r="K2" s="31"/>
      <c r="L2" s="31"/>
      <c r="M2" s="31"/>
    </row>
    <row r="3" spans="1:13" ht="12.75" customHeight="1" x14ac:dyDescent="0.2">
      <c r="A3" s="33" t="s">
        <v>0</v>
      </c>
      <c r="B3" s="33" t="s">
        <v>65</v>
      </c>
      <c r="C3" s="34" t="s">
        <v>68</v>
      </c>
      <c r="D3" s="36">
        <v>-23.002500000000001</v>
      </c>
      <c r="E3" s="36">
        <v>-55.3294</v>
      </c>
      <c r="F3" s="36">
        <v>431</v>
      </c>
      <c r="G3" s="38">
        <v>39611</v>
      </c>
      <c r="H3" s="36">
        <v>1</v>
      </c>
      <c r="I3" s="34" t="s">
        <v>69</v>
      </c>
      <c r="J3" s="39"/>
      <c r="K3" s="39"/>
      <c r="L3" s="39"/>
      <c r="M3" s="39"/>
    </row>
    <row r="4" spans="1:13" x14ac:dyDescent="0.2">
      <c r="A4" s="33" t="s">
        <v>1</v>
      </c>
      <c r="B4" s="33" t="s">
        <v>65</v>
      </c>
      <c r="C4" s="34" t="s">
        <v>70</v>
      </c>
      <c r="D4" s="40">
        <v>-20.4756</v>
      </c>
      <c r="E4" s="40">
        <v>-55.783900000000003</v>
      </c>
      <c r="F4" s="40">
        <v>155</v>
      </c>
      <c r="G4" s="38">
        <v>39022</v>
      </c>
      <c r="H4" s="36">
        <v>1</v>
      </c>
      <c r="I4" s="34" t="s">
        <v>71</v>
      </c>
      <c r="J4" s="39"/>
      <c r="K4" s="39"/>
      <c r="L4" s="39"/>
      <c r="M4" s="39"/>
    </row>
    <row r="5" spans="1:13" s="42" customFormat="1" x14ac:dyDescent="0.2">
      <c r="A5" s="33" t="s">
        <v>48</v>
      </c>
      <c r="B5" s="33" t="s">
        <v>65</v>
      </c>
      <c r="C5" s="34" t="s">
        <v>72</v>
      </c>
      <c r="D5" s="40">
        <v>-22.1008</v>
      </c>
      <c r="E5" s="40">
        <v>-56.54</v>
      </c>
      <c r="F5" s="40">
        <v>208</v>
      </c>
      <c r="G5" s="38">
        <v>40764</v>
      </c>
      <c r="H5" s="36">
        <v>1</v>
      </c>
      <c r="I5" s="41" t="s">
        <v>73</v>
      </c>
      <c r="J5" s="39"/>
      <c r="K5" s="39"/>
      <c r="L5" s="39"/>
      <c r="M5" s="39"/>
    </row>
    <row r="6" spans="1:13" s="42" customFormat="1" x14ac:dyDescent="0.2">
      <c r="A6" s="33" t="s">
        <v>74</v>
      </c>
      <c r="B6" s="33" t="s">
        <v>65</v>
      </c>
      <c r="C6" s="34" t="s">
        <v>75</v>
      </c>
      <c r="D6" s="40">
        <v>-21.7514</v>
      </c>
      <c r="E6" s="40">
        <v>-52.470599999999997</v>
      </c>
      <c r="F6" s="40">
        <v>387</v>
      </c>
      <c r="G6" s="38">
        <v>41354</v>
      </c>
      <c r="H6" s="36">
        <v>1</v>
      </c>
      <c r="I6" s="41" t="s">
        <v>76</v>
      </c>
      <c r="J6" s="39"/>
      <c r="K6" s="39"/>
      <c r="L6" s="39"/>
      <c r="M6" s="39"/>
    </row>
    <row r="7" spans="1:13" x14ac:dyDescent="0.2">
      <c r="A7" s="33" t="s">
        <v>2</v>
      </c>
      <c r="B7" s="33" t="s">
        <v>65</v>
      </c>
      <c r="C7" s="34" t="s">
        <v>77</v>
      </c>
      <c r="D7" s="40">
        <v>-20.45</v>
      </c>
      <c r="E7" s="40">
        <v>-54.616599999999998</v>
      </c>
      <c r="F7" s="40">
        <v>530</v>
      </c>
      <c r="G7" s="38">
        <v>37145</v>
      </c>
      <c r="H7" s="36">
        <v>1</v>
      </c>
      <c r="I7" s="34" t="s">
        <v>78</v>
      </c>
      <c r="J7" s="39"/>
      <c r="K7" s="39"/>
      <c r="L7" s="39"/>
      <c r="M7" s="39"/>
    </row>
    <row r="8" spans="1:13" x14ac:dyDescent="0.2">
      <c r="A8" s="33" t="s">
        <v>3</v>
      </c>
      <c r="B8" s="33" t="s">
        <v>65</v>
      </c>
      <c r="C8" s="34" t="s">
        <v>79</v>
      </c>
      <c r="D8" s="36">
        <v>-19.122499999999999</v>
      </c>
      <c r="E8" s="36">
        <v>-51.720799999999997</v>
      </c>
      <c r="F8" s="40">
        <v>516</v>
      </c>
      <c r="G8" s="38">
        <v>39515</v>
      </c>
      <c r="H8" s="36">
        <v>1</v>
      </c>
      <c r="I8" s="34" t="s">
        <v>80</v>
      </c>
      <c r="J8" s="39"/>
      <c r="K8" s="39"/>
      <c r="L8" s="39"/>
      <c r="M8" s="39"/>
    </row>
    <row r="9" spans="1:13" x14ac:dyDescent="0.2">
      <c r="A9" s="33" t="s">
        <v>4</v>
      </c>
      <c r="B9" s="33" t="s">
        <v>65</v>
      </c>
      <c r="C9" s="34" t="s">
        <v>81</v>
      </c>
      <c r="D9" s="40">
        <v>-18.802199999999999</v>
      </c>
      <c r="E9" s="40">
        <v>-52.602800000000002</v>
      </c>
      <c r="F9" s="40">
        <v>818</v>
      </c>
      <c r="G9" s="38">
        <v>39070</v>
      </c>
      <c r="H9" s="36">
        <v>1</v>
      </c>
      <c r="I9" s="34" t="s">
        <v>131</v>
      </c>
      <c r="J9" s="39"/>
      <c r="K9" s="39"/>
      <c r="L9" s="39"/>
      <c r="M9" s="39"/>
    </row>
    <row r="10" spans="1:13" ht="13.5" customHeight="1" x14ac:dyDescent="0.2">
      <c r="A10" s="33" t="s">
        <v>5</v>
      </c>
      <c r="B10" s="33" t="s">
        <v>65</v>
      </c>
      <c r="C10" s="34" t="s">
        <v>82</v>
      </c>
      <c r="D10" s="40">
        <v>-18.996700000000001</v>
      </c>
      <c r="E10" s="40">
        <v>-57.637500000000003</v>
      </c>
      <c r="F10" s="40">
        <v>126</v>
      </c>
      <c r="G10" s="38">
        <v>39017</v>
      </c>
      <c r="H10" s="36">
        <v>1</v>
      </c>
      <c r="I10" s="34" t="s">
        <v>83</v>
      </c>
      <c r="J10" s="39"/>
      <c r="K10" s="39"/>
      <c r="L10" s="39"/>
      <c r="M10" s="39"/>
    </row>
    <row r="11" spans="1:13" ht="13.5" customHeight="1" x14ac:dyDescent="0.2">
      <c r="A11" s="33" t="s">
        <v>50</v>
      </c>
      <c r="B11" s="33" t="s">
        <v>65</v>
      </c>
      <c r="C11" s="34" t="s">
        <v>84</v>
      </c>
      <c r="D11" s="40">
        <v>-18.4922</v>
      </c>
      <c r="E11" s="40">
        <v>-53.167200000000001</v>
      </c>
      <c r="F11" s="40">
        <v>730</v>
      </c>
      <c r="G11" s="38">
        <v>41247</v>
      </c>
      <c r="H11" s="36">
        <v>1</v>
      </c>
      <c r="I11" s="41" t="s">
        <v>85</v>
      </c>
      <c r="J11" s="39"/>
      <c r="K11" s="39"/>
      <c r="L11" s="39"/>
      <c r="M11" s="39"/>
    </row>
    <row r="12" spans="1:13" x14ac:dyDescent="0.2">
      <c r="A12" s="33" t="s">
        <v>6</v>
      </c>
      <c r="B12" s="33" t="s">
        <v>65</v>
      </c>
      <c r="C12" s="34" t="s">
        <v>86</v>
      </c>
      <c r="D12" s="40">
        <v>-18.304400000000001</v>
      </c>
      <c r="E12" s="40">
        <v>-54.440899999999999</v>
      </c>
      <c r="F12" s="40">
        <v>252</v>
      </c>
      <c r="G12" s="38">
        <v>39028</v>
      </c>
      <c r="H12" s="36">
        <v>1</v>
      </c>
      <c r="I12" s="34" t="s">
        <v>87</v>
      </c>
      <c r="J12" s="39"/>
      <c r="K12" s="39"/>
      <c r="L12" s="39"/>
      <c r="M12" s="39"/>
    </row>
    <row r="13" spans="1:13" x14ac:dyDescent="0.2">
      <c r="A13" s="33" t="s">
        <v>7</v>
      </c>
      <c r="B13" s="33" t="s">
        <v>65</v>
      </c>
      <c r="C13" s="34" t="s">
        <v>88</v>
      </c>
      <c r="D13" s="40">
        <v>-22.193899999999999</v>
      </c>
      <c r="E13" s="43">
        <v>-54.9114</v>
      </c>
      <c r="F13" s="40">
        <v>469</v>
      </c>
      <c r="G13" s="38">
        <v>39011</v>
      </c>
      <c r="H13" s="36">
        <v>1</v>
      </c>
      <c r="I13" s="34" t="s">
        <v>89</v>
      </c>
      <c r="J13" s="39"/>
      <c r="K13" s="39"/>
      <c r="L13" s="39"/>
      <c r="M13" s="39"/>
    </row>
    <row r="14" spans="1:13" x14ac:dyDescent="0.2">
      <c r="A14" s="33" t="s">
        <v>90</v>
      </c>
      <c r="B14" s="33" t="s">
        <v>65</v>
      </c>
      <c r="C14" s="34" t="s">
        <v>91</v>
      </c>
      <c r="D14" s="36">
        <v>-23.449400000000001</v>
      </c>
      <c r="E14" s="36">
        <v>-54.181699999999999</v>
      </c>
      <c r="F14" s="36">
        <v>336</v>
      </c>
      <c r="G14" s="38">
        <v>39598</v>
      </c>
      <c r="H14" s="36">
        <v>1</v>
      </c>
      <c r="I14" s="34" t="s">
        <v>92</v>
      </c>
      <c r="J14" s="39"/>
      <c r="K14" s="39"/>
      <c r="L14" s="39"/>
      <c r="M14" s="39"/>
    </row>
    <row r="15" spans="1:13" x14ac:dyDescent="0.2">
      <c r="A15" s="33" t="s">
        <v>9</v>
      </c>
      <c r="B15" s="33" t="s">
        <v>65</v>
      </c>
      <c r="C15" s="34" t="s">
        <v>93</v>
      </c>
      <c r="D15" s="40">
        <v>-22.3</v>
      </c>
      <c r="E15" s="40">
        <v>-53.816600000000001</v>
      </c>
      <c r="F15" s="40">
        <v>373.29</v>
      </c>
      <c r="G15" s="38">
        <v>37662</v>
      </c>
      <c r="H15" s="36">
        <v>1</v>
      </c>
      <c r="I15" s="34" t="s">
        <v>94</v>
      </c>
      <c r="J15" s="39"/>
      <c r="K15" s="39"/>
      <c r="L15" s="39"/>
      <c r="M15" s="39"/>
    </row>
    <row r="16" spans="1:13" s="42" customFormat="1" x14ac:dyDescent="0.2">
      <c r="A16" s="33" t="s">
        <v>49</v>
      </c>
      <c r="B16" s="33" t="s">
        <v>65</v>
      </c>
      <c r="C16" s="34" t="s">
        <v>95</v>
      </c>
      <c r="D16" s="40">
        <v>-21.478200000000001</v>
      </c>
      <c r="E16" s="40">
        <v>-56.136899999999997</v>
      </c>
      <c r="F16" s="40">
        <v>249</v>
      </c>
      <c r="G16" s="38">
        <v>40759</v>
      </c>
      <c r="H16" s="36">
        <v>1</v>
      </c>
      <c r="I16" s="41" t="s">
        <v>96</v>
      </c>
      <c r="J16" s="39"/>
      <c r="K16" s="39"/>
      <c r="L16" s="39"/>
      <c r="M16" s="39"/>
    </row>
    <row r="17" spans="1:13" x14ac:dyDescent="0.2">
      <c r="A17" s="33" t="s">
        <v>10</v>
      </c>
      <c r="B17" s="33" t="s">
        <v>65</v>
      </c>
      <c r="C17" s="34" t="s">
        <v>97</v>
      </c>
      <c r="D17" s="36">
        <v>-22.857199999999999</v>
      </c>
      <c r="E17" s="36">
        <v>-54.605600000000003</v>
      </c>
      <c r="F17" s="36">
        <v>379</v>
      </c>
      <c r="G17" s="38">
        <v>39617</v>
      </c>
      <c r="H17" s="36">
        <v>1</v>
      </c>
      <c r="I17" s="34" t="s">
        <v>98</v>
      </c>
      <c r="J17" s="39"/>
      <c r="K17" s="39"/>
      <c r="L17" s="39"/>
      <c r="M17" s="39"/>
    </row>
    <row r="18" spans="1:13" ht="12.75" customHeight="1" x14ac:dyDescent="0.2">
      <c r="A18" s="33" t="s">
        <v>11</v>
      </c>
      <c r="B18" s="33" t="s">
        <v>65</v>
      </c>
      <c r="C18" s="34" t="s">
        <v>99</v>
      </c>
      <c r="D18" s="40">
        <v>-21.609200000000001</v>
      </c>
      <c r="E18" s="40">
        <v>-55.177799999999998</v>
      </c>
      <c r="F18" s="40">
        <v>401</v>
      </c>
      <c r="G18" s="38">
        <v>39065</v>
      </c>
      <c r="H18" s="36">
        <v>1</v>
      </c>
      <c r="I18" s="34" t="s">
        <v>100</v>
      </c>
      <c r="J18" s="39"/>
      <c r="K18" s="39"/>
      <c r="L18" s="39"/>
      <c r="M18" s="39"/>
    </row>
    <row r="19" spans="1:13" s="42" customFormat="1" x14ac:dyDescent="0.2">
      <c r="A19" s="33" t="s">
        <v>12</v>
      </c>
      <c r="B19" s="33" t="s">
        <v>65</v>
      </c>
      <c r="C19" s="34" t="s">
        <v>101</v>
      </c>
      <c r="D19" s="40">
        <v>-20.395600000000002</v>
      </c>
      <c r="E19" s="40">
        <v>-56.431699999999999</v>
      </c>
      <c r="F19" s="40">
        <v>140</v>
      </c>
      <c r="G19" s="38">
        <v>39023</v>
      </c>
      <c r="H19" s="36">
        <v>1</v>
      </c>
      <c r="I19" s="34" t="s">
        <v>102</v>
      </c>
      <c r="J19" s="39"/>
      <c r="K19" s="39"/>
      <c r="L19" s="39"/>
      <c r="M19" s="39"/>
    </row>
    <row r="20" spans="1:13" x14ac:dyDescent="0.2">
      <c r="A20" s="33" t="s">
        <v>103</v>
      </c>
      <c r="B20" s="33" t="s">
        <v>65</v>
      </c>
      <c r="C20" s="34" t="s">
        <v>104</v>
      </c>
      <c r="D20" s="40">
        <v>-18.988900000000001</v>
      </c>
      <c r="E20" s="40">
        <v>-56.623100000000001</v>
      </c>
      <c r="F20" s="40">
        <v>104</v>
      </c>
      <c r="G20" s="38">
        <v>38932</v>
      </c>
      <c r="H20" s="36">
        <v>1</v>
      </c>
      <c r="I20" s="34" t="s">
        <v>105</v>
      </c>
      <c r="J20" s="39"/>
      <c r="K20" s="39"/>
      <c r="L20" s="39"/>
      <c r="M20" s="39"/>
    </row>
    <row r="21" spans="1:13" s="42" customFormat="1" x14ac:dyDescent="0.2">
      <c r="A21" s="33" t="s">
        <v>14</v>
      </c>
      <c r="B21" s="33" t="s">
        <v>65</v>
      </c>
      <c r="C21" s="34" t="s">
        <v>106</v>
      </c>
      <c r="D21" s="40">
        <v>-19.414300000000001</v>
      </c>
      <c r="E21" s="40">
        <v>-51.1053</v>
      </c>
      <c r="F21" s="40">
        <v>424</v>
      </c>
      <c r="G21" s="38" t="s">
        <v>107</v>
      </c>
      <c r="H21" s="36">
        <v>1</v>
      </c>
      <c r="I21" s="34" t="s">
        <v>108</v>
      </c>
      <c r="J21" s="39"/>
      <c r="K21" s="39"/>
      <c r="L21" s="39"/>
      <c r="M21" s="39"/>
    </row>
    <row r="22" spans="1:13" x14ac:dyDescent="0.2">
      <c r="A22" s="33" t="s">
        <v>15</v>
      </c>
      <c r="B22" s="33" t="s">
        <v>65</v>
      </c>
      <c r="C22" s="34" t="s">
        <v>109</v>
      </c>
      <c r="D22" s="40">
        <v>-22.533300000000001</v>
      </c>
      <c r="E22" s="40">
        <v>-55.533299999999997</v>
      </c>
      <c r="F22" s="40">
        <v>650</v>
      </c>
      <c r="G22" s="38">
        <v>37140</v>
      </c>
      <c r="H22" s="36">
        <v>1</v>
      </c>
      <c r="I22" s="34" t="s">
        <v>110</v>
      </c>
      <c r="J22" s="39"/>
      <c r="K22" s="39"/>
      <c r="L22" s="39"/>
      <c r="M22" s="39"/>
    </row>
    <row r="23" spans="1:13" x14ac:dyDescent="0.2">
      <c r="A23" s="33" t="s">
        <v>16</v>
      </c>
      <c r="B23" s="33" t="s">
        <v>65</v>
      </c>
      <c r="C23" s="34" t="s">
        <v>111</v>
      </c>
      <c r="D23" s="40">
        <v>-21.7058</v>
      </c>
      <c r="E23" s="40">
        <v>-57.5533</v>
      </c>
      <c r="F23" s="40">
        <v>85</v>
      </c>
      <c r="G23" s="38">
        <v>39014</v>
      </c>
      <c r="H23" s="36">
        <v>1</v>
      </c>
      <c r="I23" s="34" t="s">
        <v>112</v>
      </c>
      <c r="J23" s="39"/>
      <c r="K23" s="39"/>
      <c r="L23" s="39"/>
      <c r="M23" s="39"/>
    </row>
    <row r="24" spans="1:13" s="42" customFormat="1" x14ac:dyDescent="0.2">
      <c r="A24" s="33" t="s">
        <v>18</v>
      </c>
      <c r="B24" s="33" t="s">
        <v>65</v>
      </c>
      <c r="C24" s="34" t="s">
        <v>113</v>
      </c>
      <c r="D24" s="40">
        <v>-19.420100000000001</v>
      </c>
      <c r="E24" s="40">
        <v>-54.553100000000001</v>
      </c>
      <c r="F24" s="40">
        <v>647</v>
      </c>
      <c r="G24" s="38">
        <v>39067</v>
      </c>
      <c r="H24" s="36">
        <v>1</v>
      </c>
      <c r="I24" s="34" t="s">
        <v>132</v>
      </c>
      <c r="J24" s="39"/>
      <c r="K24" s="39"/>
      <c r="L24" s="39"/>
      <c r="M24" s="39"/>
    </row>
    <row r="25" spans="1:13" x14ac:dyDescent="0.2">
      <c r="A25" s="33" t="s">
        <v>114</v>
      </c>
      <c r="B25" s="33" t="s">
        <v>65</v>
      </c>
      <c r="C25" s="34" t="s">
        <v>115</v>
      </c>
      <c r="D25" s="36">
        <v>-21.774999999999999</v>
      </c>
      <c r="E25" s="36">
        <v>-54.528100000000002</v>
      </c>
      <c r="F25" s="36">
        <v>329</v>
      </c>
      <c r="G25" s="38">
        <v>39625</v>
      </c>
      <c r="H25" s="36">
        <v>1</v>
      </c>
      <c r="I25" s="34" t="s">
        <v>116</v>
      </c>
      <c r="J25" s="39"/>
      <c r="K25" s="39"/>
      <c r="L25" s="39"/>
      <c r="M25" s="39"/>
    </row>
    <row r="26" spans="1:13" s="47" customFormat="1" ht="15" customHeight="1" x14ac:dyDescent="0.2">
      <c r="A26" s="44" t="s">
        <v>31</v>
      </c>
      <c r="B26" s="44" t="s">
        <v>65</v>
      </c>
      <c r="C26" s="34" t="s">
        <v>117</v>
      </c>
      <c r="D26" s="45">
        <v>-20.9817</v>
      </c>
      <c r="E26" s="45">
        <v>-54.971899999999998</v>
      </c>
      <c r="F26" s="45">
        <v>464</v>
      </c>
      <c r="G26" s="35" t="s">
        <v>118</v>
      </c>
      <c r="H26" s="34">
        <v>1</v>
      </c>
      <c r="I26" s="44" t="s">
        <v>119</v>
      </c>
      <c r="J26" s="46"/>
      <c r="K26" s="46"/>
      <c r="L26" s="46"/>
      <c r="M26" s="46"/>
    </row>
    <row r="27" spans="1:13" s="42" customFormat="1" x14ac:dyDescent="0.2">
      <c r="A27" s="33" t="s">
        <v>19</v>
      </c>
      <c r="B27" s="33" t="s">
        <v>65</v>
      </c>
      <c r="C27" s="34" t="s">
        <v>120</v>
      </c>
      <c r="D27" s="36">
        <v>-23.966899999999999</v>
      </c>
      <c r="E27" s="36">
        <v>-55.0242</v>
      </c>
      <c r="F27" s="36">
        <v>402</v>
      </c>
      <c r="G27" s="38">
        <v>39605</v>
      </c>
      <c r="H27" s="36">
        <v>1</v>
      </c>
      <c r="I27" s="34" t="s">
        <v>121</v>
      </c>
      <c r="J27" s="39"/>
      <c r="K27" s="39"/>
      <c r="L27" s="39"/>
      <c r="M27" s="39"/>
    </row>
    <row r="28" spans="1:13" s="49" customFormat="1" x14ac:dyDescent="0.2">
      <c r="A28" s="44" t="s">
        <v>51</v>
      </c>
      <c r="B28" s="44" t="s">
        <v>65</v>
      </c>
      <c r="C28" s="34" t="s">
        <v>122</v>
      </c>
      <c r="D28" s="34">
        <v>-17.634699999999999</v>
      </c>
      <c r="E28" s="34">
        <v>-54.760100000000001</v>
      </c>
      <c r="F28" s="34">
        <v>486</v>
      </c>
      <c r="G28" s="35" t="s">
        <v>123</v>
      </c>
      <c r="H28" s="34">
        <v>1</v>
      </c>
      <c r="I28" s="36" t="s">
        <v>124</v>
      </c>
      <c r="J28" s="48"/>
      <c r="K28" s="48"/>
      <c r="L28" s="48"/>
      <c r="M28" s="48"/>
    </row>
    <row r="29" spans="1:13" x14ac:dyDescent="0.2">
      <c r="A29" s="33" t="s">
        <v>20</v>
      </c>
      <c r="B29" s="33" t="s">
        <v>65</v>
      </c>
      <c r="C29" s="34" t="s">
        <v>125</v>
      </c>
      <c r="D29" s="36">
        <v>-20.783300000000001</v>
      </c>
      <c r="E29" s="36">
        <v>-51.7</v>
      </c>
      <c r="F29" s="36">
        <v>313</v>
      </c>
      <c r="G29" s="38">
        <v>37137</v>
      </c>
      <c r="H29" s="36">
        <v>1</v>
      </c>
      <c r="I29" s="34" t="s">
        <v>126</v>
      </c>
      <c r="J29" s="39"/>
      <c r="K29" s="39"/>
      <c r="L29" s="39"/>
      <c r="M29" s="39"/>
    </row>
    <row r="30" spans="1:13" ht="18" customHeight="1" x14ac:dyDescent="0.2">
      <c r="A30" s="50"/>
      <c r="B30" s="51"/>
      <c r="C30" s="52"/>
      <c r="D30" s="52"/>
      <c r="E30" s="52"/>
      <c r="F30" s="52"/>
      <c r="G30" s="30" t="s">
        <v>127</v>
      </c>
      <c r="H30" s="34">
        <f>SUM(H2:H29)</f>
        <v>28</v>
      </c>
      <c r="I30" s="50"/>
      <c r="J30" s="39"/>
      <c r="K30" s="39"/>
      <c r="L30" s="39"/>
      <c r="M30" s="39"/>
    </row>
    <row r="31" spans="1:13" x14ac:dyDescent="0.2">
      <c r="A31" s="39" t="s">
        <v>128</v>
      </c>
      <c r="B31" s="53"/>
      <c r="C31" s="53"/>
      <c r="D31" s="53"/>
      <c r="E31" s="53"/>
      <c r="F31" s="53"/>
      <c r="G31" s="39"/>
      <c r="H31" s="54"/>
      <c r="I31" s="39"/>
      <c r="J31" s="39"/>
      <c r="K31" s="39"/>
      <c r="L31" s="39"/>
      <c r="M31" s="39"/>
    </row>
    <row r="32" spans="1:13" x14ac:dyDescent="0.2">
      <c r="A32" s="55" t="s">
        <v>129</v>
      </c>
      <c r="B32" s="56"/>
      <c r="C32" s="56"/>
      <c r="D32" s="56"/>
      <c r="E32" s="56"/>
      <c r="F32" s="56"/>
      <c r="G32" s="39"/>
      <c r="H32" s="39"/>
      <c r="I32" s="39"/>
      <c r="J32" s="39"/>
      <c r="K32" s="39"/>
      <c r="L32" s="39"/>
      <c r="M32" s="39"/>
    </row>
    <row r="33" spans="1:13" x14ac:dyDescent="0.2">
      <c r="A33" s="39"/>
      <c r="B33" s="56"/>
      <c r="C33" s="56"/>
      <c r="D33" s="56"/>
      <c r="E33" s="56"/>
      <c r="F33" s="56"/>
      <c r="G33" s="39"/>
      <c r="H33" s="39"/>
      <c r="I33" s="39"/>
      <c r="J33" s="39"/>
      <c r="K33" s="39"/>
      <c r="L33" s="39"/>
      <c r="M33" s="39"/>
    </row>
    <row r="34" spans="1:13" x14ac:dyDescent="0.2">
      <c r="A34" s="39"/>
      <c r="B34" s="56"/>
      <c r="C34" s="56"/>
      <c r="D34" s="56"/>
      <c r="E34" s="56"/>
      <c r="F34" s="56"/>
      <c r="G34" s="39"/>
      <c r="H34" s="39"/>
      <c r="I34" s="39"/>
      <c r="J34" s="39"/>
      <c r="K34" s="39"/>
      <c r="L34" s="39"/>
      <c r="M34" s="39"/>
    </row>
    <row r="35" spans="1:13" x14ac:dyDescent="0.2">
      <c r="A35" s="39"/>
      <c r="B35" s="56"/>
      <c r="C35" s="56"/>
      <c r="D35" s="56"/>
      <c r="E35" s="56"/>
      <c r="F35" s="56"/>
      <c r="G35" s="39"/>
      <c r="H35" s="39"/>
      <c r="I35" s="39"/>
      <c r="J35" s="39"/>
      <c r="K35" s="39"/>
      <c r="L35" s="39"/>
      <c r="M35" s="39"/>
    </row>
    <row r="36" spans="1:13" x14ac:dyDescent="0.2">
      <c r="A36" s="39"/>
      <c r="B36" s="56"/>
      <c r="C36" s="56"/>
      <c r="D36" s="56"/>
      <c r="E36" s="56"/>
      <c r="F36" s="56"/>
      <c r="G36" s="39"/>
      <c r="H36" s="39"/>
      <c r="I36" s="39"/>
      <c r="J36" s="39"/>
      <c r="K36" s="39"/>
      <c r="L36" s="39"/>
      <c r="M36" s="39"/>
    </row>
    <row r="37" spans="1:13" x14ac:dyDescent="0.2">
      <c r="A37" s="39"/>
      <c r="B37" s="56"/>
      <c r="C37" s="56"/>
      <c r="D37" s="56"/>
      <c r="E37" s="56"/>
      <c r="F37" s="56"/>
      <c r="G37" s="39"/>
      <c r="H37" s="39"/>
      <c r="I37" s="39"/>
      <c r="J37" s="39"/>
      <c r="K37" s="39"/>
      <c r="L37" s="39"/>
      <c r="M37" s="39"/>
    </row>
    <row r="38" spans="1:13" x14ac:dyDescent="0.2">
      <c r="A38" s="39"/>
      <c r="B38" s="56"/>
      <c r="C38" s="56"/>
      <c r="D38" s="56"/>
      <c r="E38" s="56"/>
      <c r="F38" s="56"/>
      <c r="G38" s="39"/>
      <c r="H38" s="39"/>
      <c r="I38" s="39"/>
      <c r="J38" s="39"/>
      <c r="K38" s="39"/>
      <c r="L38" s="39"/>
      <c r="M38" s="39"/>
    </row>
    <row r="39" spans="1:13" x14ac:dyDescent="0.2">
      <c r="A39" s="39"/>
      <c r="B39" s="56"/>
      <c r="C39" s="56"/>
      <c r="D39" s="56"/>
      <c r="E39" s="56"/>
      <c r="F39" s="56"/>
      <c r="G39" s="39"/>
      <c r="H39" s="39"/>
      <c r="I39" s="39"/>
      <c r="J39" s="39"/>
      <c r="K39" s="39"/>
      <c r="L39" s="39"/>
      <c r="M39" s="39"/>
    </row>
    <row r="40" spans="1:13" x14ac:dyDescent="0.2">
      <c r="A40" s="39"/>
      <c r="B40" s="56"/>
      <c r="C40" s="56"/>
      <c r="D40" s="56"/>
      <c r="E40" s="56"/>
      <c r="F40" s="56"/>
      <c r="G40" s="39"/>
      <c r="H40" s="39"/>
      <c r="I40" s="39"/>
      <c r="J40" s="39"/>
      <c r="K40" s="39"/>
      <c r="L40" s="39"/>
      <c r="M40" s="39"/>
    </row>
    <row r="41" spans="1:13" x14ac:dyDescent="0.2">
      <c r="A41" s="39"/>
      <c r="B41" s="56"/>
      <c r="C41" s="56"/>
      <c r="D41" s="56"/>
      <c r="E41" s="56"/>
      <c r="F41" s="56"/>
      <c r="G41" s="39"/>
      <c r="H41" s="39"/>
      <c r="I41" s="39"/>
      <c r="J41" s="39"/>
      <c r="K41" s="39"/>
      <c r="L41" s="39"/>
      <c r="M41" s="39"/>
    </row>
    <row r="42" spans="1:13" x14ac:dyDescent="0.2">
      <c r="A42" s="39"/>
      <c r="B42" s="56"/>
      <c r="C42" s="56"/>
      <c r="D42" s="56"/>
      <c r="E42" s="56"/>
      <c r="F42" s="56"/>
      <c r="G42" s="39"/>
      <c r="H42" s="39"/>
      <c r="I42" s="39"/>
      <c r="J42" s="39"/>
      <c r="K42" s="39"/>
      <c r="L42" s="39"/>
      <c r="M42" s="39"/>
    </row>
    <row r="43" spans="1:13" x14ac:dyDescent="0.2">
      <c r="A43" s="39"/>
      <c r="B43" s="56"/>
      <c r="C43" s="56"/>
      <c r="D43" s="56"/>
      <c r="E43" s="56"/>
      <c r="F43" s="56"/>
      <c r="G43" s="39"/>
      <c r="H43" s="39"/>
      <c r="I43" s="39"/>
      <c r="J43" s="39"/>
      <c r="K43" s="39"/>
      <c r="L43" s="39"/>
      <c r="M43" s="39"/>
    </row>
    <row r="44" spans="1:13" x14ac:dyDescent="0.2">
      <c r="A44" s="39"/>
      <c r="B44" s="56"/>
      <c r="C44" s="56"/>
      <c r="D44" s="56"/>
      <c r="E44" s="56"/>
      <c r="F44" s="56"/>
      <c r="G44" s="39"/>
      <c r="H44" s="39"/>
      <c r="I44" s="39"/>
      <c r="J44" s="39"/>
      <c r="K44" s="39"/>
      <c r="L44" s="39"/>
      <c r="M44" s="39"/>
    </row>
    <row r="45" spans="1:13" x14ac:dyDescent="0.2">
      <c r="A45" s="39"/>
      <c r="B45" s="56"/>
      <c r="C45" s="56"/>
      <c r="D45" s="56"/>
      <c r="E45" s="56"/>
      <c r="F45" s="56"/>
      <c r="G45" s="39"/>
      <c r="H45" s="39"/>
      <c r="I45" s="39"/>
      <c r="J45" s="39"/>
      <c r="K45" s="39"/>
      <c r="L45" s="39"/>
      <c r="M45" s="39"/>
    </row>
    <row r="46" spans="1:13" x14ac:dyDescent="0.2">
      <c r="A46" s="39"/>
      <c r="B46" s="56"/>
      <c r="C46" s="56"/>
      <c r="D46" s="56"/>
      <c r="E46" s="56"/>
      <c r="F46" s="56"/>
      <c r="G46" s="39"/>
      <c r="H46" s="39"/>
      <c r="I46" s="39"/>
      <c r="J46" s="39"/>
      <c r="K46" s="39"/>
      <c r="L46" s="39"/>
      <c r="M46" s="3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zoomScale="90" zoomScaleNormal="90" workbookViewId="0">
      <selection activeCell="AK70" sqref="AK7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8.28515625" style="11" customWidth="1"/>
  </cols>
  <sheetData>
    <row r="1" spans="1:34" ht="20.100000000000001" customHeight="1" x14ac:dyDescent="0.2">
      <c r="A1" s="142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/>
    </row>
    <row r="2" spans="1:34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4" s="4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23" t="s">
        <v>41</v>
      </c>
      <c r="AH3" s="86" t="s">
        <v>40</v>
      </c>
    </row>
    <row r="4" spans="1:34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23" t="s">
        <v>39</v>
      </c>
      <c r="AH4" s="86" t="s">
        <v>39</v>
      </c>
    </row>
    <row r="5" spans="1:34" s="5" customFormat="1" ht="20.100000000000001" customHeight="1" x14ac:dyDescent="0.2">
      <c r="A5" s="135" t="s">
        <v>47</v>
      </c>
      <c r="B5" s="14">
        <f>[1]Maio!$C$5</f>
        <v>34.9</v>
      </c>
      <c r="C5" s="14">
        <f>[1]Maio!$C$6</f>
        <v>34.9</v>
      </c>
      <c r="D5" s="14">
        <f>[1]Maio!$C$7</f>
        <v>33.6</v>
      </c>
      <c r="E5" s="14">
        <f>[1]Maio!$C$8</f>
        <v>35.1</v>
      </c>
      <c r="F5" s="14">
        <f>[1]Maio!$C$9</f>
        <v>34.5</v>
      </c>
      <c r="G5" s="14">
        <f>[1]Maio!$C$10</f>
        <v>34.799999999999997</v>
      </c>
      <c r="H5" s="14">
        <f>[1]Maio!$C$11</f>
        <v>33.4</v>
      </c>
      <c r="I5" s="14">
        <f>[1]Maio!$C$12</f>
        <v>32.6</v>
      </c>
      <c r="J5" s="14">
        <f>[1]Maio!$C$13</f>
        <v>33</v>
      </c>
      <c r="K5" s="14">
        <f>[1]Maio!$C$14</f>
        <v>34</v>
      </c>
      <c r="L5" s="14">
        <f>[1]Maio!$C$15</f>
        <v>34.700000000000003</v>
      </c>
      <c r="M5" s="14">
        <f>[1]Maio!$C$16</f>
        <v>23.9</v>
      </c>
      <c r="N5" s="14">
        <f>[1]Maio!$C$17</f>
        <v>29.9</v>
      </c>
      <c r="O5" s="14">
        <f>[1]Maio!$C$18</f>
        <v>33</v>
      </c>
      <c r="P5" s="14">
        <f>[1]Maio!$C$19</f>
        <v>34.700000000000003</v>
      </c>
      <c r="Q5" s="14">
        <f>[1]Maio!$C$20</f>
        <v>27</v>
      </c>
      <c r="R5" s="14">
        <f>[1]Maio!$C$21</f>
        <v>28.6</v>
      </c>
      <c r="S5" s="14">
        <f>[1]Maio!$C$22</f>
        <v>32.5</v>
      </c>
      <c r="T5" s="14">
        <f>[1]Maio!$C$23</f>
        <v>25.2</v>
      </c>
      <c r="U5" s="14">
        <f>[1]Maio!$C$24</f>
        <v>22.1</v>
      </c>
      <c r="V5" s="14">
        <f>[1]Maio!$C$25</f>
        <v>24.8</v>
      </c>
      <c r="W5" s="14">
        <f>[1]Maio!$C$26</f>
        <v>25.7</v>
      </c>
      <c r="X5" s="14">
        <f>[1]Maio!$C$27</f>
        <v>27</v>
      </c>
      <c r="Y5" s="14">
        <f>[1]Maio!$C$28</f>
        <v>30.1</v>
      </c>
      <c r="Z5" s="14">
        <f>[1]Maio!$C$29</f>
        <v>30.3</v>
      </c>
      <c r="AA5" s="14">
        <f>[1]Maio!$C$30</f>
        <v>31.8</v>
      </c>
      <c r="AB5" s="14">
        <f>[1]Maio!$C$31</f>
        <v>31.4</v>
      </c>
      <c r="AC5" s="14">
        <f>[1]Maio!$C$32</f>
        <v>30.1</v>
      </c>
      <c r="AD5" s="14">
        <f>[1]Maio!$C$33</f>
        <v>31.3</v>
      </c>
      <c r="AE5" s="14">
        <f>[1]Maio!$C$34</f>
        <v>31.6</v>
      </c>
      <c r="AF5" s="14">
        <f>[1]Maio!$C$35</f>
        <v>31.6</v>
      </c>
      <c r="AG5" s="24">
        <f>MAX(B5:AF5)</f>
        <v>35.1</v>
      </c>
      <c r="AH5" s="87">
        <f>AVERAGE(B5:AF5)</f>
        <v>30.906451612903226</v>
      </c>
    </row>
    <row r="6" spans="1:34" ht="17.100000000000001" customHeight="1" x14ac:dyDescent="0.2">
      <c r="A6" s="135" t="s">
        <v>0</v>
      </c>
      <c r="B6" s="14">
        <f>[2]Maio!$C$5</f>
        <v>33.299999999999997</v>
      </c>
      <c r="C6" s="14">
        <f>[2]Maio!$C$6</f>
        <v>33.200000000000003</v>
      </c>
      <c r="D6" s="14">
        <f>[2]Maio!$C$7</f>
        <v>33.5</v>
      </c>
      <c r="E6" s="14">
        <f>[2]Maio!$C$8</f>
        <v>33.6</v>
      </c>
      <c r="F6" s="14">
        <f>[2]Maio!$C$9</f>
        <v>27.8</v>
      </c>
      <c r="G6" s="14">
        <f>[2]Maio!$C$10</f>
        <v>29.7</v>
      </c>
      <c r="H6" s="14">
        <f>[2]Maio!$C$11</f>
        <v>30.6</v>
      </c>
      <c r="I6" s="14">
        <f>[2]Maio!$C$12</f>
        <v>29.7</v>
      </c>
      <c r="J6" s="14">
        <f>[2]Maio!$C$13</f>
        <v>30.7</v>
      </c>
      <c r="K6" s="14">
        <f>[2]Maio!$C$14</f>
        <v>31.2</v>
      </c>
      <c r="L6" s="14">
        <f>[2]Maio!$C$15</f>
        <v>24.1</v>
      </c>
      <c r="M6" s="14">
        <f>[2]Maio!$C$16</f>
        <v>24.2</v>
      </c>
      <c r="N6" s="14">
        <f>[2]Maio!$C$17</f>
        <v>25.4</v>
      </c>
      <c r="O6" s="14">
        <f>[2]Maio!$C$18</f>
        <v>28.3</v>
      </c>
      <c r="P6" s="14">
        <f>[2]Maio!$C$19</f>
        <v>32.6</v>
      </c>
      <c r="Q6" s="14">
        <f>[2]Maio!$C$20</f>
        <v>24.2</v>
      </c>
      <c r="R6" s="14">
        <f>[2]Maio!$C$21</f>
        <v>28.1</v>
      </c>
      <c r="S6" s="14">
        <f>[2]Maio!$C$22</f>
        <v>30.4</v>
      </c>
      <c r="T6" s="14">
        <f>[2]Maio!$C$23</f>
        <v>23.1</v>
      </c>
      <c r="U6" s="14">
        <f>[2]Maio!$C$24</f>
        <v>20.100000000000001</v>
      </c>
      <c r="V6" s="14">
        <f>[2]Maio!$C$25</f>
        <v>21.3</v>
      </c>
      <c r="W6" s="14">
        <f>[2]Maio!$C$26</f>
        <v>23.4</v>
      </c>
      <c r="X6" s="14">
        <f>[2]Maio!$C$27</f>
        <v>24.2</v>
      </c>
      <c r="Y6" s="14">
        <f>[2]Maio!$C$28</f>
        <v>23.1</v>
      </c>
      <c r="Z6" s="14">
        <f>[2]Maio!$C$29</f>
        <v>25.2</v>
      </c>
      <c r="AA6" s="14">
        <f>[2]Maio!$C$30</f>
        <v>27.7</v>
      </c>
      <c r="AB6" s="14">
        <f>[2]Maio!$C$31</f>
        <v>28.1</v>
      </c>
      <c r="AC6" s="14">
        <f>[2]Maio!$C$32</f>
        <v>27.5</v>
      </c>
      <c r="AD6" s="14">
        <f>[2]Maio!$C$33</f>
        <v>28.3</v>
      </c>
      <c r="AE6" s="14">
        <f>[2]Maio!$C$34</f>
        <v>28.1</v>
      </c>
      <c r="AF6" s="14">
        <f>[2]Maio!$C$35</f>
        <v>23.7</v>
      </c>
      <c r="AG6" s="21">
        <f t="shared" ref="AG6:AG15" si="1">MAX(B6:AF6)</f>
        <v>33.6</v>
      </c>
      <c r="AH6" s="88">
        <f t="shared" ref="AH6:AH15" si="2">AVERAGE(B6:AF6)</f>
        <v>27.561290322580653</v>
      </c>
    </row>
    <row r="7" spans="1:34" ht="17.100000000000001" customHeight="1" x14ac:dyDescent="0.2">
      <c r="A7" s="135" t="s">
        <v>1</v>
      </c>
      <c r="B7" s="14">
        <f>[3]Maio!$C$5</f>
        <v>35.9</v>
      </c>
      <c r="C7" s="14">
        <f>[3]Maio!$C$6</f>
        <v>36</v>
      </c>
      <c r="D7" s="14">
        <f>[3]Maio!$C$7</f>
        <v>35.700000000000003</v>
      </c>
      <c r="E7" s="14">
        <f>[3]Maio!$C$8</f>
        <v>35.700000000000003</v>
      </c>
      <c r="F7" s="14">
        <f>[3]Maio!$C$9</f>
        <v>36.1</v>
      </c>
      <c r="G7" s="14">
        <f>[3]Maio!$C$10</f>
        <v>35.6</v>
      </c>
      <c r="H7" s="14">
        <f>[3]Maio!$C$11</f>
        <v>34.200000000000003</v>
      </c>
      <c r="I7" s="14">
        <f>[3]Maio!$C$12</f>
        <v>35.299999999999997</v>
      </c>
      <c r="J7" s="14">
        <f>[3]Maio!$C$13</f>
        <v>35.299999999999997</v>
      </c>
      <c r="K7" s="14">
        <f>[3]Maio!$C$14</f>
        <v>34.700000000000003</v>
      </c>
      <c r="L7" s="14">
        <f>[3]Maio!$C$15</f>
        <v>26.8</v>
      </c>
      <c r="M7" s="14">
        <f>[3]Maio!$C$16</f>
        <v>26.2</v>
      </c>
      <c r="N7" s="14">
        <f>[3]Maio!$C$17</f>
        <v>29.5</v>
      </c>
      <c r="O7" s="14">
        <f>[3]Maio!$C$18</f>
        <v>32.700000000000003</v>
      </c>
      <c r="P7" s="14">
        <f>[3]Maio!$C$19</f>
        <v>34.5</v>
      </c>
      <c r="Q7" s="14">
        <f>[3]Maio!$C$20</f>
        <v>25.2</v>
      </c>
      <c r="R7" s="14">
        <f>[3]Maio!$C$21</f>
        <v>30.5</v>
      </c>
      <c r="S7" s="14">
        <f>[3]Maio!$C$22</f>
        <v>31.7</v>
      </c>
      <c r="T7" s="14">
        <f>[3]Maio!$C$23</f>
        <v>24.6</v>
      </c>
      <c r="U7" s="14">
        <f>[3]Maio!$C$24</f>
        <v>22.6</v>
      </c>
      <c r="V7" s="14">
        <f>[3]Maio!$C$25</f>
        <v>25.1</v>
      </c>
      <c r="W7" s="14">
        <f>[3]Maio!$C$26</f>
        <v>26.1</v>
      </c>
      <c r="X7" s="14">
        <f>[3]Maio!$C$27</f>
        <v>26.9</v>
      </c>
      <c r="Y7" s="14">
        <f>[3]Maio!$C$28</f>
        <v>29</v>
      </c>
      <c r="Z7" s="14">
        <f>[3]Maio!$C$29</f>
        <v>30</v>
      </c>
      <c r="AA7" s="14">
        <f>[3]Maio!$C$30</f>
        <v>32.5</v>
      </c>
      <c r="AB7" s="14">
        <f>[3]Maio!$C$31</f>
        <v>33.200000000000003</v>
      </c>
      <c r="AC7" s="14">
        <f>[3]Maio!$C$32</f>
        <v>31.1</v>
      </c>
      <c r="AD7" s="14">
        <f>[3]Maio!$C$33</f>
        <v>32</v>
      </c>
      <c r="AE7" s="14">
        <f>[3]Maio!$C$34</f>
        <v>32.299999999999997</v>
      </c>
      <c r="AF7" s="14">
        <f>[3]Maio!$C$35</f>
        <v>32.299999999999997</v>
      </c>
      <c r="AG7" s="21">
        <f t="shared" si="1"/>
        <v>36.1</v>
      </c>
      <c r="AH7" s="88">
        <f t="shared" si="2"/>
        <v>31.267741935483873</v>
      </c>
    </row>
    <row r="8" spans="1:34" ht="17.100000000000001" customHeight="1" x14ac:dyDescent="0.2">
      <c r="A8" s="135" t="s">
        <v>74</v>
      </c>
      <c r="B8" s="14">
        <f>[4]Maio!$C$5</f>
        <v>33.4</v>
      </c>
      <c r="C8" s="14">
        <f>[4]Maio!$C$6</f>
        <v>33.299999999999997</v>
      </c>
      <c r="D8" s="14">
        <f>[4]Maio!$C$7</f>
        <v>32.6</v>
      </c>
      <c r="E8" s="14">
        <f>[4]Maio!$C$8</f>
        <v>33.4</v>
      </c>
      <c r="F8" s="14">
        <f>[4]Maio!$C$9</f>
        <v>34.1</v>
      </c>
      <c r="G8" s="14">
        <f>[4]Maio!$C$10</f>
        <v>33.4</v>
      </c>
      <c r="H8" s="14">
        <f>[4]Maio!$C$11</f>
        <v>31.1</v>
      </c>
      <c r="I8" s="14">
        <f>[4]Maio!$C$12</f>
        <v>30.2</v>
      </c>
      <c r="J8" s="14">
        <f>[4]Maio!$C$13</f>
        <v>30.6</v>
      </c>
      <c r="K8" s="14">
        <f>[4]Maio!$C$14</f>
        <v>31.7</v>
      </c>
      <c r="L8" s="14">
        <f>[4]Maio!$C$15</f>
        <v>30.9</v>
      </c>
      <c r="M8" s="14">
        <f>[4]Maio!$C$16</f>
        <v>26.4</v>
      </c>
      <c r="N8" s="14">
        <f>[4]Maio!$C$17</f>
        <v>28.6</v>
      </c>
      <c r="O8" s="14">
        <f>[4]Maio!$C$18</f>
        <v>30.2</v>
      </c>
      <c r="P8" s="14">
        <f>[4]Maio!$C$19</f>
        <v>33.5</v>
      </c>
      <c r="Q8" s="14">
        <f>[4]Maio!$C$20</f>
        <v>27.2</v>
      </c>
      <c r="R8" s="14">
        <f>[4]Maio!$C$21</f>
        <v>29.6</v>
      </c>
      <c r="S8" s="14">
        <f>[4]Maio!$C$22</f>
        <v>32.4</v>
      </c>
      <c r="T8" s="14">
        <f>[4]Maio!$C$23</f>
        <v>25.9</v>
      </c>
      <c r="U8" s="14">
        <f>[4]Maio!$C$24</f>
        <v>20.5</v>
      </c>
      <c r="V8" s="14">
        <f>[4]Maio!$C$25</f>
        <v>23.1</v>
      </c>
      <c r="W8" s="14">
        <f>[4]Maio!$C$26</f>
        <v>24.9</v>
      </c>
      <c r="X8" s="14">
        <f>[4]Maio!$C$27</f>
        <v>25.9</v>
      </c>
      <c r="Y8" s="14">
        <f>[4]Maio!$C$28</f>
        <v>26.9</v>
      </c>
      <c r="Z8" s="14">
        <f>[4]Maio!$C$29</f>
        <v>27.7</v>
      </c>
      <c r="AA8" s="14">
        <f>[4]Maio!$C$30</f>
        <v>28.5</v>
      </c>
      <c r="AB8" s="14">
        <f>[4]Maio!$C$31</f>
        <v>28.7</v>
      </c>
      <c r="AC8" s="14">
        <f>[4]Maio!$C$32</f>
        <v>28.7</v>
      </c>
      <c r="AD8" s="14">
        <f>[4]Maio!$C$33</f>
        <v>28.2</v>
      </c>
      <c r="AE8" s="14">
        <f>[4]Maio!$C$34</f>
        <v>28.6</v>
      </c>
      <c r="AF8" s="14">
        <f>[4]Maio!$C$35</f>
        <v>29.5</v>
      </c>
      <c r="AG8" s="20">
        <f t="shared" si="1"/>
        <v>34.1</v>
      </c>
      <c r="AH8" s="88">
        <f t="shared" si="2"/>
        <v>29.345161290322583</v>
      </c>
    </row>
    <row r="9" spans="1:34" ht="17.100000000000001" customHeight="1" x14ac:dyDescent="0.2">
      <c r="A9" s="135" t="s">
        <v>48</v>
      </c>
      <c r="B9" s="14">
        <f>[5]Maio!$C$5</f>
        <v>35.1</v>
      </c>
      <c r="C9" s="14">
        <f>[5]Maio!$C$6</f>
        <v>35</v>
      </c>
      <c r="D9" s="14">
        <f>[5]Maio!$C$7</f>
        <v>34.200000000000003</v>
      </c>
      <c r="E9" s="14">
        <f>[5]Maio!$C$8</f>
        <v>33.6</v>
      </c>
      <c r="F9" s="14">
        <f>[5]Maio!$C$9</f>
        <v>26.5</v>
      </c>
      <c r="G9" s="14">
        <f>[5]Maio!$C$10</f>
        <v>33.799999999999997</v>
      </c>
      <c r="H9" s="14">
        <f>[5]Maio!$C$11</f>
        <v>34.6</v>
      </c>
      <c r="I9" s="14">
        <f>[5]Maio!$C$12</f>
        <v>33.4</v>
      </c>
      <c r="J9" s="14">
        <f>[5]Maio!$C$13</f>
        <v>33.5</v>
      </c>
      <c r="K9" s="14">
        <f>[5]Maio!$C$14</f>
        <v>33.1</v>
      </c>
      <c r="L9" s="14">
        <f>[5]Maio!$C$15</f>
        <v>25.1</v>
      </c>
      <c r="M9" s="14">
        <f>[5]Maio!$C$16</f>
        <v>25.1</v>
      </c>
      <c r="N9" s="14">
        <f>[5]Maio!$C$17</f>
        <v>27.6</v>
      </c>
      <c r="O9" s="14">
        <f>[5]Maio!$C$18</f>
        <v>30.6</v>
      </c>
      <c r="P9" s="14">
        <f>[5]Maio!$C$19</f>
        <v>33</v>
      </c>
      <c r="Q9" s="14">
        <f>[5]Maio!$C$20</f>
        <v>24.3</v>
      </c>
      <c r="R9" s="14">
        <f>[5]Maio!$C$21</f>
        <v>28.9</v>
      </c>
      <c r="S9" s="14">
        <f>[5]Maio!$C$22</f>
        <v>26.7</v>
      </c>
      <c r="T9" s="14">
        <f>[5]Maio!$C$23</f>
        <v>32</v>
      </c>
      <c r="U9" s="14">
        <f>[5]Maio!$C$24</f>
        <v>21.4</v>
      </c>
      <c r="V9" s="14">
        <f>[5]Maio!$C$25</f>
        <v>24.2</v>
      </c>
      <c r="W9" s="14">
        <f>[5]Maio!$C$26</f>
        <v>23.9</v>
      </c>
      <c r="X9" s="14">
        <f>[5]Maio!$C$27</f>
        <v>24.4</v>
      </c>
      <c r="Y9" s="14">
        <f>[5]Maio!$C$28</f>
        <v>32.799999999999997</v>
      </c>
      <c r="Z9" s="14">
        <f>[5]Maio!$C$29</f>
        <v>25.9</v>
      </c>
      <c r="AA9" s="14">
        <f>[5]Maio!$C$30</f>
        <v>30.5</v>
      </c>
      <c r="AB9" s="14">
        <f>[5]Maio!$C$31</f>
        <v>31.6</v>
      </c>
      <c r="AC9" s="14">
        <f>[5]Maio!$C$32</f>
        <v>31</v>
      </c>
      <c r="AD9" s="14">
        <f>[5]Maio!$C$33</f>
        <v>30.6</v>
      </c>
      <c r="AE9" s="14">
        <f>[5]Maio!$C$34</f>
        <v>30.8</v>
      </c>
      <c r="AF9" s="14">
        <f>[5]Maio!$C$35</f>
        <v>25.2</v>
      </c>
      <c r="AG9" s="21">
        <f t="shared" ref="AG9" si="3">MAX(B9:AF9)</f>
        <v>35.1</v>
      </c>
      <c r="AH9" s="88">
        <f t="shared" ref="AH9" si="4">AVERAGE(B9:AF9)</f>
        <v>29.625806451612906</v>
      </c>
    </row>
    <row r="10" spans="1:34" ht="17.100000000000001" customHeight="1" x14ac:dyDescent="0.2">
      <c r="A10" s="135" t="s">
        <v>2</v>
      </c>
      <c r="B10" s="14">
        <f>[6]Maio!$C$5</f>
        <v>33.799999999999997</v>
      </c>
      <c r="C10" s="14">
        <f>[6]Maio!$C$6</f>
        <v>32.9</v>
      </c>
      <c r="D10" s="14">
        <f>[6]Maio!$C$7</f>
        <v>32.4</v>
      </c>
      <c r="E10" s="14">
        <f>[6]Maio!$C$8</f>
        <v>32.5</v>
      </c>
      <c r="F10" s="14">
        <f>[6]Maio!$C$9</f>
        <v>33.4</v>
      </c>
      <c r="G10" s="14">
        <f>[6]Maio!$C$10</f>
        <v>32.9</v>
      </c>
      <c r="H10" s="14">
        <f>[6]Maio!$C$11</f>
        <v>31.7</v>
      </c>
      <c r="I10" s="14">
        <f>[6]Maio!$C$12</f>
        <v>31.5</v>
      </c>
      <c r="J10" s="14">
        <f>[6]Maio!$C$13</f>
        <v>31.5</v>
      </c>
      <c r="K10" s="14">
        <f>[6]Maio!$C$14</f>
        <v>31.1</v>
      </c>
      <c r="L10" s="14">
        <f>[6]Maio!$C$15</f>
        <v>28.9</v>
      </c>
      <c r="M10" s="14">
        <f>[6]Maio!$C$16</f>
        <v>24.6</v>
      </c>
      <c r="N10" s="14">
        <f>[6]Maio!$C$17</f>
        <v>28</v>
      </c>
      <c r="O10" s="14">
        <f>[6]Maio!$C$18</f>
        <v>31</v>
      </c>
      <c r="P10" s="14">
        <f>[6]Maio!$C$19</f>
        <v>31.9</v>
      </c>
      <c r="Q10" s="14">
        <f>[6]Maio!$C$20</f>
        <v>22.9</v>
      </c>
      <c r="R10" s="14">
        <f>[6]Maio!$C$21</f>
        <v>29.9</v>
      </c>
      <c r="S10" s="14">
        <f>[6]Maio!$C$22</f>
        <v>29.7</v>
      </c>
      <c r="T10" s="14">
        <f>[6]Maio!$C$23</f>
        <v>23.7</v>
      </c>
      <c r="U10" s="14">
        <f>[6]Maio!$C$24</f>
        <v>20.8</v>
      </c>
      <c r="V10" s="14">
        <f>[6]Maio!$C$25</f>
        <v>24.6</v>
      </c>
      <c r="W10" s="14">
        <f>[6]Maio!$C$26</f>
        <v>25.5</v>
      </c>
      <c r="X10" s="14">
        <f>[6]Maio!$C$27</f>
        <v>27</v>
      </c>
      <c r="Y10" s="14">
        <f>[6]Maio!$C$28</f>
        <v>29.1</v>
      </c>
      <c r="Z10" s="14">
        <f>[6]Maio!$C$29</f>
        <v>30.2</v>
      </c>
      <c r="AA10" s="14">
        <f>[6]Maio!$C$30</f>
        <v>31</v>
      </c>
      <c r="AB10" s="14">
        <f>[6]Maio!$C$31</f>
        <v>31</v>
      </c>
      <c r="AC10" s="14">
        <f>[6]Maio!$C$32</f>
        <v>28.9</v>
      </c>
      <c r="AD10" s="14">
        <f>[6]Maio!$C$33</f>
        <v>30.5</v>
      </c>
      <c r="AE10" s="14">
        <f>[6]Maio!$C$34</f>
        <v>30.1</v>
      </c>
      <c r="AF10" s="14">
        <f>[6]Maio!$C$35</f>
        <v>29.5</v>
      </c>
      <c r="AG10" s="21">
        <f t="shared" si="1"/>
        <v>33.799999999999997</v>
      </c>
      <c r="AH10" s="88">
        <f t="shared" si="2"/>
        <v>29.435483870967747</v>
      </c>
    </row>
    <row r="11" spans="1:34" ht="17.100000000000001" customHeight="1" x14ac:dyDescent="0.2">
      <c r="A11" s="135" t="s">
        <v>3</v>
      </c>
      <c r="B11" s="14">
        <f>[7]Maio!$C$5</f>
        <v>33.200000000000003</v>
      </c>
      <c r="C11" s="14">
        <f>[7]Maio!$C$6</f>
        <v>32.299999999999997</v>
      </c>
      <c r="D11" s="14">
        <f>[7]Maio!$C$7</f>
        <v>32.200000000000003</v>
      </c>
      <c r="E11" s="14">
        <f>[7]Maio!$C$8</f>
        <v>33.5</v>
      </c>
      <c r="F11" s="14">
        <f>[7]Maio!$C$9</f>
        <v>32.5</v>
      </c>
      <c r="G11" s="14">
        <f>[7]Maio!$C$10</f>
        <v>33.299999999999997</v>
      </c>
      <c r="H11" s="14">
        <f>[7]Maio!$C$11</f>
        <v>32.6</v>
      </c>
      <c r="I11" s="14">
        <f>[7]Maio!$C$12</f>
        <v>31.2</v>
      </c>
      <c r="J11" s="14">
        <f>[7]Maio!$C$13</f>
        <v>30.9</v>
      </c>
      <c r="K11" s="14">
        <f>[7]Maio!$C$14</f>
        <v>31.6</v>
      </c>
      <c r="L11" s="14">
        <f>[7]Maio!$C$15</f>
        <v>33.299999999999997</v>
      </c>
      <c r="M11" s="14">
        <f>[7]Maio!$C$16</f>
        <v>27.1</v>
      </c>
      <c r="N11" s="14">
        <f>[7]Maio!$C$17</f>
        <v>29.2</v>
      </c>
      <c r="O11" s="14">
        <f>[7]Maio!$C$18</f>
        <v>30.3</v>
      </c>
      <c r="P11" s="14">
        <f>[7]Maio!$C$19</f>
        <v>31.7</v>
      </c>
      <c r="Q11" s="14">
        <f>[7]Maio!$C$20</f>
        <v>30.9</v>
      </c>
      <c r="R11" s="14">
        <f>[7]Maio!$C$21</f>
        <v>27.2</v>
      </c>
      <c r="S11" s="14">
        <f>[7]Maio!$C$22</f>
        <v>31.1</v>
      </c>
      <c r="T11" s="14">
        <f>[7]Maio!$C$23</f>
        <v>24.6</v>
      </c>
      <c r="U11" s="14">
        <f>[7]Maio!$C$24</f>
        <v>22</v>
      </c>
      <c r="V11" s="14">
        <f>[7]Maio!$C$25</f>
        <v>24.3</v>
      </c>
      <c r="W11" s="14">
        <f>[7]Maio!$C$26</f>
        <v>26.5</v>
      </c>
      <c r="X11" s="14">
        <f>[7]Maio!$C$27</f>
        <v>27.4</v>
      </c>
      <c r="Y11" s="14">
        <f>[7]Maio!$C$28</f>
        <v>29.2</v>
      </c>
      <c r="Z11" s="14">
        <f>[7]Maio!$C$29</f>
        <v>30</v>
      </c>
      <c r="AA11" s="14">
        <f>[7]Maio!$C$30</f>
        <v>30.7</v>
      </c>
      <c r="AB11" s="14">
        <f>[7]Maio!$C$31</f>
        <v>30.5</v>
      </c>
      <c r="AC11" s="14">
        <f>[7]Maio!$C$32</f>
        <v>28.7</v>
      </c>
      <c r="AD11" s="14">
        <f>[7]Maio!$C$33</f>
        <v>29.5</v>
      </c>
      <c r="AE11" s="14">
        <f>[7]Maio!$C$34</f>
        <v>29</v>
      </c>
      <c r="AF11" s="14">
        <f>[7]Maio!$C$35</f>
        <v>29.2</v>
      </c>
      <c r="AG11" s="21">
        <f t="shared" si="1"/>
        <v>33.5</v>
      </c>
      <c r="AH11" s="88">
        <f t="shared" si="2"/>
        <v>29.861290322580651</v>
      </c>
    </row>
    <row r="12" spans="1:34" ht="17.100000000000001" customHeight="1" x14ac:dyDescent="0.2">
      <c r="A12" s="135" t="s">
        <v>4</v>
      </c>
      <c r="B12" s="14">
        <f>[8]Maio!$C$5</f>
        <v>29.7</v>
      </c>
      <c r="C12" s="14">
        <f>[8]Maio!$C$6</f>
        <v>28.7</v>
      </c>
      <c r="D12" s="14">
        <f>[8]Maio!$C$7</f>
        <v>29</v>
      </c>
      <c r="E12" s="14">
        <f>[8]Maio!$C$8</f>
        <v>30.7</v>
      </c>
      <c r="F12" s="14">
        <f>[8]Maio!$C$9</f>
        <v>29.6</v>
      </c>
      <c r="G12" s="14">
        <f>[8]Maio!$C$10</f>
        <v>29.2</v>
      </c>
      <c r="H12" s="14">
        <f>[8]Maio!$C$11</f>
        <v>29</v>
      </c>
      <c r="I12" s="14">
        <f>[8]Maio!$C$12</f>
        <v>28.2</v>
      </c>
      <c r="J12" s="14">
        <f>[8]Maio!$C$13</f>
        <v>28.1</v>
      </c>
      <c r="K12" s="14">
        <f>[8]Maio!$C$14</f>
        <v>28.3</v>
      </c>
      <c r="L12" s="14">
        <f>[8]Maio!$C$15</f>
        <v>29.6</v>
      </c>
      <c r="M12" s="14">
        <f>[8]Maio!$C$16</f>
        <v>25.6</v>
      </c>
      <c r="N12" s="14">
        <f>[8]Maio!$C$17</f>
        <v>27.5</v>
      </c>
      <c r="O12" s="14">
        <f>[8]Maio!$C$18</f>
        <v>28.7</v>
      </c>
      <c r="P12" s="14">
        <f>[8]Maio!$C$19</f>
        <v>29.4</v>
      </c>
      <c r="Q12" s="14">
        <f>[8]Maio!$C$20</f>
        <v>29.2</v>
      </c>
      <c r="R12" s="14">
        <f>[8]Maio!$C$21</f>
        <v>24.2</v>
      </c>
      <c r="S12" s="14">
        <f>[8]Maio!$C$22</f>
        <v>28.3</v>
      </c>
      <c r="T12" s="14">
        <f>[8]Maio!$C$23</f>
        <v>23</v>
      </c>
      <c r="U12" s="14">
        <f>[8]Maio!$C$24</f>
        <v>18.100000000000001</v>
      </c>
      <c r="V12" s="14">
        <f>[8]Maio!$C$25</f>
        <v>24</v>
      </c>
      <c r="W12" s="14">
        <f>[8]Maio!$C$26</f>
        <v>25.8</v>
      </c>
      <c r="X12" s="14">
        <f>[8]Maio!$C$27</f>
        <v>25.1</v>
      </c>
      <c r="Y12" s="14">
        <f>[8]Maio!$C$28</f>
        <v>27.7</v>
      </c>
      <c r="Z12" s="14">
        <f>[8]Maio!$C$29</f>
        <v>27.6</v>
      </c>
      <c r="AA12" s="14">
        <f>[8]Maio!$C$30</f>
        <v>27.9</v>
      </c>
      <c r="AB12" s="14">
        <f>[8]Maio!$C$31</f>
        <v>27.2</v>
      </c>
      <c r="AC12" s="14">
        <f>[8]Maio!$C$32</f>
        <v>26.4</v>
      </c>
      <c r="AD12" s="14">
        <f>[8]Maio!$C$33</f>
        <v>27.3</v>
      </c>
      <c r="AE12" s="14">
        <f>[8]Maio!$C$34</f>
        <v>25.8</v>
      </c>
      <c r="AF12" s="14">
        <f>[8]Maio!$C$35</f>
        <v>27.7</v>
      </c>
      <c r="AG12" s="21">
        <f t="shared" si="1"/>
        <v>30.7</v>
      </c>
      <c r="AH12" s="88">
        <f t="shared" si="2"/>
        <v>27.309677419354838</v>
      </c>
    </row>
    <row r="13" spans="1:34" ht="17.100000000000001" customHeight="1" x14ac:dyDescent="0.2">
      <c r="A13" s="135" t="s">
        <v>5</v>
      </c>
      <c r="B13" s="14">
        <f>[9]Maio!$C$5</f>
        <v>34.299999999999997</v>
      </c>
      <c r="C13" s="14">
        <f>[9]Maio!$C$6</f>
        <v>33</v>
      </c>
      <c r="D13" s="14">
        <f>[9]Maio!$C$7</f>
        <v>33.5</v>
      </c>
      <c r="E13" s="14">
        <f>[9]Maio!$C$8</f>
        <v>33.200000000000003</v>
      </c>
      <c r="F13" s="14">
        <f>[9]Maio!$C$9</f>
        <v>32.1</v>
      </c>
      <c r="G13" s="14">
        <f>[9]Maio!$C$10</f>
        <v>33.6</v>
      </c>
      <c r="H13" s="14">
        <f>[9]Maio!$C$11</f>
        <v>31.9</v>
      </c>
      <c r="I13" s="14">
        <f>[9]Maio!$C$12</f>
        <v>32.4</v>
      </c>
      <c r="J13" s="14">
        <f>[9]Maio!$C$13</f>
        <v>33</v>
      </c>
      <c r="K13" s="14">
        <f>[9]Maio!$C$14</f>
        <v>32.4</v>
      </c>
      <c r="L13" s="14">
        <f>[9]Maio!$C$15</f>
        <v>28.1</v>
      </c>
      <c r="M13" s="14">
        <f>[9]Maio!$C$16</f>
        <v>27.3</v>
      </c>
      <c r="N13" s="14">
        <f>[9]Maio!$C$17</f>
        <v>28.5</v>
      </c>
      <c r="O13" s="14">
        <f>[9]Maio!$C$18</f>
        <v>31.1</v>
      </c>
      <c r="P13" s="14">
        <f>[9]Maio!$C$19</f>
        <v>32.5</v>
      </c>
      <c r="Q13" s="14">
        <f>[9]Maio!$C$20</f>
        <v>24.2</v>
      </c>
      <c r="R13" s="14">
        <f>[9]Maio!$C$21</f>
        <v>28.4</v>
      </c>
      <c r="S13" s="14">
        <f>[9]Maio!$C$22</f>
        <v>31.2</v>
      </c>
      <c r="T13" s="14">
        <f>[9]Maio!$C$23</f>
        <v>22</v>
      </c>
      <c r="U13" s="14">
        <f>[9]Maio!$C$24</f>
        <v>21.8</v>
      </c>
      <c r="V13" s="14">
        <f>[9]Maio!$C$25</f>
        <v>23.8</v>
      </c>
      <c r="W13" s="14">
        <f>[9]Maio!$C$26</f>
        <v>25.7</v>
      </c>
      <c r="X13" s="14">
        <f>[9]Maio!$C$27</f>
        <v>24.5</v>
      </c>
      <c r="Y13" s="14">
        <f>[9]Maio!$C$28</f>
        <v>27.3</v>
      </c>
      <c r="Z13" s="14">
        <f>[9]Maio!$C$29</f>
        <v>27</v>
      </c>
      <c r="AA13" s="14">
        <f>[9]Maio!$C$30</f>
        <v>28.9</v>
      </c>
      <c r="AB13" s="14">
        <f>[9]Maio!$C$31</f>
        <v>30.3</v>
      </c>
      <c r="AC13" s="14">
        <f>[9]Maio!$C$32</f>
        <v>27.7</v>
      </c>
      <c r="AD13" s="14">
        <f>[9]Maio!$C$33</f>
        <v>29.2</v>
      </c>
      <c r="AE13" s="14">
        <f>[9]Maio!$C$34</f>
        <v>28.7</v>
      </c>
      <c r="AF13" s="14">
        <f>[9]Maio!$C$35</f>
        <v>29.8</v>
      </c>
      <c r="AG13" s="21">
        <f t="shared" si="1"/>
        <v>34.299999999999997</v>
      </c>
      <c r="AH13" s="88">
        <f t="shared" si="2"/>
        <v>29.270967741935483</v>
      </c>
    </row>
    <row r="14" spans="1:34" ht="17.100000000000001" customHeight="1" x14ac:dyDescent="0.2">
      <c r="A14" s="135" t="s">
        <v>50</v>
      </c>
      <c r="B14" s="14">
        <f>[10]Maio!$C$5</f>
        <v>31.7</v>
      </c>
      <c r="C14" s="14">
        <f>[10]Maio!$C$6</f>
        <v>30.9</v>
      </c>
      <c r="D14" s="14">
        <f>[10]Maio!$C$7</f>
        <v>30.8</v>
      </c>
      <c r="E14" s="14">
        <f>[10]Maio!$C$8</f>
        <v>32.200000000000003</v>
      </c>
      <c r="F14" s="14">
        <f>[10]Maio!$C$9</f>
        <v>31.7</v>
      </c>
      <c r="G14" s="14">
        <f>[10]Maio!$C$10</f>
        <v>31</v>
      </c>
      <c r="H14" s="14">
        <f>[10]Maio!$C$11</f>
        <v>30.3</v>
      </c>
      <c r="I14" s="14">
        <f>[10]Maio!$C$12</f>
        <v>31</v>
      </c>
      <c r="J14" s="14">
        <f>[10]Maio!$C$13</f>
        <v>30</v>
      </c>
      <c r="K14" s="14">
        <f>[10]Maio!$C$14</f>
        <v>30.7</v>
      </c>
      <c r="L14" s="14">
        <f>[10]Maio!$C$15</f>
        <v>31</v>
      </c>
      <c r="M14" s="14">
        <f>[10]Maio!$C$16</f>
        <v>27.1</v>
      </c>
      <c r="N14" s="14">
        <f>[10]Maio!$C$17</f>
        <v>28.7</v>
      </c>
      <c r="O14" s="14">
        <f>[10]Maio!$C$18</f>
        <v>30.3</v>
      </c>
      <c r="P14" s="14">
        <f>[10]Maio!$C$19</f>
        <v>31.5</v>
      </c>
      <c r="Q14" s="14">
        <f>[10]Maio!$C$20</f>
        <v>29.9</v>
      </c>
      <c r="R14" s="14">
        <f>[10]Maio!$C$21</f>
        <v>26</v>
      </c>
      <c r="S14" s="14">
        <f>[10]Maio!$C$22</f>
        <v>29.1</v>
      </c>
      <c r="T14" s="14">
        <f>[10]Maio!$C$23</f>
        <v>23.1</v>
      </c>
      <c r="U14" s="14">
        <f>[10]Maio!$C$24</f>
        <v>20.2</v>
      </c>
      <c r="V14" s="14">
        <f>[10]Maio!$C$25</f>
        <v>26.3</v>
      </c>
      <c r="W14" s="14">
        <f>[10]Maio!$C$26</f>
        <v>27.7</v>
      </c>
      <c r="X14" s="14">
        <f>[10]Maio!$C$27</f>
        <v>27.6</v>
      </c>
      <c r="Y14" s="14">
        <f>[10]Maio!$C$28</f>
        <v>29.3</v>
      </c>
      <c r="Z14" s="14">
        <f>[10]Maio!$C$29</f>
        <v>29.5</v>
      </c>
      <c r="AA14" s="14">
        <f>[10]Maio!$C$30</f>
        <v>29.3</v>
      </c>
      <c r="AB14" s="14">
        <f>[10]Maio!$C$31</f>
        <v>29.2</v>
      </c>
      <c r="AC14" s="14">
        <f>[10]Maio!$C$32</f>
        <v>27.7</v>
      </c>
      <c r="AD14" s="14">
        <f>[10]Maio!$C$33</f>
        <v>28.4</v>
      </c>
      <c r="AE14" s="14">
        <f>[10]Maio!$C$34</f>
        <v>25.5</v>
      </c>
      <c r="AF14" s="14">
        <f>[10]Maio!$C$35</f>
        <v>28.4</v>
      </c>
      <c r="AG14" s="21">
        <f>MAX(B14:AF14)</f>
        <v>32.200000000000003</v>
      </c>
      <c r="AH14" s="88">
        <f>AVERAGE(B14:AF14)</f>
        <v>28.906451612903226</v>
      </c>
    </row>
    <row r="15" spans="1:34" ht="17.100000000000001" customHeight="1" x14ac:dyDescent="0.2">
      <c r="A15" s="135" t="s">
        <v>6</v>
      </c>
      <c r="B15" s="14">
        <f>[11]Maio!$C$5</f>
        <v>30.9</v>
      </c>
      <c r="C15" s="14">
        <f>[11]Maio!$C$6</f>
        <v>33.299999999999997</v>
      </c>
      <c r="D15" s="14">
        <f>[11]Maio!$C$7</f>
        <v>33.5</v>
      </c>
      <c r="E15" s="14">
        <f>[11]Maio!$C$8</f>
        <v>34.1</v>
      </c>
      <c r="F15" s="14">
        <f>[11]Maio!$C$9</f>
        <v>34.299999999999997</v>
      </c>
      <c r="G15" s="14">
        <f>[11]Maio!$C$10</f>
        <v>34.200000000000003</v>
      </c>
      <c r="H15" s="14">
        <f>[11]Maio!$C$11</f>
        <v>32.5</v>
      </c>
      <c r="I15" s="14">
        <f>[11]Maio!$C$12</f>
        <v>34.200000000000003</v>
      </c>
      <c r="J15" s="14">
        <f>[11]Maio!$C$13</f>
        <v>34.200000000000003</v>
      </c>
      <c r="K15" s="14">
        <f>[11]Maio!$C$14</f>
        <v>33.299999999999997</v>
      </c>
      <c r="L15" s="14">
        <f>[11]Maio!$C$15</f>
        <v>34.1</v>
      </c>
      <c r="M15" s="14">
        <f>[11]Maio!$C$16</f>
        <v>28.9</v>
      </c>
      <c r="N15" s="14">
        <f>[11]Maio!$C$17</f>
        <v>29.7</v>
      </c>
      <c r="O15" s="14">
        <f>[11]Maio!$C$18</f>
        <v>33.1</v>
      </c>
      <c r="P15" s="14">
        <f>[11]Maio!$C$19</f>
        <v>33.200000000000003</v>
      </c>
      <c r="Q15" s="14">
        <f>[11]Maio!$C$20</f>
        <v>29.6</v>
      </c>
      <c r="R15" s="14">
        <f>[11]Maio!$C$21</f>
        <v>30</v>
      </c>
      <c r="S15" s="14">
        <f>[11]Maio!$C$22</f>
        <v>32.1</v>
      </c>
      <c r="T15" s="14">
        <f>[11]Maio!$C$23</f>
        <v>24.3</v>
      </c>
      <c r="U15" s="14">
        <f>[11]Maio!$C$24</f>
        <v>22.6</v>
      </c>
      <c r="V15" s="14">
        <f>[11]Maio!$C$25</f>
        <v>25.4</v>
      </c>
      <c r="W15" s="14">
        <f>[11]Maio!$C$26</f>
        <v>28</v>
      </c>
      <c r="X15" s="14">
        <f>[11]Maio!$C$27</f>
        <v>28.3</v>
      </c>
      <c r="Y15" s="14">
        <f>[11]Maio!$C$28</f>
        <v>30</v>
      </c>
      <c r="Z15" s="14">
        <f>[11]Maio!$C$29</f>
        <v>31.7</v>
      </c>
      <c r="AA15" s="14">
        <f>[11]Maio!$C$30</f>
        <v>32.5</v>
      </c>
      <c r="AB15" s="14">
        <f>[11]Maio!$C$31</f>
        <v>33</v>
      </c>
      <c r="AC15" s="14">
        <f>[11]Maio!$C$32</f>
        <v>31.6</v>
      </c>
      <c r="AD15" s="14">
        <f>[11]Maio!$C$33</f>
        <v>30.2</v>
      </c>
      <c r="AE15" s="14">
        <f>[11]Maio!$C$34</f>
        <v>29.9</v>
      </c>
      <c r="AF15" s="14">
        <f>[11]Maio!$C$35</f>
        <v>31.8</v>
      </c>
      <c r="AG15" s="21">
        <f t="shared" si="1"/>
        <v>34.299999999999997</v>
      </c>
      <c r="AH15" s="88">
        <f t="shared" si="2"/>
        <v>31.112903225806448</v>
      </c>
    </row>
    <row r="16" spans="1:34" ht="17.100000000000001" customHeight="1" x14ac:dyDescent="0.2">
      <c r="A16" s="135" t="s">
        <v>7</v>
      </c>
      <c r="B16" s="14" t="str">
        <f>[12]Maio!$C$5</f>
        <v>*</v>
      </c>
      <c r="C16" s="14" t="str">
        <f>[12]Maio!$C$6</f>
        <v>*</v>
      </c>
      <c r="D16" s="14" t="str">
        <f>[12]Maio!$C$7</f>
        <v>*</v>
      </c>
      <c r="E16" s="14" t="str">
        <f>[12]Maio!$C$8</f>
        <v>*</v>
      </c>
      <c r="F16" s="14" t="str">
        <f>[12]Maio!$C$9</f>
        <v>*</v>
      </c>
      <c r="G16" s="14" t="str">
        <f>[12]Maio!$C$10</f>
        <v>*</v>
      </c>
      <c r="H16" s="14" t="str">
        <f>[12]Maio!$C$11</f>
        <v>*</v>
      </c>
      <c r="I16" s="14" t="str">
        <f>[12]Maio!$C$12</f>
        <v>*</v>
      </c>
      <c r="J16" s="14" t="str">
        <f>[12]Maio!$C$13</f>
        <v>*</v>
      </c>
      <c r="K16" s="14" t="str">
        <f>[12]Maio!$C$14</f>
        <v>*</v>
      </c>
      <c r="L16" s="14" t="str">
        <f>[12]Maio!$C$15</f>
        <v>*</v>
      </c>
      <c r="M16" s="14" t="str">
        <f>[12]Maio!$C$16</f>
        <v>*</v>
      </c>
      <c r="N16" s="14" t="str">
        <f>[12]Maio!$C$17</f>
        <v>*</v>
      </c>
      <c r="O16" s="14" t="str">
        <f>[12]Maio!$C$18</f>
        <v>*</v>
      </c>
      <c r="P16" s="14" t="str">
        <f>[12]Maio!$C$19</f>
        <v>*</v>
      </c>
      <c r="Q16" s="14" t="str">
        <f>[12]Maio!$C$20</f>
        <v>*</v>
      </c>
      <c r="R16" s="14" t="str">
        <f>[12]Maio!$C$21</f>
        <v>*</v>
      </c>
      <c r="S16" s="14" t="str">
        <f>[12]Maio!$C$22</f>
        <v>*</v>
      </c>
      <c r="T16" s="14" t="str">
        <f>[12]Maio!$C$23</f>
        <v>*</v>
      </c>
      <c r="U16" s="14" t="str">
        <f>[12]Maio!$C$24</f>
        <v>*</v>
      </c>
      <c r="V16" s="14" t="str">
        <f>[12]Maio!$C$25</f>
        <v>*</v>
      </c>
      <c r="W16" s="14" t="str">
        <f>[12]Maio!$C$26</f>
        <v>*</v>
      </c>
      <c r="X16" s="14" t="str">
        <f>[12]Maio!$C$27</f>
        <v>*</v>
      </c>
      <c r="Y16" s="14" t="str">
        <f>[12]Maio!$C$28</f>
        <v>*</v>
      </c>
      <c r="Z16" s="14" t="str">
        <f>[12]Maio!$C$29</f>
        <v>*</v>
      </c>
      <c r="AA16" s="14" t="str">
        <f>[12]Maio!$C$30</f>
        <v>*</v>
      </c>
      <c r="AB16" s="14" t="str">
        <f>[12]Maio!$C$31</f>
        <v>*</v>
      </c>
      <c r="AC16" s="14" t="str">
        <f>[12]Maio!$C$32</f>
        <v>*</v>
      </c>
      <c r="AD16" s="14" t="str">
        <f>[12]Maio!$C$33</f>
        <v>*</v>
      </c>
      <c r="AE16" s="14" t="str">
        <f>[12]Maio!$C$34</f>
        <v>*</v>
      </c>
      <c r="AF16" s="14" t="str">
        <f>[12]Maio!$C$35</f>
        <v>*</v>
      </c>
      <c r="AG16" s="21" t="s">
        <v>130</v>
      </c>
      <c r="AH16" s="88" t="s">
        <v>130</v>
      </c>
    </row>
    <row r="17" spans="1:34" ht="17.100000000000001" customHeight="1" x14ac:dyDescent="0.2">
      <c r="A17" s="135" t="s">
        <v>8</v>
      </c>
      <c r="B17" s="14">
        <f>[13]Maio!$C$5</f>
        <v>33.200000000000003</v>
      </c>
      <c r="C17" s="14">
        <f>[13]Maio!$C$6</f>
        <v>32.700000000000003</v>
      </c>
      <c r="D17" s="14">
        <f>[13]Maio!$C$7</f>
        <v>32.4</v>
      </c>
      <c r="E17" s="14">
        <f>[13]Maio!$C$8</f>
        <v>32.4</v>
      </c>
      <c r="F17" s="14">
        <f>[13]Maio!$C$9</f>
        <v>30.7</v>
      </c>
      <c r="G17" s="14">
        <f>[13]Maio!$C$10</f>
        <v>27.8</v>
      </c>
      <c r="H17" s="14">
        <f>[13]Maio!$C$11</f>
        <v>30.6</v>
      </c>
      <c r="I17" s="14">
        <f>[13]Maio!$C$12</f>
        <v>29.4</v>
      </c>
      <c r="J17" s="14">
        <f>[13]Maio!$C$13</f>
        <v>29.4</v>
      </c>
      <c r="K17" s="14">
        <f>[13]Maio!$C$14</f>
        <v>30.6</v>
      </c>
      <c r="L17" s="14">
        <f>[13]Maio!$C$15</f>
        <v>24.3</v>
      </c>
      <c r="M17" s="14">
        <f>[13]Maio!$C$16</f>
        <v>23.8</v>
      </c>
      <c r="N17" s="14">
        <f>[13]Maio!$C$17</f>
        <v>25.9</v>
      </c>
      <c r="O17" s="14">
        <f>[13]Maio!$C$18</f>
        <v>27.6</v>
      </c>
      <c r="P17" s="14">
        <f>[13]Maio!$C$19</f>
        <v>31.3</v>
      </c>
      <c r="Q17" s="14">
        <f>[13]Maio!$C$20</f>
        <v>25.2</v>
      </c>
      <c r="R17" s="14">
        <f>[13]Maio!$C$21</f>
        <v>27.5</v>
      </c>
      <c r="S17" s="14">
        <f>[13]Maio!$C$22</f>
        <v>30.3</v>
      </c>
      <c r="T17" s="14">
        <f>[13]Maio!$C$23</f>
        <v>23.8</v>
      </c>
      <c r="U17" s="14">
        <f>[13]Maio!$C$24</f>
        <v>19.5</v>
      </c>
      <c r="V17" s="14">
        <f>[13]Maio!$C$25</f>
        <v>21.2</v>
      </c>
      <c r="W17" s="14">
        <f>[13]Maio!$C$26</f>
        <v>22.3</v>
      </c>
      <c r="X17" s="14">
        <f>[13]Maio!$C$27</f>
        <v>23.3</v>
      </c>
      <c r="Y17" s="14">
        <f>[13]Maio!$C$28</f>
        <v>21.9</v>
      </c>
      <c r="Z17" s="14">
        <f>[13]Maio!$C$29</f>
        <v>24.5</v>
      </c>
      <c r="AA17" s="14">
        <f>[13]Maio!$C$30</f>
        <v>26.8</v>
      </c>
      <c r="AB17" s="14">
        <f>[13]Maio!$C$31</f>
        <v>27.3</v>
      </c>
      <c r="AC17" s="14">
        <f>[13]Maio!$C$32</f>
        <v>27.2</v>
      </c>
      <c r="AD17" s="14">
        <f>[13]Maio!$C$33</f>
        <v>27.9</v>
      </c>
      <c r="AE17" s="14">
        <f>[13]Maio!$C$34</f>
        <v>26.8</v>
      </c>
      <c r="AF17" s="14">
        <f>[13]Maio!$C$35</f>
        <v>28.2</v>
      </c>
      <c r="AG17" s="21">
        <f>MAX(B17:AF17)</f>
        <v>33.200000000000003</v>
      </c>
      <c r="AH17" s="88">
        <f>AVERAGE(B17:AF17)</f>
        <v>27.28387096774193</v>
      </c>
    </row>
    <row r="18" spans="1:34" ht="17.100000000000001" customHeight="1" x14ac:dyDescent="0.2">
      <c r="A18" s="135" t="s">
        <v>9</v>
      </c>
      <c r="B18" s="14">
        <f>[14]Maio!$C$5</f>
        <v>33.9</v>
      </c>
      <c r="C18" s="14">
        <f>[14]Maio!$C$6</f>
        <v>33.700000000000003</v>
      </c>
      <c r="D18" s="14">
        <f>[14]Maio!$C$7</f>
        <v>32.799999999999997</v>
      </c>
      <c r="E18" s="14">
        <f>[14]Maio!$C$8</f>
        <v>33.4</v>
      </c>
      <c r="F18" s="14">
        <f>[14]Maio!$C$9</f>
        <v>33.200000000000003</v>
      </c>
      <c r="G18" s="14">
        <f>[14]Maio!$C$10</f>
        <v>33.9</v>
      </c>
      <c r="H18" s="14">
        <f>[14]Maio!$C$11</f>
        <v>31.7</v>
      </c>
      <c r="I18" s="14">
        <f>[14]Maio!$C$12</f>
        <v>30.3</v>
      </c>
      <c r="J18" s="14">
        <f>[14]Maio!$C$13</f>
        <v>31.7</v>
      </c>
      <c r="K18" s="14">
        <f>[14]Maio!$C$14</f>
        <v>32.200000000000003</v>
      </c>
      <c r="L18" s="14">
        <f>[14]Maio!$C$15</f>
        <v>24.8</v>
      </c>
      <c r="M18" s="14">
        <f>[14]Maio!$C$16</f>
        <v>23.7</v>
      </c>
      <c r="N18" s="14">
        <f>[14]Maio!$C$17</f>
        <v>27.2</v>
      </c>
      <c r="O18" s="14">
        <f>[14]Maio!$C$18</f>
        <v>30.4</v>
      </c>
      <c r="P18" s="14">
        <f>[14]Maio!$C$19</f>
        <v>32.9</v>
      </c>
      <c r="Q18" s="14">
        <f>[14]Maio!$C$20</f>
        <v>24.1</v>
      </c>
      <c r="R18" s="14">
        <f>[14]Maio!$C$21</f>
        <v>28.7</v>
      </c>
      <c r="S18" s="14">
        <f>[14]Maio!$C$22</f>
        <v>30.6</v>
      </c>
      <c r="T18" s="14">
        <f>[14]Maio!$C$23</f>
        <v>25.3</v>
      </c>
      <c r="U18" s="14">
        <f>[14]Maio!$C$24</f>
        <v>20</v>
      </c>
      <c r="V18" s="14">
        <f>[14]Maio!$C$25</f>
        <v>22.1</v>
      </c>
      <c r="W18" s="14">
        <f>[14]Maio!$C$26</f>
        <v>24.2</v>
      </c>
      <c r="X18" s="14">
        <f>[14]Maio!$C$27</f>
        <v>25.1</v>
      </c>
      <c r="Y18" s="14">
        <f>[14]Maio!$C$28</f>
        <v>25.1</v>
      </c>
      <c r="Z18" s="14">
        <f>[14]Maio!$C$29</f>
        <v>28.2</v>
      </c>
      <c r="AA18" s="14">
        <f>[14]Maio!$C$30</f>
        <v>29.2</v>
      </c>
      <c r="AB18" s="14">
        <f>[14]Maio!$C$31</f>
        <v>29.6</v>
      </c>
      <c r="AC18" s="14">
        <f>[14]Maio!$C$32</f>
        <v>28.7</v>
      </c>
      <c r="AD18" s="14">
        <f>[14]Maio!$C$33</f>
        <v>29.7</v>
      </c>
      <c r="AE18" s="14">
        <f>[14]Maio!$C$34</f>
        <v>28.9</v>
      </c>
      <c r="AF18" s="14">
        <f>[14]Maio!$C$35</f>
        <v>29.4</v>
      </c>
      <c r="AG18" s="21">
        <f>MAX(B18:AF18)</f>
        <v>33.9</v>
      </c>
      <c r="AH18" s="88">
        <f>AVERAGE(B18:AF18)</f>
        <v>28.861290322580651</v>
      </c>
    </row>
    <row r="19" spans="1:34" ht="17.100000000000001" customHeight="1" x14ac:dyDescent="0.2">
      <c r="A19" s="135" t="s">
        <v>49</v>
      </c>
      <c r="B19" s="14">
        <f>[15]Maio!$C$5</f>
        <v>34.6</v>
      </c>
      <c r="C19" s="14">
        <f>[15]Maio!$C$6</f>
        <v>34.799999999999997</v>
      </c>
      <c r="D19" s="14">
        <f>[15]Maio!$C$7</f>
        <v>33.6</v>
      </c>
      <c r="E19" s="14">
        <f>[15]Maio!$C$8</f>
        <v>33.799999999999997</v>
      </c>
      <c r="F19" s="14">
        <f>[15]Maio!$C$9</f>
        <v>29.7</v>
      </c>
      <c r="G19" s="14">
        <f>[15]Maio!$C$10</f>
        <v>33.5</v>
      </c>
      <c r="H19" s="14">
        <f>[15]Maio!$C$11</f>
        <v>33.799999999999997</v>
      </c>
      <c r="I19" s="14">
        <f>[15]Maio!$C$12</f>
        <v>33.5</v>
      </c>
      <c r="J19" s="14">
        <f>[15]Maio!$C$13</f>
        <v>33.1</v>
      </c>
      <c r="K19" s="14">
        <f>[15]Maio!$C$14</f>
        <v>32.299999999999997</v>
      </c>
      <c r="L19" s="14">
        <f>[15]Maio!$C$15</f>
        <v>26.6</v>
      </c>
      <c r="M19" s="14">
        <f>[15]Maio!$C$16</f>
        <v>25.8</v>
      </c>
      <c r="N19" s="14">
        <f>[15]Maio!$C$17</f>
        <v>27.8</v>
      </c>
      <c r="O19" s="14">
        <f>[15]Maio!$C$18</f>
        <v>30.1</v>
      </c>
      <c r="P19" s="14">
        <f>[15]Maio!$C$19</f>
        <v>32.1</v>
      </c>
      <c r="Q19" s="14">
        <f>[15]Maio!$C$20</f>
        <v>25.4</v>
      </c>
      <c r="R19" s="14">
        <f>[15]Maio!$C$21</f>
        <v>28.6</v>
      </c>
      <c r="S19" s="14">
        <f>[15]Maio!$C$22</f>
        <v>30.1</v>
      </c>
      <c r="T19" s="14">
        <f>[15]Maio!$C$23</f>
        <v>25.2</v>
      </c>
      <c r="U19" s="14">
        <f>[15]Maio!$C$24</f>
        <v>22.2</v>
      </c>
      <c r="V19" s="14">
        <f>[15]Maio!$C$25</f>
        <v>24.2</v>
      </c>
      <c r="W19" s="14">
        <f>[15]Maio!$C$26</f>
        <v>25.4</v>
      </c>
      <c r="X19" s="14">
        <f>[15]Maio!$C$27</f>
        <v>25.5</v>
      </c>
      <c r="Y19" s="14">
        <f>[15]Maio!$C$28</f>
        <v>27.4</v>
      </c>
      <c r="Z19" s="14">
        <f>[15]Maio!$C$29</f>
        <v>28.2</v>
      </c>
      <c r="AA19" s="14">
        <f>[15]Maio!$C$30</f>
        <v>30.3</v>
      </c>
      <c r="AB19" s="14">
        <f>[15]Maio!$C$31</f>
        <v>31.2</v>
      </c>
      <c r="AC19" s="14">
        <f>[15]Maio!$C$32</f>
        <v>30.4</v>
      </c>
      <c r="AD19" s="14">
        <f>[15]Maio!$C$33</f>
        <v>30.1</v>
      </c>
      <c r="AE19" s="14">
        <f>[15]Maio!$C$34</f>
        <v>30.3</v>
      </c>
      <c r="AF19" s="14">
        <f>[15]Maio!$C$35</f>
        <v>26.4</v>
      </c>
      <c r="AG19" s="21">
        <f>MAX(B19:AF19)</f>
        <v>34.799999999999997</v>
      </c>
      <c r="AH19" s="88">
        <f>AVERAGE(B19:AF19)</f>
        <v>29.548387096774199</v>
      </c>
    </row>
    <row r="20" spans="1:34" ht="17.100000000000001" customHeight="1" x14ac:dyDescent="0.2">
      <c r="A20" s="135" t="s">
        <v>10</v>
      </c>
      <c r="B20" s="14">
        <f>[16]Maio!$C$5</f>
        <v>33.299999999999997</v>
      </c>
      <c r="C20" s="14">
        <f>[16]Maio!$C$6</f>
        <v>33</v>
      </c>
      <c r="D20" s="14">
        <f>[16]Maio!$C$7</f>
        <v>32.6</v>
      </c>
      <c r="E20" s="14">
        <f>[16]Maio!$C$8</f>
        <v>32.799999999999997</v>
      </c>
      <c r="F20" s="14">
        <f>[16]Maio!$C$9</f>
        <v>30.2</v>
      </c>
      <c r="G20" s="14">
        <f>[16]Maio!$C$10</f>
        <v>27.9</v>
      </c>
      <c r="H20" s="14">
        <f>[16]Maio!$C$11</f>
        <v>31.5</v>
      </c>
      <c r="I20" s="14">
        <f>[16]Maio!$C$12</f>
        <v>30.1</v>
      </c>
      <c r="J20" s="14">
        <f>[16]Maio!$C$13</f>
        <v>31.1</v>
      </c>
      <c r="K20" s="14">
        <f>[16]Maio!$C$14</f>
        <v>31.2</v>
      </c>
      <c r="L20" s="14">
        <f>[16]Maio!$C$15</f>
        <v>24.9</v>
      </c>
      <c r="M20" s="14">
        <f>[16]Maio!$C$16</f>
        <v>23.7</v>
      </c>
      <c r="N20" s="14">
        <f>[16]Maio!$C$17</f>
        <v>26</v>
      </c>
      <c r="O20" s="14">
        <f>[16]Maio!$C$18</f>
        <v>29.2</v>
      </c>
      <c r="P20" s="14">
        <f>[16]Maio!$C$19</f>
        <v>31.5</v>
      </c>
      <c r="Q20" s="14">
        <f>[16]Maio!$C$20</f>
        <v>24.5</v>
      </c>
      <c r="R20" s="14">
        <f>[16]Maio!$C$21</f>
        <v>28.6</v>
      </c>
      <c r="S20" s="14">
        <f>[16]Maio!$C$22</f>
        <v>29.8</v>
      </c>
      <c r="T20" s="14">
        <f>[16]Maio!$C$23</f>
        <v>24.1</v>
      </c>
      <c r="U20" s="14">
        <f>[16]Maio!$C$24</f>
        <v>20</v>
      </c>
      <c r="V20" s="14">
        <f>[16]Maio!$C$25</f>
        <v>21.6</v>
      </c>
      <c r="W20" s="14">
        <f>[16]Maio!$C$26</f>
        <v>22.9</v>
      </c>
      <c r="X20" s="14">
        <f>[16]Maio!$C$27</f>
        <v>24.1</v>
      </c>
      <c r="Y20" s="14">
        <f>[16]Maio!$C$28</f>
        <v>23.5</v>
      </c>
      <c r="Z20" s="14">
        <f>[16]Maio!$C$29</f>
        <v>25.4</v>
      </c>
      <c r="AA20" s="14">
        <f>[16]Maio!$C$30</f>
        <v>28.8</v>
      </c>
      <c r="AB20" s="14">
        <f>[16]Maio!$C$31</f>
        <v>29.4</v>
      </c>
      <c r="AC20" s="14">
        <f>[16]Maio!$C$32</f>
        <v>28.1</v>
      </c>
      <c r="AD20" s="14">
        <f>[16]Maio!$C$33</f>
        <v>28.8</v>
      </c>
      <c r="AE20" s="14">
        <f>[16]Maio!$C$34</f>
        <v>29.1</v>
      </c>
      <c r="AF20" s="14">
        <f>[16]Maio!$C$35</f>
        <v>26.9</v>
      </c>
      <c r="AG20" s="21">
        <f t="shared" ref="AG20:AG30" si="5">MAX(B20:AF20)</f>
        <v>33.299999999999997</v>
      </c>
      <c r="AH20" s="88">
        <f t="shared" ref="AH20:AH30" si="6">AVERAGE(B20:AF20)</f>
        <v>27.890322580645158</v>
      </c>
    </row>
    <row r="21" spans="1:34" ht="17.100000000000001" customHeight="1" x14ac:dyDescent="0.2">
      <c r="A21" s="135" t="s">
        <v>11</v>
      </c>
      <c r="B21" s="14">
        <f>[17]Maio!$C$5</f>
        <v>33.299999999999997</v>
      </c>
      <c r="C21" s="14">
        <f>[17]Maio!$C$6</f>
        <v>33.5</v>
      </c>
      <c r="D21" s="14">
        <f>[17]Maio!$C$7</f>
        <v>33.1</v>
      </c>
      <c r="E21" s="14">
        <f>[17]Maio!$C$8</f>
        <v>33</v>
      </c>
      <c r="F21" s="14">
        <f>[17]Maio!$C$9</f>
        <v>31.3</v>
      </c>
      <c r="G21" s="14">
        <f>[17]Maio!$C$10</f>
        <v>33.299999999999997</v>
      </c>
      <c r="H21" s="14">
        <f>[17]Maio!$C$11</f>
        <v>30.9</v>
      </c>
      <c r="I21" s="14">
        <f>[17]Maio!$C$12</f>
        <v>31.1</v>
      </c>
      <c r="J21" s="14">
        <f>[17]Maio!$C$13</f>
        <v>31.7</v>
      </c>
      <c r="K21" s="14">
        <f>[17]Maio!$C$14</f>
        <v>32.4</v>
      </c>
      <c r="L21" s="14">
        <f>[17]Maio!$C$15</f>
        <v>21.3</v>
      </c>
      <c r="M21" s="14">
        <f>[17]Maio!$C$16</f>
        <v>23.3</v>
      </c>
      <c r="N21" s="14">
        <f>[17]Maio!$C$17</f>
        <v>26.4</v>
      </c>
      <c r="O21" s="14">
        <f>[17]Maio!$C$18</f>
        <v>28.7</v>
      </c>
      <c r="P21" s="14">
        <f>[17]Maio!$C$19</f>
        <v>32.4</v>
      </c>
      <c r="Q21" s="14">
        <f>[17]Maio!$C$20</f>
        <v>24.3</v>
      </c>
      <c r="R21" s="14">
        <f>[17]Maio!$C$21</f>
        <v>28.3</v>
      </c>
      <c r="S21" s="14">
        <f>[17]Maio!$C$22</f>
        <v>30.1</v>
      </c>
      <c r="T21" s="14">
        <f>[17]Maio!$C$23</f>
        <v>22.4</v>
      </c>
      <c r="U21" s="14">
        <f>[17]Maio!$C$24</f>
        <v>20.2</v>
      </c>
      <c r="V21" s="14">
        <f>[17]Maio!$C$25</f>
        <v>21.8</v>
      </c>
      <c r="W21" s="14">
        <f>[17]Maio!$C$26</f>
        <v>23</v>
      </c>
      <c r="X21" s="14">
        <f>[17]Maio!$C$27</f>
        <v>23</v>
      </c>
      <c r="Y21" s="14">
        <f>[17]Maio!$C$28</f>
        <v>24.8</v>
      </c>
      <c r="Z21" s="14">
        <f>[17]Maio!$C$29</f>
        <v>26.1</v>
      </c>
      <c r="AA21" s="14">
        <f>[17]Maio!$C$30</f>
        <v>30.2</v>
      </c>
      <c r="AB21" s="14">
        <f>[17]Maio!$C$31</f>
        <v>30.1</v>
      </c>
      <c r="AC21" s="14">
        <f>[17]Maio!$C$32</f>
        <v>29</v>
      </c>
      <c r="AD21" s="14">
        <f>[17]Maio!$C$33</f>
        <v>29.2</v>
      </c>
      <c r="AE21" s="14">
        <f>[17]Maio!$C$34</f>
        <v>30.2</v>
      </c>
      <c r="AF21" s="14">
        <f>[17]Maio!$C$35</f>
        <v>30.2</v>
      </c>
      <c r="AG21" s="21">
        <f t="shared" si="5"/>
        <v>33.5</v>
      </c>
      <c r="AH21" s="88">
        <f t="shared" si="6"/>
        <v>28.341935483870973</v>
      </c>
    </row>
    <row r="22" spans="1:34" ht="17.100000000000001" customHeight="1" x14ac:dyDescent="0.2">
      <c r="A22" s="135" t="s">
        <v>12</v>
      </c>
      <c r="B22" s="14">
        <f>[18]Maio!$C$5</f>
        <v>35</v>
      </c>
      <c r="C22" s="14">
        <f>[18]Maio!$C$6</f>
        <v>33.9</v>
      </c>
      <c r="D22" s="14">
        <f>[18]Maio!$C$7</f>
        <v>33.6</v>
      </c>
      <c r="E22" s="14">
        <f>[18]Maio!$C$8</f>
        <v>33.799999999999997</v>
      </c>
      <c r="F22" s="14">
        <f>[18]Maio!$C$9</f>
        <v>24.3</v>
      </c>
      <c r="G22" s="14" t="str">
        <f>[18]Maio!$C$10</f>
        <v>*</v>
      </c>
      <c r="H22" s="14" t="str">
        <f>[18]Maio!$C$11</f>
        <v>*</v>
      </c>
      <c r="I22" s="14" t="str">
        <f>[18]Maio!$C$12</f>
        <v>*</v>
      </c>
      <c r="J22" s="14" t="str">
        <f>[18]Maio!$C$13</f>
        <v>*</v>
      </c>
      <c r="K22" s="14" t="str">
        <f>[18]Maio!$C$14</f>
        <v>*</v>
      </c>
      <c r="L22" s="14" t="str">
        <f>[18]Maio!$C$15</f>
        <v>*</v>
      </c>
      <c r="M22" s="14" t="str">
        <f>[18]Maio!$C$16</f>
        <v>*</v>
      </c>
      <c r="N22" s="14" t="str">
        <f>[18]Maio!$C$17</f>
        <v>*</v>
      </c>
      <c r="O22" s="14" t="str">
        <f>[18]Maio!$C$18</f>
        <v>*</v>
      </c>
      <c r="P22" s="14" t="str">
        <f>[18]Maio!$C$19</f>
        <v>*</v>
      </c>
      <c r="Q22" s="14" t="str">
        <f>[18]Maio!$C$20</f>
        <v>*</v>
      </c>
      <c r="R22" s="14" t="str">
        <f>[18]Maio!$C$21</f>
        <v>*</v>
      </c>
      <c r="S22" s="14" t="str">
        <f>[18]Maio!$C$22</f>
        <v>*</v>
      </c>
      <c r="T22" s="14" t="str">
        <f>[18]Maio!$C$23</f>
        <v>*</v>
      </c>
      <c r="U22" s="14" t="str">
        <f>[18]Maio!$C$24</f>
        <v>*</v>
      </c>
      <c r="V22" s="14" t="str">
        <f>[18]Maio!$C$25</f>
        <v>*</v>
      </c>
      <c r="W22" s="14" t="str">
        <f>[18]Maio!$C$26</f>
        <v>*</v>
      </c>
      <c r="X22" s="14" t="str">
        <f>[18]Maio!$C$27</f>
        <v>*</v>
      </c>
      <c r="Y22" s="14" t="str">
        <f>[18]Maio!$C$28</f>
        <v>*</v>
      </c>
      <c r="Z22" s="14" t="str">
        <f>[18]Maio!$C$29</f>
        <v>*</v>
      </c>
      <c r="AA22" s="14" t="str">
        <f>[18]Maio!$C$30</f>
        <v>*</v>
      </c>
      <c r="AB22" s="14" t="str">
        <f>[18]Maio!$C$31</f>
        <v>*</v>
      </c>
      <c r="AC22" s="14" t="str">
        <f>[18]Maio!$C$32</f>
        <v>*</v>
      </c>
      <c r="AD22" s="14" t="str">
        <f>[18]Maio!$C$33</f>
        <v>*</v>
      </c>
      <c r="AE22" s="14" t="str">
        <f>[18]Maio!$C$34</f>
        <v>*</v>
      </c>
      <c r="AF22" s="14" t="str">
        <f>[18]Maio!$C$35</f>
        <v>*</v>
      </c>
      <c r="AG22" s="21">
        <f t="shared" si="5"/>
        <v>35</v>
      </c>
      <c r="AH22" s="88">
        <f t="shared" si="6"/>
        <v>32.120000000000005</v>
      </c>
    </row>
    <row r="23" spans="1:34" ht="17.100000000000001" customHeight="1" x14ac:dyDescent="0.2">
      <c r="A23" s="135" t="s">
        <v>13</v>
      </c>
      <c r="B23" s="14" t="str">
        <f>[19]Maio!$C$5</f>
        <v>*</v>
      </c>
      <c r="C23" s="14" t="str">
        <f>[19]Maio!$C$6</f>
        <v>*</v>
      </c>
      <c r="D23" s="14" t="str">
        <f>[19]Maio!$C$7</f>
        <v>*</v>
      </c>
      <c r="E23" s="14" t="str">
        <f>[19]Maio!$C$8</f>
        <v>*</v>
      </c>
      <c r="F23" s="14" t="str">
        <f>[19]Maio!$C$9</f>
        <v>*</v>
      </c>
      <c r="G23" s="14" t="str">
        <f>[19]Maio!$C$10</f>
        <v>*</v>
      </c>
      <c r="H23" s="14" t="str">
        <f>[19]Maio!$C$11</f>
        <v>*</v>
      </c>
      <c r="I23" s="14" t="str">
        <f>[19]Maio!$C$12</f>
        <v>*</v>
      </c>
      <c r="J23" s="14" t="str">
        <f>[19]Maio!$C$13</f>
        <v>*</v>
      </c>
      <c r="K23" s="14" t="str">
        <f>[19]Maio!$C$14</f>
        <v>*</v>
      </c>
      <c r="L23" s="14" t="str">
        <f>[19]Maio!$C$15</f>
        <v>*</v>
      </c>
      <c r="M23" s="14" t="str">
        <f>[19]Maio!$C$16</f>
        <v>*</v>
      </c>
      <c r="N23" s="14" t="str">
        <f>[19]Maio!$C$17</f>
        <v>*</v>
      </c>
      <c r="O23" s="14" t="str">
        <f>[19]Maio!$C$18</f>
        <v>*</v>
      </c>
      <c r="P23" s="14" t="str">
        <f>[19]Maio!$C$19</f>
        <v>*</v>
      </c>
      <c r="Q23" s="14" t="str">
        <f>[19]Maio!$C$20</f>
        <v>*</v>
      </c>
      <c r="R23" s="14" t="str">
        <f>[19]Maio!$C$21</f>
        <v>*</v>
      </c>
      <c r="S23" s="14" t="str">
        <f>[19]Maio!$C$22</f>
        <v>*</v>
      </c>
      <c r="T23" s="14" t="str">
        <f>[19]Maio!$C$23</f>
        <v>*</v>
      </c>
      <c r="U23" s="14" t="str">
        <f>[19]Maio!$C$24</f>
        <v>*</v>
      </c>
      <c r="V23" s="14" t="str">
        <f>[19]Maio!$C$25</f>
        <v>*</v>
      </c>
      <c r="W23" s="14" t="str">
        <f>[19]Maio!$C$26</f>
        <v>*</v>
      </c>
      <c r="X23" s="14" t="str">
        <f>[19]Maio!$C$27</f>
        <v>*</v>
      </c>
      <c r="Y23" s="14" t="str">
        <f>[19]Maio!$C$28</f>
        <v>*</v>
      </c>
      <c r="Z23" s="14" t="str">
        <f>[19]Maio!$C$29</f>
        <v>*</v>
      </c>
      <c r="AA23" s="14" t="str">
        <f>[19]Maio!$C$30</f>
        <v>*</v>
      </c>
      <c r="AB23" s="14" t="str">
        <f>[19]Maio!$C$31</f>
        <v>*</v>
      </c>
      <c r="AC23" s="14" t="str">
        <f>[19]Maio!$C$32</f>
        <v>*</v>
      </c>
      <c r="AD23" s="14" t="str">
        <f>[19]Maio!$C$33</f>
        <v>*</v>
      </c>
      <c r="AE23" s="14" t="str">
        <f>[19]Maio!$C$34</f>
        <v>*</v>
      </c>
      <c r="AF23" s="14" t="str">
        <f>[19]Maio!$C$35</f>
        <v>*</v>
      </c>
      <c r="AG23" s="21" t="s">
        <v>130</v>
      </c>
      <c r="AH23" s="88" t="s">
        <v>130</v>
      </c>
    </row>
    <row r="24" spans="1:34" ht="17.100000000000001" customHeight="1" x14ac:dyDescent="0.2">
      <c r="A24" s="135" t="s">
        <v>14</v>
      </c>
      <c r="B24" s="14">
        <f>[20]Maio!$C$5</f>
        <v>32.799999999999997</v>
      </c>
      <c r="C24" s="14">
        <f>[20]Maio!$C$6</f>
        <v>32.6</v>
      </c>
      <c r="D24" s="14">
        <f>[20]Maio!$C$7</f>
        <v>32.799999999999997</v>
      </c>
      <c r="E24" s="14">
        <f>[20]Maio!$C$8</f>
        <v>34</v>
      </c>
      <c r="F24" s="14">
        <f>[20]Maio!$C$9</f>
        <v>33.299999999999997</v>
      </c>
      <c r="G24" s="14">
        <f>[20]Maio!$C$10</f>
        <v>33.700000000000003</v>
      </c>
      <c r="H24" s="14">
        <f>[20]Maio!$C$10</f>
        <v>33.700000000000003</v>
      </c>
      <c r="I24" s="14">
        <f>[20]Maio!$C$12</f>
        <v>31.6</v>
      </c>
      <c r="J24" s="14">
        <f>[20]Maio!$C$13</f>
        <v>31.4</v>
      </c>
      <c r="K24" s="14">
        <f>[20]Maio!$C$14</f>
        <v>31.3</v>
      </c>
      <c r="L24" s="14">
        <f>[20]Maio!$C$15</f>
        <v>33.5</v>
      </c>
      <c r="M24" s="14">
        <f>[20]Maio!$C$16</f>
        <v>28.8</v>
      </c>
      <c r="N24" s="14">
        <f>[20]Maio!$C$17</f>
        <v>29.9</v>
      </c>
      <c r="O24" s="14">
        <f>[20]Maio!$C$18</f>
        <v>31.4</v>
      </c>
      <c r="P24" s="14">
        <f>[20]Maio!$C$19</f>
        <v>32</v>
      </c>
      <c r="Q24" s="14">
        <f>[20]Maio!$C$20</f>
        <v>29.8</v>
      </c>
      <c r="R24" s="14">
        <f>[20]Maio!$C$21</f>
        <v>28.5</v>
      </c>
      <c r="S24" s="14">
        <f>[20]Maio!$C$22</f>
        <v>32</v>
      </c>
      <c r="T24" s="14">
        <f>[20]Maio!$C$23</f>
        <v>25.4</v>
      </c>
      <c r="U24" s="14">
        <f>[20]Maio!$C$24</f>
        <v>22</v>
      </c>
      <c r="V24" s="14">
        <f>[20]Maio!$C$25</f>
        <v>24.3</v>
      </c>
      <c r="W24" s="14">
        <f>[20]Maio!$C$26</f>
        <v>27.4</v>
      </c>
      <c r="X24" s="14">
        <f>[20]Maio!$C$27</f>
        <v>28.1</v>
      </c>
      <c r="Y24" s="14">
        <f>[20]Maio!$C$28</f>
        <v>30.1</v>
      </c>
      <c r="Z24" s="14">
        <f>[20]Maio!$C$29</f>
        <v>30.5</v>
      </c>
      <c r="AA24" s="14">
        <f>[20]Maio!$C$30</f>
        <v>30.9</v>
      </c>
      <c r="AB24" s="14">
        <f>[20]Maio!$C$31</f>
        <v>30.8</v>
      </c>
      <c r="AC24" s="14">
        <f>[20]Maio!$C$32</f>
        <v>29.5</v>
      </c>
      <c r="AD24" s="14">
        <f>[20]Maio!$C$33</f>
        <v>29.1</v>
      </c>
      <c r="AE24" s="14">
        <f>[20]Maio!$C$34</f>
        <v>28.9</v>
      </c>
      <c r="AF24" s="14">
        <f>[20]Maio!$C$35</f>
        <v>30</v>
      </c>
      <c r="AG24" s="21">
        <f t="shared" si="5"/>
        <v>34</v>
      </c>
      <c r="AH24" s="88">
        <f t="shared" si="6"/>
        <v>30.325806451612898</v>
      </c>
    </row>
    <row r="25" spans="1:34" ht="17.100000000000001" customHeight="1" x14ac:dyDescent="0.2">
      <c r="A25" s="135" t="s">
        <v>15</v>
      </c>
      <c r="B25" s="14">
        <f>[21]Maio!$C$5</f>
        <v>31.1</v>
      </c>
      <c r="C25" s="14">
        <f>[21]Maio!$C$6</f>
        <v>31.1</v>
      </c>
      <c r="D25" s="14">
        <f>[21]Maio!$C$7</f>
        <v>31.1</v>
      </c>
      <c r="E25" s="14">
        <f>[21]Maio!$C$8</f>
        <v>31.2</v>
      </c>
      <c r="F25" s="14">
        <f>[21]Maio!$C$9</f>
        <v>25.3</v>
      </c>
      <c r="G25" s="14">
        <f>[21]Maio!$C$10</f>
        <v>28.5</v>
      </c>
      <c r="H25" s="14">
        <f>[21]Maio!$C$11</f>
        <v>29.2</v>
      </c>
      <c r="I25" s="14">
        <f>[21]Maio!$C$12</f>
        <v>27.9</v>
      </c>
      <c r="J25" s="14">
        <f>[21]Maio!$C$13</f>
        <v>28.5</v>
      </c>
      <c r="K25" s="14">
        <f>[21]Maio!$C$14</f>
        <v>28.9</v>
      </c>
      <c r="L25" s="14">
        <f>[21]Maio!$C$15</f>
        <v>22.9</v>
      </c>
      <c r="M25" s="14">
        <f>[21]Maio!$C$16</f>
        <v>22.2</v>
      </c>
      <c r="N25" s="14">
        <f>[21]Maio!$C$17</f>
        <v>25.2</v>
      </c>
      <c r="O25" s="14">
        <f>[21]Maio!$C$18</f>
        <v>26.3</v>
      </c>
      <c r="P25" s="14">
        <f>[21]Maio!$C$19</f>
        <v>29.8</v>
      </c>
      <c r="Q25" s="14">
        <f>[21]Maio!$C$20</f>
        <v>25.5</v>
      </c>
      <c r="R25" s="14">
        <f>[21]Maio!$C$21</f>
        <v>26</v>
      </c>
      <c r="S25" s="14">
        <f>[21]Maio!$C$22</f>
        <v>27.5</v>
      </c>
      <c r="T25" s="14">
        <f>[21]Maio!$C$23</f>
        <v>23.4</v>
      </c>
      <c r="U25" s="14">
        <f>[21]Maio!$C$24</f>
        <v>18.5</v>
      </c>
      <c r="V25" s="14">
        <f>[21]Maio!$C$25</f>
        <v>19.899999999999999</v>
      </c>
      <c r="W25" s="14">
        <f>[21]Maio!$C$26</f>
        <v>21.7</v>
      </c>
      <c r="X25" s="14">
        <f>[21]Maio!$C$27</f>
        <v>22.3</v>
      </c>
      <c r="Y25" s="14">
        <f>[21]Maio!$C$28</f>
        <v>23</v>
      </c>
      <c r="Z25" s="14">
        <f>[21]Maio!$C$29</f>
        <v>23.6</v>
      </c>
      <c r="AA25" s="14">
        <f>[21]Maio!$C$30</f>
        <v>26.1</v>
      </c>
      <c r="AB25" s="14">
        <f>[21]Maio!$C$31</f>
        <v>26.2</v>
      </c>
      <c r="AC25" s="14">
        <f>[21]Maio!$C$32</f>
        <v>25.4</v>
      </c>
      <c r="AD25" s="14">
        <f>[21]Maio!$C$33</f>
        <v>25.7</v>
      </c>
      <c r="AE25" s="14">
        <f>[21]Maio!$C$34</f>
        <v>26.9</v>
      </c>
      <c r="AF25" s="14">
        <f>[21]Maio!$C$35</f>
        <v>23.4</v>
      </c>
      <c r="AG25" s="21">
        <f t="shared" si="5"/>
        <v>31.2</v>
      </c>
      <c r="AH25" s="88">
        <f t="shared" si="6"/>
        <v>25.945161290322581</v>
      </c>
    </row>
    <row r="26" spans="1:34" ht="17.100000000000001" customHeight="1" x14ac:dyDescent="0.2">
      <c r="A26" s="135" t="s">
        <v>16</v>
      </c>
      <c r="B26" s="14">
        <f>[22]Maio!$C$5</f>
        <v>35</v>
      </c>
      <c r="C26" s="14">
        <f>[22]Maio!$C$6</f>
        <v>34.700000000000003</v>
      </c>
      <c r="D26" s="14">
        <f>[22]Maio!$C$7</f>
        <v>34.799999999999997</v>
      </c>
      <c r="E26" s="14">
        <f>[22]Maio!$C$8</f>
        <v>33.200000000000003</v>
      </c>
      <c r="F26" s="14">
        <f>[22]Maio!$C$9</f>
        <v>28.2</v>
      </c>
      <c r="G26" s="14">
        <f>[22]Maio!$C$10</f>
        <v>31.9</v>
      </c>
      <c r="H26" s="14">
        <f>[22]Maio!$C$11</f>
        <v>33.799999999999997</v>
      </c>
      <c r="I26" s="14">
        <f>[22]Maio!$C$12</f>
        <v>33.4</v>
      </c>
      <c r="J26" s="14">
        <f>[22]Maio!$C$13</f>
        <v>33.6</v>
      </c>
      <c r="K26" s="14">
        <f>[22]Maio!$C$14</f>
        <v>33.700000000000003</v>
      </c>
      <c r="L26" s="14">
        <f>[22]Maio!$C$15</f>
        <v>27.9</v>
      </c>
      <c r="M26" s="14">
        <f>[22]Maio!$C$16</f>
        <v>24.9</v>
      </c>
      <c r="N26" s="14">
        <f>[22]Maio!$C$17</f>
        <v>27.9</v>
      </c>
      <c r="O26" s="14">
        <f>[22]Maio!$C$18</f>
        <v>30.9</v>
      </c>
      <c r="P26" s="14">
        <f>[22]Maio!$C$19</f>
        <v>32.6</v>
      </c>
      <c r="Q26" s="14">
        <f>[22]Maio!$C$20</f>
        <v>27.1</v>
      </c>
      <c r="R26" s="14">
        <f>[22]Maio!$C$21</f>
        <v>28.5</v>
      </c>
      <c r="S26" s="14">
        <f>[22]Maio!$C$22</f>
        <v>30.9</v>
      </c>
      <c r="T26" s="14">
        <f>[22]Maio!$C$23</f>
        <v>26.8</v>
      </c>
      <c r="U26" s="14">
        <f>[22]Maio!$C$24</f>
        <v>22.1</v>
      </c>
      <c r="V26" s="14">
        <f>[22]Maio!$C$25</f>
        <v>23.6</v>
      </c>
      <c r="W26" s="14">
        <f>[22]Maio!$C$26</f>
        <v>24.2</v>
      </c>
      <c r="X26" s="14">
        <f>[22]Maio!$C$27</f>
        <v>23.9</v>
      </c>
      <c r="Y26" s="14">
        <f>[22]Maio!$C$28</f>
        <v>24.4</v>
      </c>
      <c r="Z26" s="14">
        <f>[22]Maio!$C$29</f>
        <v>25.2</v>
      </c>
      <c r="AA26" s="14">
        <f>[22]Maio!$C$30</f>
        <v>30.7</v>
      </c>
      <c r="AB26" s="14">
        <f>[22]Maio!$C$31</f>
        <v>32</v>
      </c>
      <c r="AC26" s="14">
        <f>[22]Maio!$C$32</f>
        <v>31.2</v>
      </c>
      <c r="AD26" s="14">
        <f>[22]Maio!$C$33</f>
        <v>31.2</v>
      </c>
      <c r="AE26" s="14">
        <f>[22]Maio!$C$34</f>
        <v>30.7</v>
      </c>
      <c r="AF26" s="14">
        <f>[22]Maio!$C$35</f>
        <v>29.7</v>
      </c>
      <c r="AG26" s="21">
        <f t="shared" si="5"/>
        <v>35</v>
      </c>
      <c r="AH26" s="88">
        <f t="shared" si="6"/>
        <v>29.635483870967747</v>
      </c>
    </row>
    <row r="27" spans="1:34" ht="17.100000000000001" customHeight="1" x14ac:dyDescent="0.2">
      <c r="A27" s="135" t="s">
        <v>17</v>
      </c>
      <c r="B27" s="14">
        <f>[23]Maio!$C$5</f>
        <v>34.299999999999997</v>
      </c>
      <c r="C27" s="14">
        <f>[23]Maio!$C$6</f>
        <v>33.9</v>
      </c>
      <c r="D27" s="14">
        <f>[23]Maio!$C$7</f>
        <v>33.4</v>
      </c>
      <c r="E27" s="14">
        <f>[23]Maio!$C$8</f>
        <v>33.799999999999997</v>
      </c>
      <c r="F27" s="14">
        <f>[23]Maio!$C$9</f>
        <v>32</v>
      </c>
      <c r="G27" s="14">
        <f>[23]Maio!$C$10</f>
        <v>34.1</v>
      </c>
      <c r="H27" s="14">
        <f>[23]Maio!$C$11</f>
        <v>32.4</v>
      </c>
      <c r="I27" s="14">
        <f>[23]Maio!$C$12</f>
        <v>31.3</v>
      </c>
      <c r="J27" s="14">
        <f>[23]Maio!$C$13</f>
        <v>31.9</v>
      </c>
      <c r="K27" s="14">
        <f>[23]Maio!$C$14</f>
        <v>32.4</v>
      </c>
      <c r="L27" s="14">
        <f>[23]Maio!$C$15</f>
        <v>24.8</v>
      </c>
      <c r="M27" s="14">
        <f>[23]Maio!$C$16</f>
        <v>23.8</v>
      </c>
      <c r="N27" s="14">
        <f>[23]Maio!$C$17</f>
        <v>26.8</v>
      </c>
      <c r="O27" s="14">
        <f>[23]Maio!$C$18</f>
        <v>30.8</v>
      </c>
      <c r="P27" s="14">
        <f>[23]Maio!$C$19</f>
        <v>33.6</v>
      </c>
      <c r="Q27" s="14">
        <f>[23]Maio!$C$20</f>
        <v>24.2</v>
      </c>
      <c r="R27" s="14">
        <f>[23]Maio!$C$21</f>
        <v>28.5</v>
      </c>
      <c r="S27" s="14">
        <f>[23]Maio!$C$22</f>
        <v>30.8</v>
      </c>
      <c r="T27" s="14">
        <f>[23]Maio!$C$23</f>
        <v>22.9</v>
      </c>
      <c r="U27" s="14">
        <f>[23]Maio!$C$24</f>
        <v>20.5</v>
      </c>
      <c r="V27" s="14">
        <f>[23]Maio!$C$25</f>
        <v>22.8</v>
      </c>
      <c r="W27" s="14">
        <f>[23]Maio!$C$26</f>
        <v>23.5</v>
      </c>
      <c r="X27" s="14">
        <f>[23]Maio!$C$27</f>
        <v>24.2</v>
      </c>
      <c r="Y27" s="14">
        <f>[23]Maio!$C$28</f>
        <v>25.7</v>
      </c>
      <c r="Z27" s="14">
        <f>[23]Maio!$C$29</f>
        <v>27.6</v>
      </c>
      <c r="AA27" s="14">
        <f>[23]Maio!$C$30</f>
        <v>30.3</v>
      </c>
      <c r="AB27" s="14">
        <f>[23]Maio!$C$31</f>
        <v>30.5</v>
      </c>
      <c r="AC27" s="14">
        <f>[23]Maio!$C$32</f>
        <v>29.1</v>
      </c>
      <c r="AD27" s="14">
        <f>[23]Maio!$C$33</f>
        <v>30.8</v>
      </c>
      <c r="AE27" s="14">
        <f>[23]Maio!$C$34</f>
        <v>31</v>
      </c>
      <c r="AF27" s="14">
        <f>[23]Maio!$C$35</f>
        <v>30.3</v>
      </c>
      <c r="AG27" s="21">
        <f t="shared" si="5"/>
        <v>34.299999999999997</v>
      </c>
      <c r="AH27" s="88">
        <f t="shared" si="6"/>
        <v>29.096774193548384</v>
      </c>
    </row>
    <row r="28" spans="1:34" ht="17.100000000000001" customHeight="1" x14ac:dyDescent="0.2">
      <c r="A28" s="135" t="s">
        <v>18</v>
      </c>
      <c r="B28" s="14">
        <f>[24]Maio!$C$5</f>
        <v>30.8</v>
      </c>
      <c r="C28" s="14">
        <f>[24]Maio!$C$6</f>
        <v>31.2</v>
      </c>
      <c r="D28" s="14">
        <f>[24]Maio!$C$7</f>
        <v>29.8</v>
      </c>
      <c r="E28" s="14">
        <f>[24]Maio!$C$8</f>
        <v>31</v>
      </c>
      <c r="F28" s="14">
        <f>[24]Maio!$C$9</f>
        <v>31.2</v>
      </c>
      <c r="G28" s="14">
        <f>[24]Maio!$C$10</f>
        <v>31.5</v>
      </c>
      <c r="H28" s="14">
        <f>[24]Maio!$C$11</f>
        <v>30.9</v>
      </c>
      <c r="I28" s="14">
        <f>[24]Maio!$C$12</f>
        <v>30</v>
      </c>
      <c r="J28" s="14">
        <f>[24]Maio!$C$13</f>
        <v>30.3</v>
      </c>
      <c r="K28" s="14">
        <f>[24]Maio!$C$14</f>
        <v>29.5</v>
      </c>
      <c r="L28" s="14">
        <f>[24]Maio!$C$15</f>
        <v>30.9</v>
      </c>
      <c r="M28" s="14">
        <f>[24]Maio!$C$16</f>
        <v>25.6</v>
      </c>
      <c r="N28" s="14">
        <f>[24]Maio!$C$17</f>
        <v>26.5</v>
      </c>
      <c r="O28" s="14">
        <f>[24]Maio!$C$18</f>
        <v>29.8</v>
      </c>
      <c r="P28" s="14">
        <f>[24]Maio!$C$19</f>
        <v>30</v>
      </c>
      <c r="Q28" s="14">
        <f>[24]Maio!$C$20</f>
        <v>23.6</v>
      </c>
      <c r="R28" s="14">
        <f>[24]Maio!$C$21</f>
        <v>27.9</v>
      </c>
      <c r="S28" s="14">
        <f>[24]Maio!$C$22</f>
        <v>29.9</v>
      </c>
      <c r="T28" s="14">
        <f>[24]Maio!$C$23</f>
        <v>21.7</v>
      </c>
      <c r="U28" s="14">
        <f>[24]Maio!$C$24</f>
        <v>20.5</v>
      </c>
      <c r="V28" s="14">
        <f>[24]Maio!$C$25</f>
        <v>22.2</v>
      </c>
      <c r="W28" s="14">
        <f>[24]Maio!$C$26</f>
        <v>24.9</v>
      </c>
      <c r="X28" s="14">
        <f>[24]Maio!$C$27</f>
        <v>26.4</v>
      </c>
      <c r="Y28" s="14">
        <f>[24]Maio!$C$28</f>
        <v>28.1</v>
      </c>
      <c r="Z28" s="14">
        <f>[24]Maio!$C$29</f>
        <v>28.5</v>
      </c>
      <c r="AA28" s="14">
        <f>[24]Maio!$C$30</f>
        <v>28.7</v>
      </c>
      <c r="AB28" s="14">
        <f>[24]Maio!$C$31</f>
        <v>29.5</v>
      </c>
      <c r="AC28" s="14">
        <f>[24]Maio!$C$32</f>
        <v>28.3</v>
      </c>
      <c r="AD28" s="14">
        <f>[24]Maio!$C$33</f>
        <v>28.1</v>
      </c>
      <c r="AE28" s="14">
        <f>[24]Maio!$C$34</f>
        <v>28.2</v>
      </c>
      <c r="AF28" s="14">
        <f>[24]Maio!$C$35</f>
        <v>28.5</v>
      </c>
      <c r="AG28" s="21">
        <f t="shared" si="5"/>
        <v>31.5</v>
      </c>
      <c r="AH28" s="88">
        <f t="shared" si="6"/>
        <v>28.193548387096779</v>
      </c>
    </row>
    <row r="29" spans="1:34" ht="17.100000000000001" customHeight="1" x14ac:dyDescent="0.2">
      <c r="A29" s="135" t="s">
        <v>19</v>
      </c>
      <c r="B29" s="14">
        <f>[25]Maio!$C$5</f>
        <v>32.5</v>
      </c>
      <c r="C29" s="14">
        <f>[25]Maio!$C$6</f>
        <v>32.6</v>
      </c>
      <c r="D29" s="14">
        <f>[25]Maio!$C$7</f>
        <v>32.200000000000003</v>
      </c>
      <c r="E29" s="14">
        <f>[25]Maio!$C$8</f>
        <v>32</v>
      </c>
      <c r="F29" s="14">
        <f>[25]Maio!$C$9</f>
        <v>26.8</v>
      </c>
      <c r="G29" s="14">
        <f>[25]Maio!$C$10</f>
        <v>30</v>
      </c>
      <c r="H29" s="14">
        <f>[25]Maio!$C$11</f>
        <v>30.5</v>
      </c>
      <c r="I29" s="14">
        <f>[25]Maio!$C$12</f>
        <v>29.1</v>
      </c>
      <c r="J29" s="14">
        <f>[25]Maio!$C$13</f>
        <v>29.5</v>
      </c>
      <c r="K29" s="14">
        <f>[25]Maio!$C$14</f>
        <v>31</v>
      </c>
      <c r="L29" s="14">
        <f>[25]Maio!$C$15</f>
        <v>23.9</v>
      </c>
      <c r="M29" s="14">
        <f>[25]Maio!$C$16</f>
        <v>24</v>
      </c>
      <c r="N29" s="14">
        <f>[25]Maio!$C$17</f>
        <v>25.2</v>
      </c>
      <c r="O29" s="14">
        <f>[25]Maio!$C$18</f>
        <v>28.1</v>
      </c>
      <c r="P29" s="14">
        <f>[25]Maio!$C$19</f>
        <v>30.6</v>
      </c>
      <c r="Q29" s="14">
        <f>[25]Maio!$C$20</f>
        <v>24.5</v>
      </c>
      <c r="R29" s="14">
        <f>[25]Maio!$C$21</f>
        <v>26.6</v>
      </c>
      <c r="S29" s="14">
        <f>[25]Maio!$C$22</f>
        <v>29.2</v>
      </c>
      <c r="T29" s="14">
        <f>[25]Maio!$C$23</f>
        <v>23.7</v>
      </c>
      <c r="U29" s="14">
        <f>[25]Maio!$C$24</f>
        <v>18.600000000000001</v>
      </c>
      <c r="V29" s="14">
        <f>[25]Maio!$C$25</f>
        <v>20.8</v>
      </c>
      <c r="W29" s="14">
        <f>[25]Maio!$C$26</f>
        <v>21.3</v>
      </c>
      <c r="X29" s="14">
        <f>[25]Maio!$C$27</f>
        <v>22.6</v>
      </c>
      <c r="Y29" s="14">
        <f>[25]Maio!$C$28</f>
        <v>23.1</v>
      </c>
      <c r="Z29" s="14">
        <f>[25]Maio!$C$29</f>
        <v>24.7</v>
      </c>
      <c r="AA29" s="14">
        <f>[25]Maio!$C$30</f>
        <v>27.1</v>
      </c>
      <c r="AB29" s="14">
        <f>[25]Maio!$C$31</f>
        <v>27.8</v>
      </c>
      <c r="AC29" s="14">
        <f>[25]Maio!$C$32</f>
        <v>28</v>
      </c>
      <c r="AD29" s="14">
        <f>[25]Maio!$C$33</f>
        <v>27.8</v>
      </c>
      <c r="AE29" s="14">
        <f>[25]Maio!$C$34</f>
        <v>27.5</v>
      </c>
      <c r="AF29" s="14">
        <f>[25]Maio!$C$35</f>
        <v>27.1</v>
      </c>
      <c r="AG29" s="21">
        <f t="shared" si="5"/>
        <v>32.6</v>
      </c>
      <c r="AH29" s="88">
        <f t="shared" si="6"/>
        <v>27.045161290322582</v>
      </c>
    </row>
    <row r="30" spans="1:34" ht="17.100000000000001" customHeight="1" x14ac:dyDescent="0.2">
      <c r="A30" s="135" t="s">
        <v>31</v>
      </c>
      <c r="B30" s="14">
        <f>[26]Maio!$C$5</f>
        <v>33.5</v>
      </c>
      <c r="C30" s="14">
        <f>[26]Maio!$C$6</f>
        <v>33.200000000000003</v>
      </c>
      <c r="D30" s="14">
        <f>[26]Maio!$C$7</f>
        <v>32.700000000000003</v>
      </c>
      <c r="E30" s="14">
        <f>[26]Maio!$C$8</f>
        <v>32.799999999999997</v>
      </c>
      <c r="F30" s="14">
        <f>[26]Maio!$C$9</f>
        <v>33</v>
      </c>
      <c r="G30" s="14">
        <f>[26]Maio!$C$10</f>
        <v>32.700000000000003</v>
      </c>
      <c r="H30" s="14">
        <f>[26]Maio!$C$11</f>
        <v>32.200000000000003</v>
      </c>
      <c r="I30" s="14">
        <f>[26]Maio!$C$12</f>
        <v>31.5</v>
      </c>
      <c r="J30" s="14">
        <f>[26]Maio!$C$13</f>
        <v>31.4</v>
      </c>
      <c r="K30" s="14">
        <f>[26]Maio!$C$14</f>
        <v>31.8</v>
      </c>
      <c r="L30" s="14">
        <f>[26]Maio!$C$15</f>
        <v>24.5</v>
      </c>
      <c r="M30" s="14">
        <f>[26]Maio!$C$16</f>
        <v>23.4</v>
      </c>
      <c r="N30" s="14">
        <f>[26]Maio!$C$17</f>
        <v>27.5</v>
      </c>
      <c r="O30" s="14">
        <f>[26]Maio!$C$18</f>
        <v>30.2</v>
      </c>
      <c r="P30" s="14">
        <f>[26]Maio!$C$19</f>
        <v>32.1</v>
      </c>
      <c r="Q30" s="14">
        <f>[26]Maio!$C$20</f>
        <v>24.1</v>
      </c>
      <c r="R30" s="14">
        <f>[26]Maio!$C$21</f>
        <v>28.9</v>
      </c>
      <c r="S30" s="14">
        <f>[26]Maio!$C$22</f>
        <v>29.7</v>
      </c>
      <c r="T30" s="14">
        <f>[26]Maio!$C$23</f>
        <v>23.6</v>
      </c>
      <c r="U30" s="14">
        <f>[26]Maio!$C$24</f>
        <v>20.100000000000001</v>
      </c>
      <c r="V30" s="14">
        <f>[26]Maio!$C$25</f>
        <v>22.9</v>
      </c>
      <c r="W30" s="14">
        <f>[26]Maio!$C$26</f>
        <v>23.8</v>
      </c>
      <c r="X30" s="14">
        <f>[26]Maio!$C$27</f>
        <v>24.1</v>
      </c>
      <c r="Y30" s="14">
        <f>[26]Maio!$C$28</f>
        <v>27.7</v>
      </c>
      <c r="Z30" s="14">
        <f>[26]Maio!$C$29</f>
        <v>28.3</v>
      </c>
      <c r="AA30" s="14">
        <f>[26]Maio!$C$30</f>
        <v>30.8</v>
      </c>
      <c r="AB30" s="14">
        <f>[26]Maio!$C$31</f>
        <v>30.2</v>
      </c>
      <c r="AC30" s="14">
        <f>[26]Maio!$C$32</f>
        <v>28.2</v>
      </c>
      <c r="AD30" s="14">
        <f>[26]Maio!$C$33</f>
        <v>30</v>
      </c>
      <c r="AE30" s="14">
        <f>[26]Maio!$C$34</f>
        <v>30</v>
      </c>
      <c r="AF30" s="14">
        <f>[26]Maio!$C$35</f>
        <v>29.9</v>
      </c>
      <c r="AG30" s="21">
        <f t="shared" si="5"/>
        <v>33.5</v>
      </c>
      <c r="AH30" s="88">
        <f t="shared" si="6"/>
        <v>28.86451612903226</v>
      </c>
    </row>
    <row r="31" spans="1:34" ht="17.100000000000001" customHeight="1" x14ac:dyDescent="0.2">
      <c r="A31" s="135" t="s">
        <v>51</v>
      </c>
      <c r="B31" s="14">
        <f>[27]Maio!$C$5</f>
        <v>35.1</v>
      </c>
      <c r="C31" s="14">
        <f>[27]Maio!$C$6</f>
        <v>35.200000000000003</v>
      </c>
      <c r="D31" s="14">
        <f>[27]Maio!$C$7</f>
        <v>35.299999999999997</v>
      </c>
      <c r="E31" s="14">
        <f>[27]Maio!$C$8</f>
        <v>37.9</v>
      </c>
      <c r="F31" s="14">
        <f>[27]Maio!$C$9</f>
        <v>38</v>
      </c>
      <c r="G31" s="14">
        <f>[27]Maio!$C$10</f>
        <v>36</v>
      </c>
      <c r="H31" s="14">
        <f>[27]Maio!$C$11</f>
        <v>36.6</v>
      </c>
      <c r="I31" s="14">
        <f>[27]Maio!$C$12</f>
        <v>36.700000000000003</v>
      </c>
      <c r="J31" s="14">
        <f>[27]Maio!$C$13</f>
        <v>34.700000000000003</v>
      </c>
      <c r="K31" s="14">
        <f>[27]Maio!$C$14</f>
        <v>34.200000000000003</v>
      </c>
      <c r="L31" s="14">
        <f>[27]Maio!$C$15</f>
        <v>33.700000000000003</v>
      </c>
      <c r="M31" s="14">
        <f>[27]Maio!$C$16</f>
        <v>30.3</v>
      </c>
      <c r="N31" s="14">
        <f>[27]Maio!$C$17</f>
        <v>32.5</v>
      </c>
      <c r="O31" s="14">
        <f>[27]Maio!$C$18</f>
        <v>34.5</v>
      </c>
      <c r="P31" s="14">
        <f>[27]Maio!$C$19</f>
        <v>35.299999999999997</v>
      </c>
      <c r="Q31" s="14">
        <f>[27]Maio!$C$20</f>
        <v>33.299999999999997</v>
      </c>
      <c r="R31" s="14">
        <f>[27]Maio!$C$21</f>
        <v>32.9</v>
      </c>
      <c r="S31" s="14">
        <f>[27]Maio!$C$22</f>
        <v>31.9</v>
      </c>
      <c r="T31" s="14">
        <f>[27]Maio!$C$23</f>
        <v>26.2</v>
      </c>
      <c r="U31" s="14">
        <f>[27]Maio!$C$24</f>
        <v>23.8</v>
      </c>
      <c r="V31" s="14">
        <f>[27]Maio!$C$25</f>
        <v>30.3</v>
      </c>
      <c r="W31" s="14">
        <f>[27]Maio!$C$26</f>
        <v>30.4</v>
      </c>
      <c r="X31" s="14">
        <f>[27]Maio!$C$27</f>
        <v>31.8</v>
      </c>
      <c r="Y31" s="14">
        <f>[27]Maio!$C$28</f>
        <v>34.200000000000003</v>
      </c>
      <c r="Z31" s="14">
        <f>[27]Maio!$C$29</f>
        <v>34</v>
      </c>
      <c r="AA31" s="14">
        <f>[27]Maio!$C$30</f>
        <v>35.200000000000003</v>
      </c>
      <c r="AB31" s="14">
        <f>[27]Maio!$C$31</f>
        <v>32.6</v>
      </c>
      <c r="AC31" s="14">
        <f>[27]Maio!$C$32</f>
        <v>33.1</v>
      </c>
      <c r="AD31" s="14">
        <f>[27]Maio!$C$33</f>
        <v>31.4</v>
      </c>
      <c r="AE31" s="14">
        <f>[27]Maio!$C$34</f>
        <v>33.299999999999997</v>
      </c>
      <c r="AF31" s="14">
        <f>[27]Maio!$C$35</f>
        <v>33.9</v>
      </c>
      <c r="AG31" s="21">
        <f>MAX(B31:AF31)</f>
        <v>38</v>
      </c>
      <c r="AH31" s="88">
        <f>AVERAGE(B31:AF31)</f>
        <v>33.364516129032253</v>
      </c>
    </row>
    <row r="32" spans="1:34" ht="17.100000000000001" customHeight="1" x14ac:dyDescent="0.2">
      <c r="A32" s="135" t="s">
        <v>20</v>
      </c>
      <c r="B32" s="14">
        <f>[28]Maio!$C$5</f>
        <v>36.5</v>
      </c>
      <c r="C32" s="14">
        <f>[28]Maio!$C$6</f>
        <v>34.299999999999997</v>
      </c>
      <c r="D32" s="14">
        <f>[28]Maio!$C$7</f>
        <v>34.799999999999997</v>
      </c>
      <c r="E32" s="14">
        <f>[28]Maio!$C$8</f>
        <v>34.4</v>
      </c>
      <c r="F32" s="14">
        <f>[28]Maio!$C$9</f>
        <v>37.799999999999997</v>
      </c>
      <c r="G32" s="14">
        <f>[28]Maio!$C$10</f>
        <v>36.700000000000003</v>
      </c>
      <c r="H32" s="14">
        <f>[28]Maio!$C$11</f>
        <v>34.299999999999997</v>
      </c>
      <c r="I32" s="14">
        <f>[28]Maio!$C$12</f>
        <v>33.1</v>
      </c>
      <c r="J32" s="14">
        <f>[28]Maio!$C$13</f>
        <v>33</v>
      </c>
      <c r="K32" s="14">
        <f>[28]Maio!$C$14</f>
        <v>32.799999999999997</v>
      </c>
      <c r="L32" s="14">
        <f>[28]Maio!$C$15</f>
        <v>34.299999999999997</v>
      </c>
      <c r="M32" s="14">
        <f>[28]Maio!$C$16</f>
        <v>28.4</v>
      </c>
      <c r="N32" s="14">
        <f>[28]Maio!$C$17</f>
        <v>29.5</v>
      </c>
      <c r="O32" s="14">
        <f>[28]Maio!$C$18</f>
        <v>33.200000000000003</v>
      </c>
      <c r="P32" s="14">
        <f>[28]Maio!$C$19</f>
        <v>34.200000000000003</v>
      </c>
      <c r="Q32" s="14">
        <f>[28]Maio!$C$20</f>
        <v>28.6</v>
      </c>
      <c r="R32" s="14">
        <f>[28]Maio!$C$21</f>
        <v>27.9</v>
      </c>
      <c r="S32" s="14">
        <f>[28]Maio!$C$22</f>
        <v>32.799999999999997</v>
      </c>
      <c r="T32" s="14">
        <f>[28]Maio!$C$23</f>
        <v>25.9</v>
      </c>
      <c r="U32" s="14">
        <f>[28]Maio!$C$24</f>
        <v>23</v>
      </c>
      <c r="V32" s="14">
        <f>[28]Maio!$C$25</f>
        <v>25.4</v>
      </c>
      <c r="W32" s="14">
        <f>[28]Maio!$C$26</f>
        <v>27.1</v>
      </c>
      <c r="X32" s="14">
        <f>[28]Maio!$C$27</f>
        <v>29</v>
      </c>
      <c r="Y32" s="14">
        <f>[28]Maio!$C$28</f>
        <v>31.6</v>
      </c>
      <c r="Z32" s="14">
        <f>[28]Maio!$C$29</f>
        <v>33.1</v>
      </c>
      <c r="AA32" s="14">
        <f>[28]Maio!$C$30</f>
        <v>30.8</v>
      </c>
      <c r="AB32" s="14">
        <f>[28]Maio!$C$31</f>
        <v>31.6</v>
      </c>
      <c r="AC32" s="14">
        <f>[28]Maio!$C$32</f>
        <v>31.7</v>
      </c>
      <c r="AD32" s="14">
        <f>[28]Maio!$C$33</f>
        <v>30.7</v>
      </c>
      <c r="AE32" s="14">
        <f>[28]Maio!$C$34</f>
        <v>30.7</v>
      </c>
      <c r="AF32" s="14">
        <f>[28]Maio!$C$35</f>
        <v>31.3</v>
      </c>
      <c r="AG32" s="21">
        <f>MAX(B32:AF32)</f>
        <v>37.799999999999997</v>
      </c>
      <c r="AH32" s="88">
        <f>AVERAGE(B32:AF32)</f>
        <v>31.56451612903226</v>
      </c>
    </row>
    <row r="33" spans="1:34" ht="17.100000000000001" customHeight="1" x14ac:dyDescent="0.2">
      <c r="A33" s="72" t="s">
        <v>145</v>
      </c>
      <c r="B33" s="14">
        <f>[29]Maio!$C$5</f>
        <v>33.700000000000003</v>
      </c>
      <c r="C33" s="14">
        <f>[29]Maio!$C$6</f>
        <v>33.6</v>
      </c>
      <c r="D33" s="14">
        <f>[29]Maio!$C$7</f>
        <v>32.9</v>
      </c>
      <c r="E33" s="14">
        <f>[29]Maio!$C$8</f>
        <v>33.4</v>
      </c>
      <c r="F33" s="14">
        <f>[29]Maio!$C$9</f>
        <v>33.1</v>
      </c>
      <c r="G33" s="14">
        <f>[29]Maio!$C$10</f>
        <v>34.5</v>
      </c>
      <c r="H33" s="14">
        <f>[29]Maio!$C$11</f>
        <v>32.4</v>
      </c>
      <c r="I33" s="14">
        <f>[29]Maio!$C$12</f>
        <v>31.7</v>
      </c>
      <c r="J33" s="14">
        <f>[29]Maio!$C$13</f>
        <v>32</v>
      </c>
      <c r="K33" s="14">
        <f>[29]Maio!$C$14</f>
        <v>32.5</v>
      </c>
      <c r="L33" s="14">
        <f>[29]Maio!$C$15</f>
        <v>24.5</v>
      </c>
      <c r="M33" s="14">
        <f>[29]Maio!$C$16</f>
        <v>24</v>
      </c>
      <c r="N33" s="14">
        <f>[29]Maio!$C$17</f>
        <v>27.1</v>
      </c>
      <c r="O33" s="14">
        <f>[29]Maio!$C$18</f>
        <v>30.7</v>
      </c>
      <c r="P33" s="14">
        <f>[29]Maio!$C$19</f>
        <v>33.299999999999997</v>
      </c>
      <c r="Q33" s="14">
        <f>[29]Maio!$C$20</f>
        <v>24.6</v>
      </c>
      <c r="R33" s="14">
        <f>[29]Maio!$C$21</f>
        <v>29.5</v>
      </c>
      <c r="S33" s="14">
        <f>[29]Maio!$C$22</f>
        <v>31.2</v>
      </c>
      <c r="T33" s="14">
        <f>[29]Maio!$C$23</f>
        <v>24.5</v>
      </c>
      <c r="U33" s="14">
        <f>[29]Maio!$C$24</f>
        <v>20.3</v>
      </c>
      <c r="V33" s="14">
        <f>[29]Maio!$C$25</f>
        <v>22.5</v>
      </c>
      <c r="W33" s="14">
        <f>[29]Maio!$C$26</f>
        <v>23.9</v>
      </c>
      <c r="X33" s="14">
        <f>[29]Maio!$C$27</f>
        <v>25.3</v>
      </c>
      <c r="Y33" s="14">
        <f>[29]Maio!$C$28</f>
        <v>26.5</v>
      </c>
      <c r="Z33" s="14">
        <f>[29]Maio!$C$29</f>
        <v>27.3</v>
      </c>
      <c r="AA33" s="14">
        <f>[29]Maio!$C$30</f>
        <v>29</v>
      </c>
      <c r="AB33" s="14">
        <f>[29]Maio!$C$31</f>
        <v>30</v>
      </c>
      <c r="AC33" s="14">
        <f>[29]Maio!$C$32</f>
        <v>29.3</v>
      </c>
      <c r="AD33" s="14">
        <f>[29]Maio!$C$33</f>
        <v>30</v>
      </c>
      <c r="AE33" s="14">
        <f>[29]Maio!$C$34</f>
        <v>29.8</v>
      </c>
      <c r="AF33" s="14">
        <f>[29]Maio!$C$35</f>
        <v>29.6</v>
      </c>
      <c r="AG33" s="24">
        <f>MAX(B33:AF33)</f>
        <v>34.5</v>
      </c>
      <c r="AH33" s="87">
        <f>AVERAGE(B33:AF33)</f>
        <v>29.119354838709672</v>
      </c>
    </row>
    <row r="34" spans="1:34" ht="17.100000000000001" customHeight="1" x14ac:dyDescent="0.2">
      <c r="A34" s="72" t="s">
        <v>146</v>
      </c>
      <c r="B34" s="14">
        <f>[30]Maio!$C$5</f>
        <v>32</v>
      </c>
      <c r="C34" s="14">
        <f>[30]Maio!$C$6</f>
        <v>31.9</v>
      </c>
      <c r="D34" s="14">
        <f>[30]Maio!$C$7</f>
        <v>31.4</v>
      </c>
      <c r="E34" s="14">
        <f>[30]Maio!$C$8</f>
        <v>31.2</v>
      </c>
      <c r="F34" s="14">
        <f>[30]Maio!$C$9</f>
        <v>26.2</v>
      </c>
      <c r="G34" s="14">
        <f>[30]Maio!$C$10</f>
        <v>29</v>
      </c>
      <c r="H34" s="14">
        <f>[30]Maio!$C$11</f>
        <v>29.7</v>
      </c>
      <c r="I34" s="14">
        <f>[30]Maio!$C$12</f>
        <v>28.7</v>
      </c>
      <c r="J34" s="14">
        <f>[30]Maio!$C$13</f>
        <v>29.3</v>
      </c>
      <c r="K34" s="14">
        <f>[30]Maio!$C$14</f>
        <v>29.6</v>
      </c>
      <c r="L34" s="14">
        <f>[30]Maio!$C$15</f>
        <v>23.9</v>
      </c>
      <c r="M34" s="14">
        <f>[30]Maio!$C$16</f>
        <v>21.8</v>
      </c>
      <c r="N34" s="14">
        <f>[30]Maio!$C$17</f>
        <v>24.6</v>
      </c>
      <c r="O34" s="14">
        <f>[30]Maio!$C$18</f>
        <v>27.5</v>
      </c>
      <c r="P34" s="14">
        <f>[30]Maio!$C$19</f>
        <v>30.7</v>
      </c>
      <c r="Q34" s="14">
        <f>[30]Maio!$C$20</f>
        <v>22.8</v>
      </c>
      <c r="R34" s="14">
        <f>[30]Maio!$C$21</f>
        <v>26.2</v>
      </c>
      <c r="S34" s="14">
        <f>[30]Maio!$C$22</f>
        <v>28.3</v>
      </c>
      <c r="T34" s="14">
        <f>[30]Maio!$C$23</f>
        <v>23.9</v>
      </c>
      <c r="U34" s="14">
        <f>[30]Maio!$C$24</f>
        <v>17.2</v>
      </c>
      <c r="V34" s="14">
        <f>[30]Maio!$C$25</f>
        <v>19.7</v>
      </c>
      <c r="W34" s="14">
        <f>[30]Maio!$C$26</f>
        <v>20.2</v>
      </c>
      <c r="X34" s="14">
        <f>[30]Maio!$C$27</f>
        <v>21.3</v>
      </c>
      <c r="Y34" s="14">
        <f>[30]Maio!$C$28</f>
        <v>22.8</v>
      </c>
      <c r="Z34" s="14">
        <f>[30]Maio!$C$29</f>
        <v>24.2</v>
      </c>
      <c r="AA34" s="14">
        <f>[30]Maio!$C$30</f>
        <v>26.3</v>
      </c>
      <c r="AB34" s="14">
        <f>[30]Maio!$C$31</f>
        <v>27.2</v>
      </c>
      <c r="AC34" s="14">
        <f>[30]Maio!$C$32</f>
        <v>26.2</v>
      </c>
      <c r="AD34" s="14">
        <f>[30]Maio!$C$33</f>
        <v>26.6</v>
      </c>
      <c r="AE34" s="14">
        <f>[30]Maio!$C$34</f>
        <v>27</v>
      </c>
      <c r="AF34" s="14">
        <f>[30]Maio!$C$35</f>
        <v>21.8</v>
      </c>
      <c r="AG34" s="21">
        <f t="shared" ref="AG34:AG44" si="7">MAX(B34:AF34)</f>
        <v>32</v>
      </c>
      <c r="AH34" s="88">
        <f t="shared" ref="AH34:AH44" si="8">AVERAGE(B34:AF34)</f>
        <v>26.103225806451618</v>
      </c>
    </row>
    <row r="35" spans="1:34" ht="17.100000000000001" customHeight="1" x14ac:dyDescent="0.2">
      <c r="A35" s="72" t="s">
        <v>147</v>
      </c>
      <c r="B35" s="14">
        <f>[31]Maio!$C$5</f>
        <v>32.799999999999997</v>
      </c>
      <c r="C35" s="14">
        <f>[31]Maio!$C$6</f>
        <v>32.6</v>
      </c>
      <c r="D35" s="14">
        <f>[31]Maio!$C$7</f>
        <v>31.5</v>
      </c>
      <c r="E35" s="14">
        <f>[31]Maio!$C$8</f>
        <v>32.6</v>
      </c>
      <c r="F35" s="14">
        <f>[31]Maio!$C$9</f>
        <v>33.299999999999997</v>
      </c>
      <c r="G35" s="14">
        <f>[31]Maio!$C$10</f>
        <v>32.9</v>
      </c>
      <c r="H35" s="14">
        <f>[31]Maio!$C$11</f>
        <v>30.5</v>
      </c>
      <c r="I35" s="14">
        <f>[31]Maio!$C$12</f>
        <v>30.8</v>
      </c>
      <c r="J35" s="14">
        <f>[31]Maio!$C$13</f>
        <v>30.7</v>
      </c>
      <c r="K35" s="14">
        <f>[31]Maio!$C$14</f>
        <v>30.2</v>
      </c>
      <c r="L35" s="14">
        <f>[31]Maio!$C$15</f>
        <v>30.2</v>
      </c>
      <c r="M35" s="14">
        <f>[31]Maio!$C$16</f>
        <v>24.2</v>
      </c>
      <c r="N35" s="14">
        <f>[31]Maio!$C$17</f>
        <v>27.6</v>
      </c>
      <c r="O35" s="14">
        <f>[31]Maio!$C$18</f>
        <v>30.4</v>
      </c>
      <c r="P35" s="14">
        <f>[31]Maio!$C$19</f>
        <v>31.2</v>
      </c>
      <c r="Q35" s="14">
        <f>[31]Maio!$C$20</f>
        <v>23.5</v>
      </c>
      <c r="R35" s="14">
        <f>[31]Maio!$C$21</f>
        <v>29</v>
      </c>
      <c r="S35" s="14">
        <f>[31]Maio!$C$22</f>
        <v>29.8</v>
      </c>
      <c r="T35" s="14">
        <f>[31]Maio!$C$23</f>
        <v>22.1</v>
      </c>
      <c r="U35" s="14">
        <f>[31]Maio!$C$24</f>
        <v>20.100000000000001</v>
      </c>
      <c r="V35" s="14">
        <f>[31]Maio!$C$25</f>
        <v>23.1</v>
      </c>
      <c r="W35" s="14">
        <f>[31]Maio!$C$26</f>
        <v>24.7</v>
      </c>
      <c r="X35" s="14">
        <f>[31]Maio!$C$27</f>
        <v>25.9</v>
      </c>
      <c r="Y35" s="14">
        <f>[31]Maio!$C$28</f>
        <v>29</v>
      </c>
      <c r="Z35" s="14">
        <f>[31]Maio!$C$29</f>
        <v>29</v>
      </c>
      <c r="AA35" s="14">
        <f>[31]Maio!$C$30</f>
        <v>29.7</v>
      </c>
      <c r="AB35" s="14">
        <f>[31]Maio!$C$31</f>
        <v>30.4</v>
      </c>
      <c r="AC35" s="14">
        <f>[31]Maio!$C$32</f>
        <v>28.3</v>
      </c>
      <c r="AD35" s="14">
        <f>[31]Maio!$C$33</f>
        <v>29.7</v>
      </c>
      <c r="AE35" s="14">
        <f>[31]Maio!$C$34</f>
        <v>29.3</v>
      </c>
      <c r="AF35" s="14">
        <f>[31]Maio!$C$35</f>
        <v>29.4</v>
      </c>
      <c r="AG35" s="21">
        <f t="shared" si="7"/>
        <v>33.299999999999997</v>
      </c>
      <c r="AH35" s="88">
        <f t="shared" si="8"/>
        <v>28.85483870967742</v>
      </c>
    </row>
    <row r="36" spans="1:34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20" t="s">
        <v>130</v>
      </c>
      <c r="AH36" s="88" t="s">
        <v>130</v>
      </c>
    </row>
    <row r="37" spans="1:34" ht="17.100000000000001" customHeight="1" x14ac:dyDescent="0.2">
      <c r="A37" s="72" t="s">
        <v>149</v>
      </c>
      <c r="B37" s="14">
        <f>[33]Maio!$C$5</f>
        <v>34.6</v>
      </c>
      <c r="C37" s="14">
        <f>[33]Maio!$C$6</f>
        <v>33.700000000000003</v>
      </c>
      <c r="D37" s="14">
        <f>[33]Maio!$C$7</f>
        <v>33.299999999999997</v>
      </c>
      <c r="E37" s="14">
        <f>[33]Maio!$C$8</f>
        <v>33.299999999999997</v>
      </c>
      <c r="F37" s="14">
        <f>[33]Maio!$C$9</f>
        <v>34.700000000000003</v>
      </c>
      <c r="G37" s="14">
        <f>[33]Maio!$C$10</f>
        <v>33.299999999999997</v>
      </c>
      <c r="H37" s="14">
        <f>[33]Maio!$C$11</f>
        <v>32</v>
      </c>
      <c r="I37" s="14">
        <f>[33]Maio!$C$12</f>
        <v>31.4</v>
      </c>
      <c r="J37" s="14">
        <f>[33]Maio!$C$13</f>
        <v>31.7</v>
      </c>
      <c r="K37" s="14">
        <f>[33]Maio!$C$14</f>
        <v>32.4</v>
      </c>
      <c r="L37" s="14">
        <f>[33]Maio!$C$15</f>
        <v>33.1</v>
      </c>
      <c r="M37" s="14">
        <f>[33]Maio!$C$16</f>
        <v>26.4</v>
      </c>
      <c r="N37" s="14">
        <f>[33]Maio!$C$17</f>
        <v>28.9</v>
      </c>
      <c r="O37" s="14">
        <f>[33]Maio!$C$18</f>
        <v>31.2</v>
      </c>
      <c r="P37" s="14">
        <f>[33]Maio!$C$19</f>
        <v>34.299999999999997</v>
      </c>
      <c r="Q37" s="14">
        <f>[33]Maio!$C$20</f>
        <v>27.7</v>
      </c>
      <c r="R37" s="14">
        <f>[33]Maio!$C$21</f>
        <v>28.6</v>
      </c>
      <c r="S37" s="14">
        <f>[33]Maio!$C$22</f>
        <v>32.200000000000003</v>
      </c>
      <c r="T37" s="14">
        <f>[33]Maio!$C$23</f>
        <v>23.9</v>
      </c>
      <c r="U37" s="14">
        <f>[33]Maio!$C$24</f>
        <v>21</v>
      </c>
      <c r="V37" s="14">
        <f>[33]Maio!$C$25</f>
        <v>23.3</v>
      </c>
      <c r="W37" s="14">
        <f>[33]Maio!$C$26</f>
        <v>24.3</v>
      </c>
      <c r="X37" s="14">
        <f>[33]Maio!$C$27</f>
        <v>26.9</v>
      </c>
      <c r="Y37" s="14">
        <f>[33]Maio!$C$28</f>
        <v>28.5</v>
      </c>
      <c r="Z37" s="14">
        <f>[33]Maio!$C$29</f>
        <v>29.6</v>
      </c>
      <c r="AA37" s="14">
        <f>[33]Maio!$C$30</f>
        <v>29.6</v>
      </c>
      <c r="AB37" s="14">
        <f>[33]Maio!$C$31</f>
        <v>30.4</v>
      </c>
      <c r="AC37" s="14">
        <f>[33]Maio!$C$32</f>
        <v>29.5</v>
      </c>
      <c r="AD37" s="14">
        <f>[33]Maio!$C$33</f>
        <v>30.4</v>
      </c>
      <c r="AE37" s="14">
        <f>[33]Maio!$C$34</f>
        <v>29.1</v>
      </c>
      <c r="AF37" s="14">
        <f>[33]Maio!$C$35</f>
        <v>30.5</v>
      </c>
      <c r="AG37" s="21">
        <f t="shared" ref="AG37" si="9">MAX(B37:AF37)</f>
        <v>34.700000000000003</v>
      </c>
      <c r="AH37" s="88">
        <f t="shared" ref="AH37" si="10">AVERAGE(B37:AF37)</f>
        <v>29.993548387096769</v>
      </c>
    </row>
    <row r="38" spans="1:34" ht="17.100000000000001" customHeight="1" x14ac:dyDescent="0.2">
      <c r="A38" s="72" t="s">
        <v>150</v>
      </c>
      <c r="B38" s="14">
        <f>[34]Maio!$C$5</f>
        <v>32.700000000000003</v>
      </c>
      <c r="C38" s="14">
        <f>[34]Maio!$C$6</f>
        <v>32.5</v>
      </c>
      <c r="D38" s="14">
        <f>[34]Maio!$C$7</f>
        <v>32.4</v>
      </c>
      <c r="E38" s="14">
        <f>[34]Maio!$C$8</f>
        <v>32.200000000000003</v>
      </c>
      <c r="F38" s="14">
        <f>[34]Maio!$C$9</f>
        <v>28.9</v>
      </c>
      <c r="G38" s="14">
        <f>[34]Maio!$C$10</f>
        <v>26.2</v>
      </c>
      <c r="H38" s="14">
        <f>[34]Maio!$C$11</f>
        <v>30.8</v>
      </c>
      <c r="I38" s="14">
        <f>[34]Maio!$C$12</f>
        <v>29.5</v>
      </c>
      <c r="J38" s="14">
        <f>[34]Maio!$C$13</f>
        <v>30.2</v>
      </c>
      <c r="K38" s="14">
        <f>[34]Maio!$C$14</f>
        <v>31.1</v>
      </c>
      <c r="L38" s="14">
        <f>[34]Maio!$C$15</f>
        <v>24.1</v>
      </c>
      <c r="M38" s="14">
        <f>[34]Maio!$C$16</f>
        <v>22.8</v>
      </c>
      <c r="N38" s="14">
        <f>[34]Maio!$C$17</f>
        <v>25.3</v>
      </c>
      <c r="O38" s="14">
        <f>[34]Maio!$C$18</f>
        <v>28.1</v>
      </c>
      <c r="P38" s="14">
        <f>[34]Maio!$C$19</f>
        <v>31.5</v>
      </c>
      <c r="Q38" s="14">
        <f>[34]Maio!$C$20</f>
        <v>24</v>
      </c>
      <c r="R38" s="14">
        <f>[34]Maio!$C$21</f>
        <v>27.5</v>
      </c>
      <c r="S38" s="14">
        <f>[34]Maio!$C$22</f>
        <v>29.2</v>
      </c>
      <c r="T38" s="14">
        <f>[34]Maio!$C$23</f>
        <v>24.4</v>
      </c>
      <c r="U38" s="14">
        <f>[34]Maio!$C$24</f>
        <v>18.899999999999999</v>
      </c>
      <c r="V38" s="14">
        <f>[34]Maio!$C$25</f>
        <v>21</v>
      </c>
      <c r="W38" s="14">
        <f>[34]Maio!$C$26</f>
        <v>22.2</v>
      </c>
      <c r="X38" s="14">
        <f>[34]Maio!$C$27</f>
        <v>22.9</v>
      </c>
      <c r="Y38" s="14">
        <f>[34]Maio!$C$28</f>
        <v>24.1</v>
      </c>
      <c r="Z38" s="14">
        <f>[34]Maio!$C$29</f>
        <v>25.8</v>
      </c>
      <c r="AA38" s="14">
        <f>[34]Maio!$C$30</f>
        <v>27.4</v>
      </c>
      <c r="AB38" s="14">
        <f>[34]Maio!$C$31</f>
        <v>28.1</v>
      </c>
      <c r="AC38" s="14">
        <f>[34]Maio!$C$32</f>
        <v>27.8</v>
      </c>
      <c r="AD38" s="14">
        <f>[34]Maio!$C$33</f>
        <v>28.2</v>
      </c>
      <c r="AE38" s="14">
        <f>[34]Maio!$C$34</f>
        <v>28.2</v>
      </c>
      <c r="AF38" s="14">
        <f>[34]Maio!$C$35</f>
        <v>26.8</v>
      </c>
      <c r="AG38" s="21">
        <f t="shared" si="7"/>
        <v>32.700000000000003</v>
      </c>
      <c r="AH38" s="88">
        <f t="shared" si="8"/>
        <v>27.251612903225809</v>
      </c>
    </row>
    <row r="39" spans="1:34" ht="17.100000000000001" customHeight="1" x14ac:dyDescent="0.2">
      <c r="A39" s="72" t="s">
        <v>151</v>
      </c>
      <c r="B39" s="14">
        <f>[35]Maio!$C$5</f>
        <v>33.200000000000003</v>
      </c>
      <c r="C39" s="14">
        <f>[35]Maio!$C$6</f>
        <v>32.700000000000003</v>
      </c>
      <c r="D39" s="14">
        <f>[35]Maio!$C$7</f>
        <v>31.9</v>
      </c>
      <c r="E39" s="14">
        <f>[35]Maio!$C$8</f>
        <v>32.5</v>
      </c>
      <c r="F39" s="14">
        <f>[35]Maio!$C$9</f>
        <v>33.1</v>
      </c>
      <c r="G39" s="14">
        <f>[35]Maio!$C$10</f>
        <v>32.4</v>
      </c>
      <c r="H39" s="14">
        <f>[35]Maio!$C$11</f>
        <v>32.1</v>
      </c>
      <c r="I39" s="14">
        <f>[35]Maio!$C$12</f>
        <v>31.6</v>
      </c>
      <c r="J39" s="14">
        <f>[35]Maio!$C$13</f>
        <v>31.5</v>
      </c>
      <c r="K39" s="14">
        <f>[35]Maio!$C$14</f>
        <v>30.5</v>
      </c>
      <c r="L39" s="14">
        <f>[35]Maio!$C$15</f>
        <v>30.4</v>
      </c>
      <c r="M39" s="14">
        <f>[35]Maio!$C$16</f>
        <v>24.9</v>
      </c>
      <c r="N39" s="14">
        <f>[35]Maio!$C$17</f>
        <v>27.5</v>
      </c>
      <c r="O39" s="14">
        <f>[35]Maio!$C$18</f>
        <v>31</v>
      </c>
      <c r="P39" s="14">
        <f>[35]Maio!$C$19</f>
        <v>31.2</v>
      </c>
      <c r="Q39" s="14">
        <f>[35]Maio!$C$20</f>
        <v>27</v>
      </c>
      <c r="R39" s="14">
        <f>[35]Maio!$C$21</f>
        <v>29.4</v>
      </c>
      <c r="S39" s="14">
        <f>[35]Maio!$C$22</f>
        <v>29.5</v>
      </c>
      <c r="T39" s="14">
        <f>[35]Maio!$C$23</f>
        <v>23.7</v>
      </c>
      <c r="U39" s="14">
        <f>[35]Maio!$C$24</f>
        <v>20.9</v>
      </c>
      <c r="V39" s="14">
        <f>[35]Maio!$C$25</f>
        <v>24.3</v>
      </c>
      <c r="W39" s="14">
        <f>[35]Maio!$C$26</f>
        <v>25.7</v>
      </c>
      <c r="X39" s="14">
        <f>[35]Maio!$C$27</f>
        <v>26.9</v>
      </c>
      <c r="Y39" s="14">
        <f>[35]Maio!$C$28</f>
        <v>29.9</v>
      </c>
      <c r="Z39" s="14">
        <f>[35]Maio!$C$29</f>
        <v>29.9</v>
      </c>
      <c r="AA39" s="14">
        <f>[35]Maio!$C$30</f>
        <v>30.6</v>
      </c>
      <c r="AB39" s="14">
        <f>[35]Maio!$C$31</f>
        <v>30.9</v>
      </c>
      <c r="AC39" s="14">
        <f>[35]Maio!$C$32</f>
        <v>29</v>
      </c>
      <c r="AD39" s="14">
        <f>[35]Maio!$C$33</f>
        <v>29.8</v>
      </c>
      <c r="AE39" s="14">
        <f>[35]Maio!$C$34</f>
        <v>29.3</v>
      </c>
      <c r="AF39" s="14">
        <f>[35]Maio!$C$35</f>
        <v>29.2</v>
      </c>
      <c r="AG39" s="21">
        <f t="shared" si="7"/>
        <v>33.200000000000003</v>
      </c>
      <c r="AH39" s="88">
        <f t="shared" si="8"/>
        <v>29.435483870967737</v>
      </c>
    </row>
    <row r="40" spans="1:34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21" t="s">
        <v>130</v>
      </c>
      <c r="AH40" s="88" t="s">
        <v>130</v>
      </c>
    </row>
    <row r="41" spans="1:34" ht="17.100000000000001" customHeight="1" x14ac:dyDescent="0.2">
      <c r="A41" s="72" t="s">
        <v>153</v>
      </c>
      <c r="B41" s="14">
        <f>[37]Maio!$C$5</f>
        <v>34.1</v>
      </c>
      <c r="C41" s="14">
        <f>[37]Maio!$C$6</f>
        <v>33.700000000000003</v>
      </c>
      <c r="D41" s="14">
        <f>[37]Maio!$C$7</f>
        <v>33.1</v>
      </c>
      <c r="E41" s="14">
        <f>[37]Maio!$C$8</f>
        <v>33.1</v>
      </c>
      <c r="F41" s="14">
        <f>[37]Maio!$C$9</f>
        <v>29</v>
      </c>
      <c r="G41" s="14">
        <f>[37]Maio!$C$10</f>
        <v>29.2</v>
      </c>
      <c r="H41" s="14">
        <f>[37]Maio!$C$11</f>
        <v>31.2</v>
      </c>
      <c r="I41" s="14">
        <f>[37]Maio!$C$12</f>
        <v>30.3</v>
      </c>
      <c r="J41" s="14">
        <f>[37]Maio!$C$13</f>
        <v>30.4</v>
      </c>
      <c r="K41" s="14">
        <f>[37]Maio!$C$14</f>
        <v>32.1</v>
      </c>
      <c r="L41" s="14">
        <f>[37]Maio!$C$15</f>
        <v>23.4</v>
      </c>
      <c r="M41" s="14">
        <f>[37]Maio!$C$16</f>
        <v>23.6</v>
      </c>
      <c r="N41" s="14">
        <f>[37]Maio!$C$17</f>
        <v>26.4</v>
      </c>
      <c r="O41" s="14">
        <f>[37]Maio!$C$18</f>
        <v>29.4</v>
      </c>
      <c r="P41" s="14">
        <f>[37]Maio!$C$19</f>
        <v>32.6</v>
      </c>
      <c r="Q41" s="14">
        <f>[37]Maio!$C$20</f>
        <v>23.9</v>
      </c>
      <c r="R41" s="14">
        <f>[37]Maio!$C$21</f>
        <v>28.7</v>
      </c>
      <c r="S41" s="14">
        <f>[37]Maio!$C$22</f>
        <v>30.5</v>
      </c>
      <c r="T41" s="14">
        <f>[37]Maio!$C$23</f>
        <v>24.4</v>
      </c>
      <c r="U41" s="14">
        <f>[37]Maio!$C$24</f>
        <v>19.2</v>
      </c>
      <c r="V41" s="14">
        <f>[37]Maio!$C$25</f>
        <v>21.4</v>
      </c>
      <c r="W41" s="14">
        <f>[37]Maio!$C$26</f>
        <v>21.5</v>
      </c>
      <c r="X41" s="14">
        <f>[37]Maio!$C$27</f>
        <v>22.7</v>
      </c>
      <c r="Y41" s="14">
        <f>[37]Maio!$C$28</f>
        <v>23.9</v>
      </c>
      <c r="Z41" s="14">
        <f>[37]Maio!$C$29</f>
        <v>24.8</v>
      </c>
      <c r="AA41" s="14">
        <f>[37]Maio!$C$30</f>
        <v>27.7</v>
      </c>
      <c r="AB41" s="14">
        <f>[37]Maio!$C$31</f>
        <v>28.4</v>
      </c>
      <c r="AC41" s="14">
        <f>[37]Maio!$C$32</f>
        <v>28.3</v>
      </c>
      <c r="AD41" s="14">
        <f>[37]Maio!$C$33</f>
        <v>28.8</v>
      </c>
      <c r="AE41" s="14">
        <f>[37]Maio!$C$34</f>
        <v>28.9</v>
      </c>
      <c r="AF41" s="14">
        <f>[37]Maio!$C$35</f>
        <v>28.9</v>
      </c>
      <c r="AG41" s="21">
        <f t="shared" si="7"/>
        <v>34.1</v>
      </c>
      <c r="AH41" s="88">
        <f t="shared" si="8"/>
        <v>27.858064516129026</v>
      </c>
    </row>
    <row r="42" spans="1:34" ht="17.100000000000001" customHeight="1" x14ac:dyDescent="0.2">
      <c r="A42" s="72" t="s">
        <v>154</v>
      </c>
      <c r="B42" s="14">
        <f>[38]Maio!$C$5</f>
        <v>33.299999999999997</v>
      </c>
      <c r="C42" s="14">
        <f>[38]Maio!$C$6</f>
        <v>33.200000000000003</v>
      </c>
      <c r="D42" s="14">
        <f>[38]Maio!$C$7</f>
        <v>32</v>
      </c>
      <c r="E42" s="14">
        <f>[38]Maio!$C$8</f>
        <v>32.799999999999997</v>
      </c>
      <c r="F42" s="14">
        <f>[38]Maio!$C$9</f>
        <v>30.3</v>
      </c>
      <c r="G42" s="14">
        <f>[38]Maio!$C$10</f>
        <v>31.8</v>
      </c>
      <c r="H42" s="14">
        <f>[38]Maio!$C$11</f>
        <v>31</v>
      </c>
      <c r="I42" s="14">
        <f>[38]Maio!$C$12</f>
        <v>31</v>
      </c>
      <c r="J42" s="14">
        <f>[38]Maio!$C$13</f>
        <v>31.2</v>
      </c>
      <c r="K42" s="14">
        <f>[38]Maio!$C$14</f>
        <v>32.299999999999997</v>
      </c>
      <c r="L42" s="14">
        <f>[38]Maio!$C$15</f>
        <v>24.1</v>
      </c>
      <c r="M42" s="14">
        <f>[38]Maio!$C$16</f>
        <v>23.9</v>
      </c>
      <c r="N42" s="14">
        <f>[38]Maio!$C$17</f>
        <v>26.1</v>
      </c>
      <c r="O42" s="14">
        <f>[38]Maio!$C$18</f>
        <v>29.5</v>
      </c>
      <c r="P42" s="14">
        <f>[38]Maio!$C$19</f>
        <v>33.200000000000003</v>
      </c>
      <c r="Q42" s="14">
        <f>[38]Maio!$C$20</f>
        <v>25.6</v>
      </c>
      <c r="R42" s="14">
        <f>[38]Maio!$C$21</f>
        <v>28.2</v>
      </c>
      <c r="S42" s="14">
        <f>[38]Maio!$C$22</f>
        <v>30.8</v>
      </c>
      <c r="T42" s="14">
        <f>[38]Maio!$C$23</f>
        <v>22.8</v>
      </c>
      <c r="U42" s="14">
        <f>[38]Maio!$C$24</f>
        <v>20.399999999999999</v>
      </c>
      <c r="V42" s="14">
        <f>[38]Maio!$C$25</f>
        <v>21.8</v>
      </c>
      <c r="W42" s="14">
        <f>[38]Maio!$C$26</f>
        <v>23.5</v>
      </c>
      <c r="X42" s="14">
        <f>[38]Maio!$C$27</f>
        <v>24.6</v>
      </c>
      <c r="Y42" s="14">
        <f>[38]Maio!$C$28</f>
        <v>24.7</v>
      </c>
      <c r="Z42" s="14">
        <f>[38]Maio!$C$29</f>
        <v>26.4</v>
      </c>
      <c r="AA42" s="14">
        <f>[38]Maio!$C$30</f>
        <v>29.4</v>
      </c>
      <c r="AB42" s="14">
        <f>[38]Maio!$C$31</f>
        <v>29.9</v>
      </c>
      <c r="AC42" s="14">
        <f>[38]Maio!$C$32</f>
        <v>28.9</v>
      </c>
      <c r="AD42" s="14">
        <f>[38]Maio!$C$33</f>
        <v>29.6</v>
      </c>
      <c r="AE42" s="14">
        <f>[38]Maio!$C$34</f>
        <v>29.6</v>
      </c>
      <c r="AF42" s="14">
        <f>[38]Maio!$C$35</f>
        <v>29.9</v>
      </c>
      <c r="AG42" s="21">
        <f>MAX(B42:AF42)</f>
        <v>33.299999999999997</v>
      </c>
      <c r="AH42" s="88">
        <f>AVERAGE(B42:AF42)</f>
        <v>28.445161290322581</v>
      </c>
    </row>
    <row r="43" spans="1:34" ht="17.100000000000001" customHeight="1" x14ac:dyDescent="0.2">
      <c r="A43" s="72" t="s">
        <v>155</v>
      </c>
      <c r="B43" s="14">
        <f>[39]Maio!$C$5</f>
        <v>32.700000000000003</v>
      </c>
      <c r="C43" s="14">
        <f>[39]Maio!$C$6</f>
        <v>32.200000000000003</v>
      </c>
      <c r="D43" s="14">
        <f>[39]Maio!$C$7</f>
        <v>32</v>
      </c>
      <c r="E43" s="14">
        <f>[39]Maio!$C$8</f>
        <v>32.1</v>
      </c>
      <c r="F43" s="14">
        <f>[39]Maio!$C$9</f>
        <v>27.7</v>
      </c>
      <c r="G43" s="14">
        <f>[39]Maio!$C$10</f>
        <v>27.9</v>
      </c>
      <c r="H43" s="14">
        <f>[39]Maio!$C$11</f>
        <v>30.4</v>
      </c>
      <c r="I43" s="14">
        <f>[39]Maio!$C$12</f>
        <v>29.4</v>
      </c>
      <c r="J43" s="14">
        <f>[39]Maio!$C$13</f>
        <v>29.7</v>
      </c>
      <c r="K43" s="14">
        <f>[39]Maio!$C$14</f>
        <v>30.9</v>
      </c>
      <c r="L43" s="14">
        <f>[39]Maio!$C$15</f>
        <v>24.1</v>
      </c>
      <c r="M43" s="14">
        <f>[39]Maio!$C$16</f>
        <v>22.1</v>
      </c>
      <c r="N43" s="14">
        <f>[39]Maio!$C$17</f>
        <v>24.7</v>
      </c>
      <c r="O43" s="14">
        <f>[39]Maio!$C$18</f>
        <v>27.7</v>
      </c>
      <c r="P43" s="14">
        <f>[39]Maio!$C$19</f>
        <v>30.9</v>
      </c>
      <c r="Q43" s="14">
        <f>[39]Maio!$C$20</f>
        <v>25.6</v>
      </c>
      <c r="R43" s="14">
        <f>[39]Maio!$C$21</f>
        <v>26.4</v>
      </c>
      <c r="S43" s="14">
        <f>[39]Maio!$C$22</f>
        <v>29</v>
      </c>
      <c r="T43" s="14">
        <f>[39]Maio!$C$23</f>
        <v>22.2</v>
      </c>
      <c r="U43" s="14">
        <f>[39]Maio!$C$24</f>
        <v>18.100000000000001</v>
      </c>
      <c r="V43" s="14">
        <f>[39]Maio!$C$25</f>
        <v>20.6</v>
      </c>
      <c r="W43" s="14">
        <f>[39]Maio!$C$26</f>
        <v>21.5</v>
      </c>
      <c r="X43" s="14">
        <f>[39]Maio!$C$27</f>
        <v>22.4</v>
      </c>
      <c r="Y43" s="14">
        <f>[39]Maio!$C$28</f>
        <v>24</v>
      </c>
      <c r="Z43" s="14">
        <f>[39]Maio!$C$29</f>
        <v>24.4</v>
      </c>
      <c r="AA43" s="14">
        <f>[39]Maio!$C$30</f>
        <v>27.4</v>
      </c>
      <c r="AB43" s="14">
        <f>[39]Maio!$C$31</f>
        <v>27.6</v>
      </c>
      <c r="AC43" s="14">
        <f>[39]Maio!$C$32</f>
        <v>26.9</v>
      </c>
      <c r="AD43" s="14">
        <f>[39]Maio!$C$33</f>
        <v>27.4</v>
      </c>
      <c r="AE43" s="14">
        <f>[39]Maio!$C$34</f>
        <v>28.4</v>
      </c>
      <c r="AF43" s="14">
        <f>[39]Maio!$C$35</f>
        <v>26</v>
      </c>
      <c r="AG43" s="21">
        <f t="shared" si="7"/>
        <v>32.700000000000003</v>
      </c>
      <c r="AH43" s="88">
        <f t="shared" si="8"/>
        <v>26.851612903225806</v>
      </c>
    </row>
    <row r="44" spans="1:34" ht="17.100000000000001" customHeight="1" x14ac:dyDescent="0.2">
      <c r="A44" s="72" t="s">
        <v>156</v>
      </c>
      <c r="B44" s="14">
        <f>[40]Maio!$C$5</f>
        <v>34.4</v>
      </c>
      <c r="C44" s="14">
        <f>[40]Maio!$C$6</f>
        <v>33.700000000000003</v>
      </c>
      <c r="D44" s="14">
        <f>[40]Maio!$C$7</f>
        <v>33.4</v>
      </c>
      <c r="E44" s="14">
        <f>[40]Maio!$C$8</f>
        <v>34.200000000000003</v>
      </c>
      <c r="F44" s="14">
        <f>[40]Maio!$C$9</f>
        <v>33.4</v>
      </c>
      <c r="G44" s="14">
        <f>[40]Maio!$C$10</f>
        <v>34.200000000000003</v>
      </c>
      <c r="H44" s="14">
        <f>[40]Maio!$C$11</f>
        <v>31.6</v>
      </c>
      <c r="I44" s="14">
        <f>[40]Maio!$C$12</f>
        <v>31.6</v>
      </c>
      <c r="J44" s="14">
        <f>[40]Maio!$C$13</f>
        <v>31.8</v>
      </c>
      <c r="K44" s="14">
        <f>[40]Maio!$C$14</f>
        <v>32</v>
      </c>
      <c r="L44" s="14">
        <f>[40]Maio!$C$15</f>
        <v>22.5</v>
      </c>
      <c r="M44" s="14">
        <f>[40]Maio!$C$16</f>
        <v>23.9</v>
      </c>
      <c r="N44" s="14">
        <f>[40]Maio!$C$17</f>
        <v>28.2</v>
      </c>
      <c r="O44" s="14">
        <f>[40]Maio!$C$18</f>
        <v>30.3</v>
      </c>
      <c r="P44" s="14">
        <f>[40]Maio!$C$19</f>
        <v>33.6</v>
      </c>
      <c r="Q44" s="14">
        <f>[40]Maio!$C$20</f>
        <v>25.6</v>
      </c>
      <c r="R44" s="14">
        <f>[40]Maio!$C$21</f>
        <v>29.3</v>
      </c>
      <c r="S44" s="14">
        <f>[40]Maio!$C$22</f>
        <v>31</v>
      </c>
      <c r="T44" s="14">
        <f>[40]Maio!$C$23</f>
        <v>23.4</v>
      </c>
      <c r="U44" s="14">
        <f>[40]Maio!$C$24</f>
        <v>20.399999999999999</v>
      </c>
      <c r="V44" s="14">
        <f>[40]Maio!$C$25</f>
        <v>23.7</v>
      </c>
      <c r="W44" s="14">
        <f>[40]Maio!$C$26</f>
        <v>24</v>
      </c>
      <c r="X44" s="14">
        <f>[40]Maio!$C$27</f>
        <v>24.3</v>
      </c>
      <c r="Y44" s="14">
        <f>[40]Maio!$C$28</f>
        <v>26.7</v>
      </c>
      <c r="Z44" s="14">
        <f>[40]Maio!$C$29</f>
        <v>28</v>
      </c>
      <c r="AA44" s="14">
        <f>[40]Maio!$C$30</f>
        <v>30.3</v>
      </c>
      <c r="AB44" s="14">
        <f>[40]Maio!$C$31</f>
        <v>30.2</v>
      </c>
      <c r="AC44" s="14">
        <f>[40]Maio!$C$32</f>
        <v>29</v>
      </c>
      <c r="AD44" s="14">
        <f>[40]Maio!$C$33</f>
        <v>30.8</v>
      </c>
      <c r="AE44" s="14">
        <f>[40]Maio!$C$34</f>
        <v>31.1</v>
      </c>
      <c r="AF44" s="14">
        <f>[40]Maio!$C$35</f>
        <v>30.4</v>
      </c>
      <c r="AG44" s="21">
        <f t="shared" si="7"/>
        <v>34.4</v>
      </c>
      <c r="AH44" s="88">
        <f t="shared" si="8"/>
        <v>29.258064516129032</v>
      </c>
    </row>
    <row r="45" spans="1:34" ht="17.100000000000001" customHeight="1" x14ac:dyDescent="0.2">
      <c r="A45" s="72" t="s">
        <v>157</v>
      </c>
      <c r="B45" s="14">
        <f>[41]Maio!$C$5</f>
        <v>34.200000000000003</v>
      </c>
      <c r="C45" s="14">
        <f>[41]Maio!$C$6</f>
        <v>33.9</v>
      </c>
      <c r="D45" s="14">
        <f>[41]Maio!$C$7</f>
        <v>33.299999999999997</v>
      </c>
      <c r="E45" s="14">
        <f>[41]Maio!$C$8</f>
        <v>33.700000000000003</v>
      </c>
      <c r="F45" s="14">
        <f>[41]Maio!$C$9</f>
        <v>33.200000000000003</v>
      </c>
      <c r="G45" s="14">
        <f>[41]Maio!$C$10</f>
        <v>34.799999999999997</v>
      </c>
      <c r="H45" s="14">
        <f>[41]Maio!$C$11</f>
        <v>31.7</v>
      </c>
      <c r="I45" s="14">
        <f>[41]Maio!$C$12</f>
        <v>30.6</v>
      </c>
      <c r="J45" s="14">
        <f>[41]Maio!$C$13</f>
        <v>31.9</v>
      </c>
      <c r="K45" s="14">
        <f>[41]Maio!$C$14</f>
        <v>32.5</v>
      </c>
      <c r="L45" s="14">
        <f>[41]Maio!$C$15</f>
        <v>26.2</v>
      </c>
      <c r="M45" s="14">
        <f>[41]Maio!$C$16</f>
        <v>24.4</v>
      </c>
      <c r="N45" s="14">
        <f>[41]Maio!$C$17</f>
        <v>28.5</v>
      </c>
      <c r="O45" s="14">
        <f>[41]Maio!$C$18</f>
        <v>30.7</v>
      </c>
      <c r="P45" s="14">
        <f>[41]Maio!$C$19</f>
        <v>33.700000000000003</v>
      </c>
      <c r="Q45" s="14">
        <f>[41]Maio!$C$20</f>
        <v>25</v>
      </c>
      <c r="R45" s="14">
        <f>[41]Maio!$C$21</f>
        <v>28.8</v>
      </c>
      <c r="S45" s="14">
        <f>[41]Maio!$C$22</f>
        <v>32.299999999999997</v>
      </c>
      <c r="T45" s="14">
        <f>[41]Maio!$C$23</f>
        <v>23.8</v>
      </c>
      <c r="U45" s="14">
        <f>[41]Maio!$C$24</f>
        <v>20.100000000000001</v>
      </c>
      <c r="V45" s="14">
        <f>[41]Maio!$C$25</f>
        <v>23.1</v>
      </c>
      <c r="W45" s="14">
        <f>[41]Maio!$C$26</f>
        <v>23.6</v>
      </c>
      <c r="X45" s="14">
        <f>[41]Maio!$C$27</f>
        <v>25.2</v>
      </c>
      <c r="Y45" s="14">
        <f>[41]Maio!$C$28</f>
        <v>26.7</v>
      </c>
      <c r="Z45" s="14">
        <f>[41]Maio!$C$29</f>
        <v>27.6</v>
      </c>
      <c r="AA45" s="14">
        <f>[41]Maio!$C$30</f>
        <v>29.8</v>
      </c>
      <c r="AB45" s="14">
        <f>[41]Maio!$C$31</f>
        <v>30</v>
      </c>
      <c r="AC45" s="14">
        <f>[41]Maio!$C$32</f>
        <v>28.6</v>
      </c>
      <c r="AD45" s="14">
        <f>[41]Maio!$C$33</f>
        <v>29.4</v>
      </c>
      <c r="AE45" s="14">
        <f>[41]Maio!$C$34</f>
        <v>30</v>
      </c>
      <c r="AF45" s="14">
        <f>[41]Maio!$C$35</f>
        <v>30.5</v>
      </c>
      <c r="AG45" s="21">
        <f>MAX(B45:AF45)</f>
        <v>34.799999999999997</v>
      </c>
      <c r="AH45" s="88">
        <f>AVERAGE(B45:AF45)</f>
        <v>29.283870967741933</v>
      </c>
    </row>
    <row r="46" spans="1:34" ht="17.100000000000001" customHeight="1" x14ac:dyDescent="0.2">
      <c r="A46" s="72" t="s">
        <v>158</v>
      </c>
      <c r="B46" s="14">
        <f>[42]Maio!$C$5</f>
        <v>30</v>
      </c>
      <c r="C46" s="14">
        <f>[42]Maio!$C$6</f>
        <v>33.200000000000003</v>
      </c>
      <c r="D46" s="14">
        <f>[42]Maio!$C$7</f>
        <v>33.799999999999997</v>
      </c>
      <c r="E46" s="14">
        <f>[42]Maio!$C$8</f>
        <v>34.1</v>
      </c>
      <c r="F46" s="14">
        <f>[42]Maio!$C$9</f>
        <v>34.700000000000003</v>
      </c>
      <c r="G46" s="14">
        <f>[42]Maio!$C$10</f>
        <v>33.299999999999997</v>
      </c>
      <c r="H46" s="14">
        <f>[42]Maio!$C$11</f>
        <v>32.1</v>
      </c>
      <c r="I46" s="14">
        <f>[42]Maio!$C$12</f>
        <v>33.4</v>
      </c>
      <c r="J46" s="14">
        <f>[42]Maio!$C$13</f>
        <v>33.5</v>
      </c>
      <c r="K46" s="14">
        <f>[42]Maio!$C$14</f>
        <v>33.6</v>
      </c>
      <c r="L46" s="14">
        <f>[42]Maio!$C$15</f>
        <v>33</v>
      </c>
      <c r="M46" s="14">
        <f>[42]Maio!$C$16</f>
        <v>27.8</v>
      </c>
      <c r="N46" s="14">
        <f>[42]Maio!$C$17</f>
        <v>30.3</v>
      </c>
      <c r="O46" s="14">
        <f>[42]Maio!$C$18</f>
        <v>32.9</v>
      </c>
      <c r="P46" s="14">
        <f>[42]Maio!$C$19</f>
        <v>33.5</v>
      </c>
      <c r="Q46" s="14">
        <f>[42]Maio!$C$20</f>
        <v>29.9</v>
      </c>
      <c r="R46" s="14">
        <f>[42]Maio!$C$21</f>
        <v>30.6</v>
      </c>
      <c r="S46" s="14">
        <f>[42]Maio!$C$22</f>
        <v>31.9</v>
      </c>
      <c r="T46" s="14">
        <f>[42]Maio!$C$23</f>
        <v>25.7</v>
      </c>
      <c r="U46" s="14">
        <f>[42]Maio!$C$24</f>
        <v>22.5</v>
      </c>
      <c r="V46" s="14">
        <f>[42]Maio!$C$25</f>
        <v>25.6</v>
      </c>
      <c r="W46" s="14">
        <f>[42]Maio!$C$26</f>
        <v>28</v>
      </c>
      <c r="X46" s="14">
        <f>[42]Maio!$C$27</f>
        <v>28.8</v>
      </c>
      <c r="Y46" s="14">
        <f>[42]Maio!$C$28</f>
        <v>30.2</v>
      </c>
      <c r="Z46" s="14">
        <f>[42]Maio!$C$29</f>
        <v>30.8</v>
      </c>
      <c r="AA46" s="14">
        <f>[42]Maio!$C$30</f>
        <v>32.1</v>
      </c>
      <c r="AB46" s="14">
        <f>[42]Maio!$C$31</f>
        <v>32.1</v>
      </c>
      <c r="AC46" s="14">
        <f>[42]Maio!$C$32</f>
        <v>31.3</v>
      </c>
      <c r="AD46" s="14">
        <f>[42]Maio!$C$33</f>
        <v>31.2</v>
      </c>
      <c r="AE46" s="14">
        <f>[42]Maio!$C$34</f>
        <v>31</v>
      </c>
      <c r="AF46" s="14">
        <f>[42]Maio!$C$35</f>
        <v>32.1</v>
      </c>
      <c r="AG46" s="21">
        <f>MAX(B46:AF46)</f>
        <v>34.700000000000003</v>
      </c>
      <c r="AH46" s="88">
        <f>AVERAGE(B46:AF46)</f>
        <v>31.064516129032263</v>
      </c>
    </row>
    <row r="47" spans="1:34" ht="17.100000000000001" customHeight="1" x14ac:dyDescent="0.2">
      <c r="A47" s="72" t="s">
        <v>159</v>
      </c>
      <c r="B47" s="14">
        <f>[43]Maio!$C$5</f>
        <v>34</v>
      </c>
      <c r="C47" s="14">
        <f>[43]Maio!$C$6</f>
        <v>33.799999999999997</v>
      </c>
      <c r="D47" s="14">
        <f>[43]Maio!$C$7</f>
        <v>33.299999999999997</v>
      </c>
      <c r="E47" s="14">
        <f>[43]Maio!$C$8</f>
        <v>34.1</v>
      </c>
      <c r="F47" s="14">
        <f>[43]Maio!$C$9</f>
        <v>33.5</v>
      </c>
      <c r="G47" s="14">
        <f>[43]Maio!$C$10</f>
        <v>34</v>
      </c>
      <c r="H47" s="14">
        <f>[43]Maio!$C$11</f>
        <v>32.700000000000003</v>
      </c>
      <c r="I47" s="14">
        <f>[43]Maio!$C$12</f>
        <v>31.9</v>
      </c>
      <c r="J47" s="14">
        <f>[43]Maio!$C$13</f>
        <v>31.9</v>
      </c>
      <c r="K47" s="14">
        <f>[43]Maio!$C$14</f>
        <v>32.700000000000003</v>
      </c>
      <c r="L47" s="14">
        <f>[43]Maio!$C$15</f>
        <v>32.6</v>
      </c>
      <c r="M47" s="14">
        <f>[43]Maio!$C$16</f>
        <v>22</v>
      </c>
      <c r="N47" s="14">
        <f>[43]Maio!$C$17</f>
        <v>27.9</v>
      </c>
      <c r="O47" s="14">
        <f>[43]Maio!$C$18</f>
        <v>31.7</v>
      </c>
      <c r="P47" s="14">
        <f>[43]Maio!$C$19</f>
        <v>33.299999999999997</v>
      </c>
      <c r="Q47" s="14">
        <f>[43]Maio!$C$20</f>
        <v>25.4</v>
      </c>
      <c r="R47" s="14">
        <f>[43]Maio!$C$21</f>
        <v>29.2</v>
      </c>
      <c r="S47" s="14">
        <f>[43]Maio!$C$22</f>
        <v>32.299999999999997</v>
      </c>
      <c r="T47" s="14">
        <f>[43]Maio!$C$23</f>
        <v>24.3</v>
      </c>
      <c r="U47" s="14">
        <f>[43]Maio!$C$24</f>
        <v>21.1</v>
      </c>
      <c r="V47" s="14">
        <f>[43]Maio!$C$25</f>
        <v>23.8</v>
      </c>
      <c r="W47" s="14">
        <f>[43]Maio!$C$26</f>
        <v>25.1</v>
      </c>
      <c r="X47" s="14">
        <f>[43]Maio!$C$27</f>
        <v>26.5</v>
      </c>
      <c r="Y47" s="14">
        <f>[43]Maio!$C$28</f>
        <v>29.4</v>
      </c>
      <c r="Z47" s="14">
        <f>[43]Maio!$C$29</f>
        <v>29.4</v>
      </c>
      <c r="AA47" s="14">
        <f>[43]Maio!$C$30</f>
        <v>31.1</v>
      </c>
      <c r="AB47" s="14">
        <f>[43]Maio!$C$31</f>
        <v>31.3</v>
      </c>
      <c r="AC47" s="14">
        <f>[43]Maio!$C$32</f>
        <v>29.9</v>
      </c>
      <c r="AD47" s="14">
        <f>[43]Maio!$C$33</f>
        <v>30.6</v>
      </c>
      <c r="AE47" s="14">
        <f>[43]Maio!$C$34</f>
        <v>31.2</v>
      </c>
      <c r="AF47" s="14">
        <f>[43]Maio!$C$35</f>
        <v>31.2</v>
      </c>
      <c r="AG47" s="21">
        <f>MAX(B47:AF47)</f>
        <v>34.1</v>
      </c>
      <c r="AH47" s="88">
        <f>AVERAGE(B47:AF47)</f>
        <v>30.038709677419348</v>
      </c>
    </row>
    <row r="48" spans="1:34" ht="17.100000000000001" customHeight="1" x14ac:dyDescent="0.2">
      <c r="A48" s="72" t="s">
        <v>160</v>
      </c>
      <c r="B48" s="14">
        <f>[44]Maio!$C$5</f>
        <v>33.4</v>
      </c>
      <c r="C48" s="14">
        <f>[44]Maio!$C$6</f>
        <v>33.299999999999997</v>
      </c>
      <c r="D48" s="14">
        <f>[44]Maio!$C$7</f>
        <v>32.299999999999997</v>
      </c>
      <c r="E48" s="14">
        <f>[44]Maio!$C$8</f>
        <v>33.5</v>
      </c>
      <c r="F48" s="14">
        <f>[44]Maio!$C$9</f>
        <v>34.1</v>
      </c>
      <c r="G48" s="14">
        <f>[44]Maio!$C$10</f>
        <v>32.9</v>
      </c>
      <c r="H48" s="14">
        <f>[44]Maio!$C$11</f>
        <v>30.8</v>
      </c>
      <c r="I48" s="14">
        <f>[44]Maio!$C$12</f>
        <v>30.2</v>
      </c>
      <c r="J48" s="14">
        <f>[44]Maio!$C$13</f>
        <v>31</v>
      </c>
      <c r="K48" s="14">
        <f>[44]Maio!$C$14</f>
        <v>32.200000000000003</v>
      </c>
      <c r="L48" s="14">
        <f>[44]Maio!$C$15</f>
        <v>30.9</v>
      </c>
      <c r="M48" s="14">
        <f>[44]Maio!$C$16</f>
        <v>24.5</v>
      </c>
      <c r="N48" s="14">
        <f>[44]Maio!$C$17</f>
        <v>29.1</v>
      </c>
      <c r="O48" s="14">
        <f>[44]Maio!$C$18</f>
        <v>31.3</v>
      </c>
      <c r="P48" s="14">
        <f>[44]Maio!$C$19</f>
        <v>33.5</v>
      </c>
      <c r="Q48" s="14">
        <f>[44]Maio!$C$20</f>
        <v>27.3</v>
      </c>
      <c r="R48" s="14">
        <f>[44]Maio!$C$21</f>
        <v>29.3</v>
      </c>
      <c r="S48" s="14">
        <f>[44]Maio!$C$22</f>
        <v>31.7</v>
      </c>
      <c r="T48" s="14">
        <f>[44]Maio!$C$23</f>
        <v>24.4</v>
      </c>
      <c r="U48" s="14">
        <f>[44]Maio!$C$24</f>
        <v>20.9</v>
      </c>
      <c r="V48" s="14">
        <f>[44]Maio!$C$25</f>
        <v>23.1</v>
      </c>
      <c r="W48" s="14">
        <f>[44]Maio!$C$26</f>
        <v>24.8</v>
      </c>
      <c r="X48" s="14">
        <f>[44]Maio!$C$27</f>
        <v>26.1</v>
      </c>
      <c r="Y48" s="14">
        <f>[44]Maio!$C$28</f>
        <v>27.9</v>
      </c>
      <c r="Z48" s="14">
        <f>[44]Maio!$C$29</f>
        <v>28.2</v>
      </c>
      <c r="AA48" s="14">
        <f>[44]Maio!$C$30</f>
        <v>29</v>
      </c>
      <c r="AB48" s="14">
        <f>[44]Maio!$C$31</f>
        <v>29.4</v>
      </c>
      <c r="AC48" s="14">
        <f>[44]Maio!$C$32</f>
        <v>28.5</v>
      </c>
      <c r="AD48" s="14">
        <f>[44]Maio!$C$33</f>
        <v>29</v>
      </c>
      <c r="AE48" s="14">
        <f>[44]Maio!$C$34</f>
        <v>29.5</v>
      </c>
      <c r="AF48" s="14">
        <f>[44]Maio!$C$35</f>
        <v>29.9</v>
      </c>
      <c r="AG48" s="21">
        <f t="shared" ref="AG48:AG49" si="11">MAX(B48:AF48)</f>
        <v>34.1</v>
      </c>
      <c r="AH48" s="88">
        <f t="shared" ref="AH48:AH49" si="12">AVERAGE(B48:AF48)</f>
        <v>29.419354838709676</v>
      </c>
    </row>
    <row r="49" spans="1:37" ht="17.100000000000001" customHeight="1" x14ac:dyDescent="0.2">
      <c r="A49" s="72" t="s">
        <v>161</v>
      </c>
      <c r="B49" s="14">
        <f>[45]Maio!$C$5</f>
        <v>32.5</v>
      </c>
      <c r="C49" s="14">
        <f>[45]Maio!$C$6</f>
        <v>32</v>
      </c>
      <c r="D49" s="14">
        <f>[45]Maio!$C$7</f>
        <v>31.6</v>
      </c>
      <c r="E49" s="14">
        <f>[45]Maio!$C$8</f>
        <v>34.299999999999997</v>
      </c>
      <c r="F49" s="14">
        <f>[45]Maio!$C$9</f>
        <v>32.200000000000003</v>
      </c>
      <c r="G49" s="14">
        <f>[45]Maio!$C$10</f>
        <v>33</v>
      </c>
      <c r="H49" s="14">
        <f>[45]Maio!$C$11</f>
        <v>31.7</v>
      </c>
      <c r="I49" s="14">
        <f>[45]Maio!$C$12</f>
        <v>30.6</v>
      </c>
      <c r="J49" s="14">
        <f>[45]Maio!$C$13</f>
        <v>30.9</v>
      </c>
      <c r="K49" s="14">
        <f>[45]Maio!$C$14</f>
        <v>32.1</v>
      </c>
      <c r="L49" s="14">
        <f>[45]Maio!$C$15</f>
        <v>33</v>
      </c>
      <c r="M49" s="14">
        <f>[45]Maio!$C$16</f>
        <v>26.9</v>
      </c>
      <c r="N49" s="14">
        <f>[45]Maio!$C$17</f>
        <v>27.2</v>
      </c>
      <c r="O49" s="14">
        <f>[45]Maio!$C$18</f>
        <v>30.7</v>
      </c>
      <c r="P49" s="14">
        <f>[45]Maio!$C$19</f>
        <v>33.700000000000003</v>
      </c>
      <c r="Q49" s="14">
        <f>[45]Maio!$C$20</f>
        <v>28</v>
      </c>
      <c r="R49" s="14">
        <f>[45]Maio!$C$21</f>
        <v>25.9</v>
      </c>
      <c r="S49" s="14">
        <f>[45]Maio!$C$22</f>
        <v>32.299999999999997</v>
      </c>
      <c r="T49" s="14">
        <f>[45]Maio!$C$23</f>
        <v>24.7</v>
      </c>
      <c r="U49" s="14">
        <f>[45]Maio!$C$24</f>
        <v>21.7</v>
      </c>
      <c r="V49" s="14">
        <f>[45]Maio!$C$25</f>
        <v>23.4</v>
      </c>
      <c r="W49" s="14">
        <f>[45]Maio!$C$26</f>
        <v>25.9</v>
      </c>
      <c r="X49" s="14">
        <f>[45]Maio!$C$27</f>
        <v>27.4</v>
      </c>
      <c r="Y49" s="14">
        <f>[45]Maio!$C$28</f>
        <v>28.9</v>
      </c>
      <c r="Z49" s="14">
        <f>[45]Maio!$C$29</f>
        <v>29.6</v>
      </c>
      <c r="AA49" s="14">
        <f>[45]Maio!$C$30</f>
        <v>29.8</v>
      </c>
      <c r="AB49" s="14">
        <f>[45]Maio!$C$31</f>
        <v>30.3</v>
      </c>
      <c r="AC49" s="14">
        <f>[45]Maio!$C$32</f>
        <v>28.5</v>
      </c>
      <c r="AD49" s="14">
        <f>[45]Maio!$C$33</f>
        <v>29.2</v>
      </c>
      <c r="AE49" s="14">
        <f>[45]Maio!$C$34</f>
        <v>30.6</v>
      </c>
      <c r="AF49" s="14">
        <f>[45]Maio!$C$35</f>
        <v>30.7</v>
      </c>
      <c r="AG49" s="21">
        <f t="shared" si="11"/>
        <v>34.299999999999997</v>
      </c>
      <c r="AH49" s="88">
        <f t="shared" si="12"/>
        <v>29.654838709677417</v>
      </c>
    </row>
    <row r="50" spans="1:37" s="5" customFormat="1" ht="17.100000000000001" customHeight="1" x14ac:dyDescent="0.2">
      <c r="A50" s="76" t="s">
        <v>33</v>
      </c>
      <c r="B50" s="17">
        <f t="shared" ref="B50:AG50" si="13">MAX(B5:B49)</f>
        <v>36.5</v>
      </c>
      <c r="C50" s="17">
        <f t="shared" si="13"/>
        <v>36</v>
      </c>
      <c r="D50" s="17">
        <f t="shared" si="13"/>
        <v>35.700000000000003</v>
      </c>
      <c r="E50" s="17">
        <f t="shared" si="13"/>
        <v>37.9</v>
      </c>
      <c r="F50" s="17">
        <f t="shared" si="13"/>
        <v>38</v>
      </c>
      <c r="G50" s="17">
        <f t="shared" si="13"/>
        <v>36.700000000000003</v>
      </c>
      <c r="H50" s="17">
        <f t="shared" si="13"/>
        <v>36.6</v>
      </c>
      <c r="I50" s="17">
        <f t="shared" si="13"/>
        <v>36.700000000000003</v>
      </c>
      <c r="J50" s="17">
        <f t="shared" si="13"/>
        <v>35.299999999999997</v>
      </c>
      <c r="K50" s="17">
        <f t="shared" si="13"/>
        <v>34.700000000000003</v>
      </c>
      <c r="L50" s="17">
        <f t="shared" si="13"/>
        <v>34.700000000000003</v>
      </c>
      <c r="M50" s="17">
        <f t="shared" si="13"/>
        <v>30.3</v>
      </c>
      <c r="N50" s="17">
        <f t="shared" si="13"/>
        <v>32.5</v>
      </c>
      <c r="O50" s="17">
        <f t="shared" si="13"/>
        <v>34.5</v>
      </c>
      <c r="P50" s="17">
        <f t="shared" si="13"/>
        <v>35.299999999999997</v>
      </c>
      <c r="Q50" s="17">
        <f t="shared" si="13"/>
        <v>33.299999999999997</v>
      </c>
      <c r="R50" s="17">
        <f t="shared" si="13"/>
        <v>32.9</v>
      </c>
      <c r="S50" s="17">
        <f t="shared" si="13"/>
        <v>32.799999999999997</v>
      </c>
      <c r="T50" s="17">
        <f t="shared" si="13"/>
        <v>32</v>
      </c>
      <c r="U50" s="17">
        <f t="shared" si="13"/>
        <v>23.8</v>
      </c>
      <c r="V50" s="17">
        <f t="shared" si="13"/>
        <v>30.3</v>
      </c>
      <c r="W50" s="17">
        <f t="shared" si="13"/>
        <v>30.4</v>
      </c>
      <c r="X50" s="17">
        <f t="shared" si="13"/>
        <v>31.8</v>
      </c>
      <c r="Y50" s="17">
        <f t="shared" si="13"/>
        <v>34.200000000000003</v>
      </c>
      <c r="Z50" s="17">
        <f t="shared" si="13"/>
        <v>34</v>
      </c>
      <c r="AA50" s="17">
        <f t="shared" si="13"/>
        <v>35.200000000000003</v>
      </c>
      <c r="AB50" s="17">
        <f t="shared" si="13"/>
        <v>33.200000000000003</v>
      </c>
      <c r="AC50" s="17">
        <f t="shared" si="13"/>
        <v>33.1</v>
      </c>
      <c r="AD50" s="17">
        <f t="shared" si="13"/>
        <v>32</v>
      </c>
      <c r="AE50" s="17">
        <f t="shared" si="13"/>
        <v>33.299999999999997</v>
      </c>
      <c r="AF50" s="17">
        <f t="shared" si="13"/>
        <v>33.9</v>
      </c>
      <c r="AG50" s="21">
        <f t="shared" si="13"/>
        <v>38</v>
      </c>
      <c r="AH50" s="88">
        <f>AVERAGE(AH5:AH49)</f>
        <v>29.154067663257287</v>
      </c>
    </row>
    <row r="51" spans="1:37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68"/>
      <c r="AH51" s="78"/>
    </row>
    <row r="52" spans="1:37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66"/>
      <c r="AH52" s="85"/>
    </row>
    <row r="53" spans="1:37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64"/>
      <c r="AH53" s="85"/>
      <c r="AI53" s="2"/>
    </row>
    <row r="54" spans="1:37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70"/>
      <c r="AH54" s="108"/>
      <c r="AI54" s="2"/>
    </row>
    <row r="55" spans="1:37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6"/>
      <c r="AH55" s="110"/>
    </row>
    <row r="56" spans="1:37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111"/>
    </row>
    <row r="57" spans="1:37" x14ac:dyDescent="0.2">
      <c r="AK57" s="16" t="s">
        <v>54</v>
      </c>
    </row>
    <row r="59" spans="1:37" x14ac:dyDescent="0.2">
      <c r="S59" s="2" t="s">
        <v>54</v>
      </c>
    </row>
    <row r="60" spans="1:37" x14ac:dyDescent="0.2">
      <c r="AK60" s="16" t="s">
        <v>54</v>
      </c>
    </row>
    <row r="61" spans="1:37" x14ac:dyDescent="0.2">
      <c r="W61" s="2" t="s">
        <v>54</v>
      </c>
      <c r="AI61" s="16" t="s">
        <v>54</v>
      </c>
      <c r="AK61" s="16" t="s">
        <v>54</v>
      </c>
    </row>
    <row r="64" spans="1:37" x14ac:dyDescent="0.2">
      <c r="AJ64" s="16" t="s">
        <v>54</v>
      </c>
    </row>
  </sheetData>
  <sheetProtection algorithmName="SHA-512" hashValue="AooiFQNW+hqbb6gvj1MjkYCn0d2WZpinvwuxBwc88EuKqxJXoZEbBrdDjfndyu0IGSiaNaJDJyrBFmTS7qEHGw==" saltValue="Q2MYlSfd0hxcrk/chpeNhw==" spinCount="100000" sheet="1" objects="1" scenarios="1"/>
  <mergeCells count="36">
    <mergeCell ref="T52:X52"/>
    <mergeCell ref="T53:X53"/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="90" zoomScaleNormal="90" workbookViewId="0">
      <selection activeCell="AK66" sqref="AK6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7.28515625" style="1" bestFit="1" customWidth="1"/>
  </cols>
  <sheetData>
    <row r="1" spans="1:37" ht="20.100000000000001" customHeight="1" x14ac:dyDescent="0.2">
      <c r="A1" s="142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/>
    </row>
    <row r="2" spans="1:37" s="4" customFormat="1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7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18" t="s">
        <v>42</v>
      </c>
      <c r="AH3" s="86" t="s">
        <v>40</v>
      </c>
    </row>
    <row r="4" spans="1:37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8" t="s">
        <v>39</v>
      </c>
      <c r="AH4" s="86" t="s">
        <v>39</v>
      </c>
    </row>
    <row r="5" spans="1:37" s="5" customFormat="1" ht="20.100000000000001" customHeight="1" x14ac:dyDescent="0.2">
      <c r="A5" s="135" t="s">
        <v>47</v>
      </c>
      <c r="B5" s="14">
        <f>[1]Maio!$D$5</f>
        <v>16.8</v>
      </c>
      <c r="C5" s="14">
        <f>[1]Maio!$D$6</f>
        <v>17.2</v>
      </c>
      <c r="D5" s="14">
        <f>[1]Maio!$D$7</f>
        <v>15.7</v>
      </c>
      <c r="E5" s="14">
        <f>[1]Maio!$D$8</f>
        <v>14.5</v>
      </c>
      <c r="F5" s="14">
        <f>[1]Maio!$D$9</f>
        <v>15.6</v>
      </c>
      <c r="G5" s="14">
        <f>[1]Maio!$D$10</f>
        <v>16.100000000000001</v>
      </c>
      <c r="H5" s="14">
        <f>[1]Maio!$D$11</f>
        <v>18.2</v>
      </c>
      <c r="I5" s="14">
        <f>[1]Maio!$D$12</f>
        <v>18</v>
      </c>
      <c r="J5" s="14">
        <f>[1]Maio!$D$13</f>
        <v>17.100000000000001</v>
      </c>
      <c r="K5" s="14">
        <f>[1]Maio!$D$14</f>
        <v>16.3</v>
      </c>
      <c r="L5" s="14">
        <f>[1]Maio!$D$15</f>
        <v>16.600000000000001</v>
      </c>
      <c r="M5" s="14">
        <f>[1]Maio!$D$16</f>
        <v>18.600000000000001</v>
      </c>
      <c r="N5" s="14">
        <f>[1]Maio!$D$17</f>
        <v>13.2</v>
      </c>
      <c r="O5" s="14">
        <f>[1]Maio!$D$18</f>
        <v>15.7</v>
      </c>
      <c r="P5" s="14">
        <f>[1]Maio!$D$19</f>
        <v>17.3</v>
      </c>
      <c r="Q5" s="14">
        <f>[1]Maio!$D$20</f>
        <v>18.899999999999999</v>
      </c>
      <c r="R5" s="14">
        <f>[1]Maio!$D$21</f>
        <v>20.2</v>
      </c>
      <c r="S5" s="14">
        <f>[1]Maio!$D$22</f>
        <v>17.899999999999999</v>
      </c>
      <c r="T5" s="14">
        <f>[1]Maio!$D$23</f>
        <v>17.600000000000001</v>
      </c>
      <c r="U5" s="14">
        <f>[1]Maio!$D$24</f>
        <v>9.1</v>
      </c>
      <c r="V5" s="14">
        <f>[1]Maio!$D$25</f>
        <v>6.7</v>
      </c>
      <c r="W5" s="14">
        <f>[1]Maio!$D$26</f>
        <v>6.7</v>
      </c>
      <c r="X5" s="14">
        <f>[1]Maio!$D$27</f>
        <v>8</v>
      </c>
      <c r="Y5" s="14">
        <f>[1]Maio!$D$28</f>
        <v>11.5</v>
      </c>
      <c r="Z5" s="14">
        <f>[1]Maio!$D$29</f>
        <v>14.7</v>
      </c>
      <c r="AA5" s="14">
        <f>[1]Maio!$D$30</f>
        <v>15.2</v>
      </c>
      <c r="AB5" s="14">
        <f>[1]Maio!$D$31</f>
        <v>14.4</v>
      </c>
      <c r="AC5" s="14">
        <f>[1]Maio!$D$32</f>
        <v>13.6</v>
      </c>
      <c r="AD5" s="14">
        <f>[1]Maio!$D$33</f>
        <v>15.3</v>
      </c>
      <c r="AE5" s="14">
        <f>[1]Maio!$D$34</f>
        <v>17.899999999999999</v>
      </c>
      <c r="AF5" s="14">
        <f>[1]Maio!$D$35</f>
        <v>19.7</v>
      </c>
      <c r="AG5" s="19">
        <f>MIN(B5:AF5)</f>
        <v>6.7</v>
      </c>
      <c r="AH5" s="87">
        <f>AVERAGE(B5:AF5)</f>
        <v>15.299999999999999</v>
      </c>
    </row>
    <row r="6" spans="1:37" ht="17.100000000000001" customHeight="1" x14ac:dyDescent="0.2">
      <c r="A6" s="135" t="s">
        <v>0</v>
      </c>
      <c r="B6" s="14">
        <f>[2]Maio!$D$5</f>
        <v>15.1</v>
      </c>
      <c r="C6" s="14">
        <f>[2]Maio!$D$6</f>
        <v>16.100000000000001</v>
      </c>
      <c r="D6" s="14">
        <f>[2]Maio!$D$7</f>
        <v>15.6</v>
      </c>
      <c r="E6" s="14">
        <f>[2]Maio!$D$8</f>
        <v>13.3</v>
      </c>
      <c r="F6" s="14">
        <f>[2]Maio!$D$9</f>
        <v>18.8</v>
      </c>
      <c r="G6" s="14">
        <f>[2]Maio!$D$10</f>
        <v>19.399999999999999</v>
      </c>
      <c r="H6" s="14">
        <f>[2]Maio!$D$11</f>
        <v>16.7</v>
      </c>
      <c r="I6" s="14">
        <f>[2]Maio!$D$12</f>
        <v>16.8</v>
      </c>
      <c r="J6" s="14">
        <f>[2]Maio!$D$13</f>
        <v>16.2</v>
      </c>
      <c r="K6" s="14">
        <f>[2]Maio!$D$14</f>
        <v>16.5</v>
      </c>
      <c r="L6" s="14">
        <f>[2]Maio!$D$15</f>
        <v>17.3</v>
      </c>
      <c r="M6" s="14">
        <f>[2]Maio!$D$16</f>
        <v>12.1</v>
      </c>
      <c r="N6" s="14">
        <f>[2]Maio!$D$17</f>
        <v>9.8000000000000007</v>
      </c>
      <c r="O6" s="14">
        <f>[2]Maio!$D$18</f>
        <v>11.7</v>
      </c>
      <c r="P6" s="14">
        <f>[2]Maio!$D$19</f>
        <v>16.899999999999999</v>
      </c>
      <c r="Q6" s="14">
        <f>[2]Maio!$D$20</f>
        <v>17.2</v>
      </c>
      <c r="R6" s="14">
        <f>[2]Maio!$D$21</f>
        <v>13.8</v>
      </c>
      <c r="S6" s="14">
        <f>[2]Maio!$D$22</f>
        <v>16.399999999999999</v>
      </c>
      <c r="T6" s="14">
        <f>[2]Maio!$D$23</f>
        <v>11.1</v>
      </c>
      <c r="U6" s="14">
        <f>[2]Maio!$D$24</f>
        <v>6.5</v>
      </c>
      <c r="V6" s="14">
        <f>[2]Maio!$D$25</f>
        <v>5</v>
      </c>
      <c r="W6" s="14">
        <f>[2]Maio!$D$26</f>
        <v>6.8</v>
      </c>
      <c r="X6" s="14">
        <f>[2]Maio!$D$27</f>
        <v>8.3000000000000007</v>
      </c>
      <c r="Y6" s="14">
        <f>[2]Maio!$D$28</f>
        <v>11.9</v>
      </c>
      <c r="Z6" s="14">
        <f>[2]Maio!$D$29</f>
        <v>13.7</v>
      </c>
      <c r="AA6" s="14">
        <f>[2]Maio!$D$30</f>
        <v>14.3</v>
      </c>
      <c r="AB6" s="14">
        <f>[2]Maio!$D$31</f>
        <v>13.5</v>
      </c>
      <c r="AC6" s="14">
        <f>[2]Maio!$D$32</f>
        <v>12.3</v>
      </c>
      <c r="AD6" s="14">
        <f>[2]Maio!$D$33</f>
        <v>10.5</v>
      </c>
      <c r="AE6" s="14">
        <f>[2]Maio!$D$34</f>
        <v>13.7</v>
      </c>
      <c r="AF6" s="14">
        <f>[2]Maio!$D$35</f>
        <v>14.4</v>
      </c>
      <c r="AG6" s="20">
        <f t="shared" ref="AG6:AG15" si="1">MIN(B6:AF6)</f>
        <v>5</v>
      </c>
      <c r="AH6" s="88">
        <f>AVERAGE(B6:AF6)</f>
        <v>13.603225806451613</v>
      </c>
    </row>
    <row r="7" spans="1:37" ht="17.100000000000001" customHeight="1" x14ac:dyDescent="0.2">
      <c r="A7" s="135" t="s">
        <v>1</v>
      </c>
      <c r="B7" s="14">
        <f>[3]Maio!$D$5</f>
        <v>20.100000000000001</v>
      </c>
      <c r="C7" s="14">
        <f>[3]Maio!$D$6</f>
        <v>20.399999999999999</v>
      </c>
      <c r="D7" s="14">
        <f>[3]Maio!$D$7</f>
        <v>18.7</v>
      </c>
      <c r="E7" s="14">
        <f>[3]Maio!$D$8</f>
        <v>17.5</v>
      </c>
      <c r="F7" s="14">
        <f>[3]Maio!$D$9</f>
        <v>18.5</v>
      </c>
      <c r="G7" s="14">
        <f>[3]Maio!$D$10</f>
        <v>20.399999999999999</v>
      </c>
      <c r="H7" s="14">
        <f>[3]Maio!$D$11</f>
        <v>20.399999999999999</v>
      </c>
      <c r="I7" s="14">
        <f>[3]Maio!$D$12</f>
        <v>21.8</v>
      </c>
      <c r="J7" s="14">
        <f>[3]Maio!$D$13</f>
        <v>20.9</v>
      </c>
      <c r="K7" s="14">
        <f>[3]Maio!$D$14</f>
        <v>19.100000000000001</v>
      </c>
      <c r="L7" s="14">
        <f>[3]Maio!$D$15</f>
        <v>19.399999999999999</v>
      </c>
      <c r="M7" s="14">
        <f>[3]Maio!$D$16</f>
        <v>16.399999999999999</v>
      </c>
      <c r="N7" s="14">
        <f>[3]Maio!$D$17</f>
        <v>14.8</v>
      </c>
      <c r="O7" s="14">
        <f>[3]Maio!$D$18</f>
        <v>17.899999999999999</v>
      </c>
      <c r="P7" s="14">
        <f>[3]Maio!$D$19</f>
        <v>19</v>
      </c>
      <c r="Q7" s="14">
        <f>[3]Maio!$D$20</f>
        <v>18.600000000000001</v>
      </c>
      <c r="R7" s="14">
        <f>[3]Maio!$D$21</f>
        <v>17.600000000000001</v>
      </c>
      <c r="S7" s="14">
        <f>[3]Maio!$D$22</f>
        <v>18.399999999999999</v>
      </c>
      <c r="T7" s="14">
        <f>[3]Maio!$D$23</f>
        <v>14.3</v>
      </c>
      <c r="U7" s="14">
        <f>[3]Maio!$D$24</f>
        <v>9.3000000000000007</v>
      </c>
      <c r="V7" s="14">
        <f>[3]Maio!$D$25</f>
        <v>9</v>
      </c>
      <c r="W7" s="14">
        <f>[3]Maio!$D$26</f>
        <v>10.7</v>
      </c>
      <c r="X7" s="14">
        <f>[3]Maio!$D$27</f>
        <v>11.9</v>
      </c>
      <c r="Y7" s="14">
        <f>[3]Maio!$D$28</f>
        <v>13.6</v>
      </c>
      <c r="Z7" s="14">
        <f>[3]Maio!$D$29</f>
        <v>18.2</v>
      </c>
      <c r="AA7" s="14">
        <f>[3]Maio!$D$30</f>
        <v>18.5</v>
      </c>
      <c r="AB7" s="14">
        <f>[3]Maio!$D$31</f>
        <v>16.399999999999999</v>
      </c>
      <c r="AC7" s="14">
        <f>[3]Maio!$D$32</f>
        <v>18.8</v>
      </c>
      <c r="AD7" s="14">
        <f>[3]Maio!$D$33</f>
        <v>15.1</v>
      </c>
      <c r="AE7" s="14">
        <f>[3]Maio!$D$34</f>
        <v>18.5</v>
      </c>
      <c r="AF7" s="14">
        <f>[3]Maio!$D$35</f>
        <v>20.8</v>
      </c>
      <c r="AG7" s="20">
        <f t="shared" si="1"/>
        <v>9</v>
      </c>
      <c r="AH7" s="88">
        <f t="shared" ref="AH7:AH15" si="2">AVERAGE(B7:AF7)</f>
        <v>17.258064516129032</v>
      </c>
    </row>
    <row r="8" spans="1:37" ht="17.100000000000001" customHeight="1" x14ac:dyDescent="0.2">
      <c r="A8" s="135" t="s">
        <v>74</v>
      </c>
      <c r="B8" s="14">
        <f>[4]Maio!$D$5</f>
        <v>22.6</v>
      </c>
      <c r="C8" s="14">
        <f>[4]Maio!$D$6</f>
        <v>21.6</v>
      </c>
      <c r="D8" s="14">
        <f>[4]Maio!$D$7</f>
        <v>20</v>
      </c>
      <c r="E8" s="14">
        <f>[4]Maio!$D$8</f>
        <v>18.8</v>
      </c>
      <c r="F8" s="14">
        <f>[4]Maio!$D$9</f>
        <v>20.6</v>
      </c>
      <c r="G8" s="14">
        <f>[4]Maio!$D$10</f>
        <v>21</v>
      </c>
      <c r="H8" s="14">
        <f>[4]Maio!$D$11</f>
        <v>20.9</v>
      </c>
      <c r="I8" s="14">
        <f>[4]Maio!$D$12</f>
        <v>19.8</v>
      </c>
      <c r="J8" s="14">
        <f>[4]Maio!$D$13</f>
        <v>19.2</v>
      </c>
      <c r="K8" s="14">
        <f>[4]Maio!$D$14</f>
        <v>19.600000000000001</v>
      </c>
      <c r="L8" s="14">
        <f>[4]Maio!$D$15</f>
        <v>19.2</v>
      </c>
      <c r="M8" s="14">
        <f>[4]Maio!$D$16</f>
        <v>16.399999999999999</v>
      </c>
      <c r="N8" s="14">
        <f>[4]Maio!$D$17</f>
        <v>13.3</v>
      </c>
      <c r="O8" s="14">
        <f>[4]Maio!$D$18</f>
        <v>18.3</v>
      </c>
      <c r="P8" s="14">
        <f>[4]Maio!$D$19</f>
        <v>20.399999999999999</v>
      </c>
      <c r="Q8" s="14">
        <f>[4]Maio!$D$20</f>
        <v>18.8</v>
      </c>
      <c r="R8" s="14">
        <f>[4]Maio!$D$21</f>
        <v>18.100000000000001</v>
      </c>
      <c r="S8" s="14">
        <f>[4]Maio!$D$22</f>
        <v>20.399999999999999</v>
      </c>
      <c r="T8" s="14">
        <f>[4]Maio!$D$23</f>
        <v>14.3</v>
      </c>
      <c r="U8" s="14">
        <f>[4]Maio!$D$24</f>
        <v>9.4</v>
      </c>
      <c r="V8" s="14">
        <f>[4]Maio!$D$25</f>
        <v>8.4</v>
      </c>
      <c r="W8" s="14">
        <f>[4]Maio!$D$26</f>
        <v>10.4</v>
      </c>
      <c r="X8" s="14">
        <f>[4]Maio!$D$27</f>
        <v>12.2</v>
      </c>
      <c r="Y8" s="14">
        <f>[4]Maio!$D$28</f>
        <v>14.8</v>
      </c>
      <c r="Z8" s="14">
        <f>[4]Maio!$D$29</f>
        <v>16.600000000000001</v>
      </c>
      <c r="AA8" s="14">
        <f>[4]Maio!$D$30</f>
        <v>17.100000000000001</v>
      </c>
      <c r="AB8" s="14">
        <f>[4]Maio!$D$31</f>
        <v>16.899999999999999</v>
      </c>
      <c r="AC8" s="14">
        <f>[4]Maio!$D$32</f>
        <v>17.100000000000001</v>
      </c>
      <c r="AD8" s="14">
        <f>[4]Maio!$D$33</f>
        <v>16.7</v>
      </c>
      <c r="AE8" s="14">
        <f>[4]Maio!$D$34</f>
        <v>18.3</v>
      </c>
      <c r="AF8" s="14">
        <f>[4]Maio!$D$35</f>
        <v>17.600000000000001</v>
      </c>
      <c r="AG8" s="20">
        <f t="shared" si="1"/>
        <v>8.4</v>
      </c>
      <c r="AH8" s="88">
        <f t="shared" si="2"/>
        <v>17.380645161290321</v>
      </c>
    </row>
    <row r="9" spans="1:37" ht="17.100000000000001" customHeight="1" x14ac:dyDescent="0.2">
      <c r="A9" s="135" t="s">
        <v>48</v>
      </c>
      <c r="B9" s="14">
        <f>[5]Maio!$D$5</f>
        <v>17.899999999999999</v>
      </c>
      <c r="C9" s="14">
        <f>[5]Maio!$D$6</f>
        <v>19.899999999999999</v>
      </c>
      <c r="D9" s="14">
        <f>[5]Maio!$D$7</f>
        <v>17</v>
      </c>
      <c r="E9" s="14">
        <f>[5]Maio!$D$8</f>
        <v>17.8</v>
      </c>
      <c r="F9" s="14">
        <f>[5]Maio!$D$9</f>
        <v>19.100000000000001</v>
      </c>
      <c r="G9" s="14">
        <f>[5]Maio!$D$10</f>
        <v>18.8</v>
      </c>
      <c r="H9" s="14">
        <f>[5]Maio!$D$11</f>
        <v>18.7</v>
      </c>
      <c r="I9" s="14">
        <f>[5]Maio!$D$12</f>
        <v>18.5</v>
      </c>
      <c r="J9" s="14">
        <f>[5]Maio!$D$13</f>
        <v>18.5</v>
      </c>
      <c r="K9" s="14">
        <f>[5]Maio!$D$14</f>
        <v>19.5</v>
      </c>
      <c r="L9" s="14">
        <f>[5]Maio!$D$15</f>
        <v>18.7</v>
      </c>
      <c r="M9" s="14">
        <f>[5]Maio!$D$16</f>
        <v>13.1</v>
      </c>
      <c r="N9" s="14">
        <f>[5]Maio!$D$17</f>
        <v>11.2</v>
      </c>
      <c r="O9" s="14">
        <f>[5]Maio!$D$18</f>
        <v>15.1</v>
      </c>
      <c r="P9" s="14">
        <f>[5]Maio!$D$19</f>
        <v>19.100000000000001</v>
      </c>
      <c r="Q9" s="14">
        <f>[5]Maio!$D$20</f>
        <v>18.3</v>
      </c>
      <c r="R9" s="14">
        <f>[5]Maio!$D$21</f>
        <v>15.6</v>
      </c>
      <c r="S9" s="14">
        <f>[5]Maio!$D$22</f>
        <v>16.5</v>
      </c>
      <c r="T9" s="14">
        <f>[5]Maio!$D$23</f>
        <v>14.5</v>
      </c>
      <c r="U9" s="14">
        <f>[5]Maio!$D$24</f>
        <v>7.5</v>
      </c>
      <c r="V9" s="14">
        <f>[5]Maio!$D$25</f>
        <v>6.6</v>
      </c>
      <c r="W9" s="14">
        <f>[5]Maio!$D$26</f>
        <v>7.8</v>
      </c>
      <c r="X9" s="14">
        <f>[5]Maio!$D$27</f>
        <v>9.5</v>
      </c>
      <c r="Y9" s="14">
        <f>[5]Maio!$D$28</f>
        <v>12.8</v>
      </c>
      <c r="Z9" s="14">
        <f>[5]Maio!$D$29</f>
        <v>15.2</v>
      </c>
      <c r="AA9" s="14">
        <f>[5]Maio!$D$30</f>
        <v>15.7</v>
      </c>
      <c r="AB9" s="14">
        <f>[5]Maio!$D$31</f>
        <v>14.9</v>
      </c>
      <c r="AC9" s="14">
        <f>[5]Maio!$D$32</f>
        <v>12.9</v>
      </c>
      <c r="AD9" s="14">
        <f>[5]Maio!$D$33</f>
        <v>11.9</v>
      </c>
      <c r="AE9" s="14">
        <f>[5]Maio!$D$34</f>
        <v>15.8</v>
      </c>
      <c r="AF9" s="14">
        <f>[5]Maio!$D$35</f>
        <v>19.5</v>
      </c>
      <c r="AG9" s="20">
        <f t="shared" ref="AG9" si="3">MIN(B9:AF9)</f>
        <v>6.6</v>
      </c>
      <c r="AH9" s="88">
        <f t="shared" ref="AH9" si="4">AVERAGE(B9:AF9)</f>
        <v>15.416129032258064</v>
      </c>
    </row>
    <row r="10" spans="1:37" ht="17.100000000000001" customHeight="1" x14ac:dyDescent="0.2">
      <c r="A10" s="135" t="s">
        <v>2</v>
      </c>
      <c r="B10" s="14">
        <f>[6]Maio!$D$5</f>
        <v>22.1</v>
      </c>
      <c r="C10" s="14">
        <f>[6]Maio!$D$6</f>
        <v>20.7</v>
      </c>
      <c r="D10" s="14">
        <f>[6]Maio!$D$7</f>
        <v>19.899999999999999</v>
      </c>
      <c r="E10" s="14">
        <f>[6]Maio!$D$8</f>
        <v>17.8</v>
      </c>
      <c r="F10" s="14">
        <f>[6]Maio!$D$9</f>
        <v>19.3</v>
      </c>
      <c r="G10" s="14">
        <f>[6]Maio!$D$10</f>
        <v>20</v>
      </c>
      <c r="H10" s="14">
        <f>[6]Maio!$D$11</f>
        <v>21.1</v>
      </c>
      <c r="I10" s="14">
        <f>[6]Maio!$D$12</f>
        <v>21</v>
      </c>
      <c r="J10" s="14">
        <f>[6]Maio!$D$13</f>
        <v>21.1</v>
      </c>
      <c r="K10" s="14">
        <f>[6]Maio!$D$14</f>
        <v>21.3</v>
      </c>
      <c r="L10" s="14">
        <f>[6]Maio!$D$15</f>
        <v>19.100000000000001</v>
      </c>
      <c r="M10" s="14">
        <f>[6]Maio!$D$16</f>
        <v>15.8</v>
      </c>
      <c r="N10" s="14">
        <f>[6]Maio!$D$17</f>
        <v>15.1</v>
      </c>
      <c r="O10" s="14">
        <f>[6]Maio!$D$18</f>
        <v>18.8</v>
      </c>
      <c r="P10" s="14">
        <f>[6]Maio!$D$19</f>
        <v>20.7</v>
      </c>
      <c r="Q10" s="14">
        <f>[6]Maio!$D$20</f>
        <v>17.600000000000001</v>
      </c>
      <c r="R10" s="14">
        <f>[6]Maio!$D$21</f>
        <v>18</v>
      </c>
      <c r="S10" s="14">
        <f>[6]Maio!$D$22</f>
        <v>18.7</v>
      </c>
      <c r="T10" s="14">
        <f>[6]Maio!$D$23</f>
        <v>13.6</v>
      </c>
      <c r="U10" s="14">
        <f>[6]Maio!$D$24</f>
        <v>6</v>
      </c>
      <c r="V10" s="14">
        <f>[6]Maio!$D$25</f>
        <v>7.6</v>
      </c>
      <c r="W10" s="14">
        <f>[6]Maio!$D$26</f>
        <v>8.6999999999999993</v>
      </c>
      <c r="X10" s="14">
        <f>[6]Maio!$D$27</f>
        <v>12.6</v>
      </c>
      <c r="Y10" s="14">
        <f>[6]Maio!$D$28</f>
        <v>13.7</v>
      </c>
      <c r="Z10" s="14">
        <f>[6]Maio!$D$29</f>
        <v>17.5</v>
      </c>
      <c r="AA10" s="14">
        <f>[6]Maio!$D$30</f>
        <v>19.100000000000001</v>
      </c>
      <c r="AB10" s="14">
        <f>[6]Maio!$D$31</f>
        <v>19.399999999999999</v>
      </c>
      <c r="AC10" s="14">
        <f>[6]Maio!$D$32</f>
        <v>17.7</v>
      </c>
      <c r="AD10" s="14">
        <f>[6]Maio!$D$33</f>
        <v>18.8</v>
      </c>
      <c r="AE10" s="14">
        <f>[6]Maio!$D$34</f>
        <v>18</v>
      </c>
      <c r="AF10" s="14">
        <f>[6]Maio!$D$35</f>
        <v>19</v>
      </c>
      <c r="AG10" s="20">
        <f t="shared" si="1"/>
        <v>6</v>
      </c>
      <c r="AH10" s="88">
        <f t="shared" si="2"/>
        <v>17.412903225806453</v>
      </c>
    </row>
    <row r="11" spans="1:37" ht="17.100000000000001" customHeight="1" x14ac:dyDescent="0.2">
      <c r="A11" s="135" t="s">
        <v>3</v>
      </c>
      <c r="B11" s="14">
        <f>[7]Maio!$D$5</f>
        <v>16.5</v>
      </c>
      <c r="C11" s="14">
        <f>[7]Maio!$D$6</f>
        <v>15.5</v>
      </c>
      <c r="D11" s="14">
        <f>[7]Maio!$D$7</f>
        <v>14.3</v>
      </c>
      <c r="E11" s="14">
        <f>[7]Maio!$D$8</f>
        <v>15.3</v>
      </c>
      <c r="F11" s="14">
        <f>[7]Maio!$D$9</f>
        <v>18.100000000000001</v>
      </c>
      <c r="G11" s="14">
        <f>[7]Maio!$D$10</f>
        <v>18.600000000000001</v>
      </c>
      <c r="H11" s="14">
        <f>[7]Maio!$D$11</f>
        <v>18.600000000000001</v>
      </c>
      <c r="I11" s="14">
        <f>[7]Maio!$D$12</f>
        <v>18.8</v>
      </c>
      <c r="J11" s="14">
        <f>[7]Maio!$D$13</f>
        <v>16.899999999999999</v>
      </c>
      <c r="K11" s="14">
        <f>[7]Maio!$D$14</f>
        <v>15.3</v>
      </c>
      <c r="L11" s="14">
        <f>[7]Maio!$D$15</f>
        <v>15.2</v>
      </c>
      <c r="M11" s="14">
        <f>[7]Maio!$D$16</f>
        <v>20.5</v>
      </c>
      <c r="N11" s="14">
        <f>[7]Maio!$D$17</f>
        <v>16.899999999999999</v>
      </c>
      <c r="O11" s="14">
        <f>[7]Maio!$D$18</f>
        <v>19.899999999999999</v>
      </c>
      <c r="P11" s="14">
        <f>[7]Maio!$D$19</f>
        <v>20.8</v>
      </c>
      <c r="Q11" s="14">
        <f>[7]Maio!$D$20</f>
        <v>17.899999999999999</v>
      </c>
      <c r="R11" s="14">
        <f>[7]Maio!$D$21</f>
        <v>20.2</v>
      </c>
      <c r="S11" s="14">
        <f>[7]Maio!$D$22</f>
        <v>18.7</v>
      </c>
      <c r="T11" s="14">
        <f>[7]Maio!$D$23</f>
        <v>18.2</v>
      </c>
      <c r="U11" s="14">
        <f>[7]Maio!$D$24</f>
        <v>10.9</v>
      </c>
      <c r="V11" s="14">
        <f>[7]Maio!$D$25</f>
        <v>6.4</v>
      </c>
      <c r="W11" s="14">
        <f>[7]Maio!$D$26</f>
        <v>7.4</v>
      </c>
      <c r="X11" s="14">
        <f>[7]Maio!$D$27</f>
        <v>7.8</v>
      </c>
      <c r="Y11" s="14">
        <f>[7]Maio!$D$28</f>
        <v>9.6999999999999993</v>
      </c>
      <c r="Z11" s="14">
        <f>[7]Maio!$D$29</f>
        <v>11.3</v>
      </c>
      <c r="AA11" s="14">
        <f>[7]Maio!$D$30</f>
        <v>15.4</v>
      </c>
      <c r="AB11" s="14">
        <f>[7]Maio!$D$31</f>
        <v>12.9</v>
      </c>
      <c r="AC11" s="14">
        <f>[7]Maio!$D$32</f>
        <v>11.8</v>
      </c>
      <c r="AD11" s="14">
        <f>[7]Maio!$D$33</f>
        <v>18.3</v>
      </c>
      <c r="AE11" s="14">
        <f>[7]Maio!$D$34</f>
        <v>16.3</v>
      </c>
      <c r="AF11" s="14">
        <f>[7]Maio!$D$35</f>
        <v>19</v>
      </c>
      <c r="AG11" s="20">
        <f t="shared" si="1"/>
        <v>6.4</v>
      </c>
      <c r="AH11" s="88">
        <f>AVERAGE(B11:AF11)</f>
        <v>15.593548387096769</v>
      </c>
    </row>
    <row r="12" spans="1:37" ht="17.100000000000001" customHeight="1" x14ac:dyDescent="0.2">
      <c r="A12" s="135" t="s">
        <v>4</v>
      </c>
      <c r="B12" s="14">
        <f>[8]Maio!$D$5</f>
        <v>18.7</v>
      </c>
      <c r="C12" s="14">
        <f>[8]Maio!$D$6</f>
        <v>18.100000000000001</v>
      </c>
      <c r="D12" s="14">
        <f>[8]Maio!$D$7</f>
        <v>17.2</v>
      </c>
      <c r="E12" s="14">
        <f>[8]Maio!$D$8</f>
        <v>16.899999999999999</v>
      </c>
      <c r="F12" s="14">
        <f>[8]Maio!$D$9</f>
        <v>19.2</v>
      </c>
      <c r="G12" s="14">
        <f>[8]Maio!$D$10</f>
        <v>19.100000000000001</v>
      </c>
      <c r="H12" s="14">
        <f>[8]Maio!$D$11</f>
        <v>18.2</v>
      </c>
      <c r="I12" s="14">
        <f>[8]Maio!$D$12</f>
        <v>17.5</v>
      </c>
      <c r="J12" s="14">
        <f>[8]Maio!$D$13</f>
        <v>17.100000000000001</v>
      </c>
      <c r="K12" s="14">
        <f>[8]Maio!$D$14</f>
        <v>16.100000000000001</v>
      </c>
      <c r="L12" s="14">
        <f>[8]Maio!$D$15</f>
        <v>16.5</v>
      </c>
      <c r="M12" s="14">
        <f>[8]Maio!$D$16</f>
        <v>18.3</v>
      </c>
      <c r="N12" s="14">
        <f>[8]Maio!$D$17</f>
        <v>15.9</v>
      </c>
      <c r="O12" s="14">
        <f>[8]Maio!$D$18</f>
        <v>17.7</v>
      </c>
      <c r="P12" s="14">
        <f>[8]Maio!$D$19</f>
        <v>19.7</v>
      </c>
      <c r="Q12" s="14">
        <f>[8]Maio!$D$20</f>
        <v>17.7</v>
      </c>
      <c r="R12" s="14">
        <f>[8]Maio!$D$21</f>
        <v>17.600000000000001</v>
      </c>
      <c r="S12" s="14">
        <f>[8]Maio!$D$22</f>
        <v>17.8</v>
      </c>
      <c r="T12" s="14">
        <f>[8]Maio!$D$23</f>
        <v>15.5</v>
      </c>
      <c r="U12" s="14">
        <f>[8]Maio!$D$24</f>
        <v>5.4</v>
      </c>
      <c r="V12" s="14">
        <f>[8]Maio!$D$25</f>
        <v>7.5</v>
      </c>
      <c r="W12" s="14">
        <f>[8]Maio!$D$26</f>
        <v>8.6</v>
      </c>
      <c r="X12" s="14">
        <f>[8]Maio!$D$27</f>
        <v>13.4</v>
      </c>
      <c r="Y12" s="14">
        <f>[8]Maio!$D$28</f>
        <v>13.5</v>
      </c>
      <c r="Z12" s="14">
        <f>[8]Maio!$D$29</f>
        <v>16.7</v>
      </c>
      <c r="AA12" s="14">
        <f>[8]Maio!$D$30</f>
        <v>14.3</v>
      </c>
      <c r="AB12" s="14">
        <f>[8]Maio!$D$31</f>
        <v>15.3</v>
      </c>
      <c r="AC12" s="14">
        <f>[8]Maio!$D$32</f>
        <v>15.4</v>
      </c>
      <c r="AD12" s="14">
        <f>[8]Maio!$D$33</f>
        <v>16.7</v>
      </c>
      <c r="AE12" s="14">
        <f>[8]Maio!$D$34</f>
        <v>15.3</v>
      </c>
      <c r="AF12" s="14">
        <f>[8]Maio!$D$35</f>
        <v>16.899999999999999</v>
      </c>
      <c r="AG12" s="20">
        <f t="shared" si="1"/>
        <v>5.4</v>
      </c>
      <c r="AH12" s="88">
        <f t="shared" si="2"/>
        <v>15.929032258064517</v>
      </c>
    </row>
    <row r="13" spans="1:37" ht="17.100000000000001" customHeight="1" x14ac:dyDescent="0.2">
      <c r="A13" s="135" t="s">
        <v>5</v>
      </c>
      <c r="B13" s="14">
        <f>[9]Maio!$D$5</f>
        <v>28</v>
      </c>
      <c r="C13" s="14">
        <f>[9]Maio!$D$6</f>
        <v>28.1</v>
      </c>
      <c r="D13" s="14">
        <f>[9]Maio!$D$7</f>
        <v>26.3</v>
      </c>
      <c r="E13" s="14">
        <f>[9]Maio!$D$8</f>
        <v>27.6</v>
      </c>
      <c r="F13" s="14">
        <f>[9]Maio!$D$9</f>
        <v>27.3</v>
      </c>
      <c r="G13" s="14">
        <f>[9]Maio!$D$10</f>
        <v>26</v>
      </c>
      <c r="H13" s="14">
        <f>[9]Maio!$D$11</f>
        <v>25.2</v>
      </c>
      <c r="I13" s="14">
        <f>[9]Maio!$D$12</f>
        <v>27</v>
      </c>
      <c r="J13" s="14">
        <f>[9]Maio!$D$13</f>
        <v>26.6</v>
      </c>
      <c r="K13" s="14">
        <f>[9]Maio!$D$14</f>
        <v>26.9</v>
      </c>
      <c r="L13" s="14">
        <f>[9]Maio!$D$15</f>
        <v>22.2</v>
      </c>
      <c r="M13" s="14">
        <f>[9]Maio!$D$16</f>
        <v>19.899999999999999</v>
      </c>
      <c r="N13" s="14">
        <f>[9]Maio!$D$17</f>
        <v>20.9</v>
      </c>
      <c r="O13" s="14">
        <f>[9]Maio!$D$18</f>
        <v>23.8</v>
      </c>
      <c r="P13" s="14">
        <f>[9]Maio!$D$19</f>
        <v>25.8</v>
      </c>
      <c r="Q13" s="14">
        <f>[9]Maio!$D$20</f>
        <v>22.4</v>
      </c>
      <c r="R13" s="14">
        <f>[9]Maio!$D$21</f>
        <v>21.8</v>
      </c>
      <c r="S13" s="14">
        <f>[9]Maio!$D$22</f>
        <v>24.5</v>
      </c>
      <c r="T13" s="14">
        <f>[9]Maio!$D$23</f>
        <v>19.2</v>
      </c>
      <c r="U13" s="14">
        <f>[9]Maio!$D$24</f>
        <v>16</v>
      </c>
      <c r="V13" s="14">
        <f>[9]Maio!$D$25</f>
        <v>14.6</v>
      </c>
      <c r="W13" s="14">
        <f>[9]Maio!$D$26</f>
        <v>18.100000000000001</v>
      </c>
      <c r="X13" s="14">
        <f>[9]Maio!$D$27</f>
        <v>20.399999999999999</v>
      </c>
      <c r="Y13" s="14">
        <f>[9]Maio!$D$28</f>
        <v>20.399999999999999</v>
      </c>
      <c r="Z13" s="14">
        <f>[9]Maio!$D$29</f>
        <v>20.3</v>
      </c>
      <c r="AA13" s="14">
        <f>[9]Maio!$D$30</f>
        <v>20.100000000000001</v>
      </c>
      <c r="AB13" s="14">
        <f>[9]Maio!$D$31</f>
        <v>25.4</v>
      </c>
      <c r="AC13" s="14">
        <f>[9]Maio!$D$32</f>
        <v>24.2</v>
      </c>
      <c r="AD13" s="14">
        <f>[9]Maio!$D$33</f>
        <v>24.5</v>
      </c>
      <c r="AE13" s="14">
        <f>[9]Maio!$D$34</f>
        <v>25.6</v>
      </c>
      <c r="AF13" s="14">
        <f>[9]Maio!$D$35</f>
        <v>25.6</v>
      </c>
      <c r="AG13" s="20">
        <f t="shared" si="1"/>
        <v>14.6</v>
      </c>
      <c r="AH13" s="88">
        <f>AVERAGE(B13:AF13)</f>
        <v>23.377419354838707</v>
      </c>
    </row>
    <row r="14" spans="1:37" ht="17.100000000000001" customHeight="1" x14ac:dyDescent="0.2">
      <c r="A14" s="135" t="s">
        <v>50</v>
      </c>
      <c r="B14" s="14">
        <f>[10]Maio!$D$5</f>
        <v>18.399999999999999</v>
      </c>
      <c r="C14" s="14">
        <f>[10]Maio!$D$6</f>
        <v>16.899999999999999</v>
      </c>
      <c r="D14" s="14">
        <f>[10]Maio!$D$7</f>
        <v>17.8</v>
      </c>
      <c r="E14" s="14">
        <f>[10]Maio!$D$8</f>
        <v>14.7</v>
      </c>
      <c r="F14" s="14">
        <f>[10]Maio!$D$9</f>
        <v>16.8</v>
      </c>
      <c r="G14" s="14">
        <f>[10]Maio!$D$10</f>
        <v>18</v>
      </c>
      <c r="H14" s="14">
        <f>[10]Maio!$D$11</f>
        <v>16.399999999999999</v>
      </c>
      <c r="I14" s="14">
        <f>[10]Maio!$D$12</f>
        <v>17.3</v>
      </c>
      <c r="J14" s="14">
        <f>[10]Maio!$D$13</f>
        <v>17.7</v>
      </c>
      <c r="K14" s="14">
        <f>[10]Maio!$D$14</f>
        <v>15.2</v>
      </c>
      <c r="L14" s="14">
        <f>[10]Maio!$D$15</f>
        <v>16</v>
      </c>
      <c r="M14" s="14">
        <f>[10]Maio!$D$16</f>
        <v>16.3</v>
      </c>
      <c r="N14" s="14">
        <f>[10]Maio!$D$17</f>
        <v>15.5</v>
      </c>
      <c r="O14" s="14">
        <f>[10]Maio!$D$18</f>
        <v>18</v>
      </c>
      <c r="P14" s="14">
        <f>[10]Maio!$D$19</f>
        <v>18.8</v>
      </c>
      <c r="Q14" s="14">
        <f>[10]Maio!$D$20</f>
        <v>16.899999999999999</v>
      </c>
      <c r="R14" s="14">
        <f>[10]Maio!$D$21</f>
        <v>17.7</v>
      </c>
      <c r="S14" s="14">
        <f>[10]Maio!$D$22</f>
        <v>17.7</v>
      </c>
      <c r="T14" s="14">
        <f>[10]Maio!$D$23</f>
        <v>16.899999999999999</v>
      </c>
      <c r="U14" s="14">
        <f>[10]Maio!$D$24</f>
        <v>6.8</v>
      </c>
      <c r="V14" s="14">
        <f>[10]Maio!$D$25</f>
        <v>7.1</v>
      </c>
      <c r="W14" s="14">
        <f>[10]Maio!$D$26</f>
        <v>7.6</v>
      </c>
      <c r="X14" s="14">
        <f>[10]Maio!$D$27</f>
        <v>9</v>
      </c>
      <c r="Y14" s="14">
        <f>[10]Maio!$D$28</f>
        <v>11</v>
      </c>
      <c r="Z14" s="14">
        <f>[10]Maio!$D$29</f>
        <v>12.6</v>
      </c>
      <c r="AA14" s="14">
        <f>[10]Maio!$D$30</f>
        <v>14.7</v>
      </c>
      <c r="AB14" s="14">
        <f>[10]Maio!$D$31</f>
        <v>14.5</v>
      </c>
      <c r="AC14" s="14">
        <f>[10]Maio!$D$32</f>
        <v>13.5</v>
      </c>
      <c r="AD14" s="14">
        <f>[10]Maio!$D$33</f>
        <v>16.3</v>
      </c>
      <c r="AE14" s="14">
        <f>[10]Maio!$D$34</f>
        <v>16.600000000000001</v>
      </c>
      <c r="AF14" s="14">
        <f>[10]Maio!$D$35</f>
        <v>16.100000000000001</v>
      </c>
      <c r="AG14" s="20">
        <f>MIN(B14:AF14)</f>
        <v>6.8</v>
      </c>
      <c r="AH14" s="88">
        <f>AVERAGE(B14:AF14)</f>
        <v>15.122580645161293</v>
      </c>
    </row>
    <row r="15" spans="1:37" ht="17.100000000000001" customHeight="1" x14ac:dyDescent="0.2">
      <c r="A15" s="135" t="s">
        <v>6</v>
      </c>
      <c r="B15" s="14">
        <f>[11]Maio!$D$5</f>
        <v>19</v>
      </c>
      <c r="C15" s="14">
        <f>[11]Maio!$D$6</f>
        <v>18.2</v>
      </c>
      <c r="D15" s="14">
        <f>[11]Maio!$D$7</f>
        <v>16</v>
      </c>
      <c r="E15" s="14">
        <f>[11]Maio!$D$8</f>
        <v>15.3</v>
      </c>
      <c r="F15" s="14">
        <f>[11]Maio!$D$9</f>
        <v>17.3</v>
      </c>
      <c r="G15" s="14">
        <f>[11]Maio!$D$10</f>
        <v>19.899999999999999</v>
      </c>
      <c r="H15" s="14">
        <f>[11]Maio!$D$11</f>
        <v>19.399999999999999</v>
      </c>
      <c r="I15" s="14">
        <f>[11]Maio!$D$12</f>
        <v>19.600000000000001</v>
      </c>
      <c r="J15" s="14">
        <f>[11]Maio!$D$13</f>
        <v>19</v>
      </c>
      <c r="K15" s="14">
        <f>[11]Maio!$D$14</f>
        <v>17</v>
      </c>
      <c r="L15" s="14">
        <f>[11]Maio!$D$15</f>
        <v>16.7</v>
      </c>
      <c r="M15" s="14">
        <f>[11]Maio!$D$16</f>
        <v>21</v>
      </c>
      <c r="N15" s="14">
        <f>[11]Maio!$D$17</f>
        <v>18.399999999999999</v>
      </c>
      <c r="O15" s="14">
        <f>[11]Maio!$D$18</f>
        <v>18.600000000000001</v>
      </c>
      <c r="P15" s="14">
        <f>[11]Maio!$D$19</f>
        <v>18.7</v>
      </c>
      <c r="Q15" s="14">
        <f>[11]Maio!$D$20</f>
        <v>18.5</v>
      </c>
      <c r="R15" s="14">
        <f>[11]Maio!$D$21</f>
        <v>18.600000000000001</v>
      </c>
      <c r="S15" s="14">
        <f>[11]Maio!$D$22</f>
        <v>18.2</v>
      </c>
      <c r="T15" s="14">
        <f>[11]Maio!$D$23</f>
        <v>18.3</v>
      </c>
      <c r="U15" s="14">
        <f>[11]Maio!$D$24</f>
        <v>8.9</v>
      </c>
      <c r="V15" s="14">
        <f>[11]Maio!$D$25</f>
        <v>6.8</v>
      </c>
      <c r="W15" s="14">
        <f>[11]Maio!$D$26</f>
        <v>7.6</v>
      </c>
      <c r="X15" s="14">
        <f>[11]Maio!$D$27</f>
        <v>10.1</v>
      </c>
      <c r="Y15" s="14">
        <f>[11]Maio!$D$28</f>
        <v>11.8</v>
      </c>
      <c r="Z15" s="14">
        <f>[11]Maio!$D$29</f>
        <v>12.5</v>
      </c>
      <c r="AA15" s="14">
        <f>[11]Maio!$D$30</f>
        <v>14.4</v>
      </c>
      <c r="AB15" s="14">
        <f>[11]Maio!$D$31</f>
        <v>15.4</v>
      </c>
      <c r="AC15" s="14">
        <f>[11]Maio!$D$32</f>
        <v>11.9</v>
      </c>
      <c r="AD15" s="14">
        <f>[11]Maio!$D$33</f>
        <v>16.7</v>
      </c>
      <c r="AE15" s="14">
        <f>[11]Maio!$D$34</f>
        <v>15.6</v>
      </c>
      <c r="AF15" s="14">
        <f>[11]Maio!$D$35</f>
        <v>16.600000000000001</v>
      </c>
      <c r="AG15" s="20">
        <f t="shared" si="1"/>
        <v>6.8</v>
      </c>
      <c r="AH15" s="88">
        <f t="shared" si="2"/>
        <v>16</v>
      </c>
      <c r="AK15" t="s">
        <v>54</v>
      </c>
    </row>
    <row r="16" spans="1:37" ht="17.100000000000001" customHeight="1" x14ac:dyDescent="0.2">
      <c r="A16" s="135" t="s">
        <v>7</v>
      </c>
      <c r="B16" s="14" t="str">
        <f>[12]Maio!$D$5</f>
        <v>*</v>
      </c>
      <c r="C16" s="14" t="str">
        <f>[12]Maio!$D$6</f>
        <v>*</v>
      </c>
      <c r="D16" s="14" t="str">
        <f>[12]Maio!$D$7</f>
        <v>*</v>
      </c>
      <c r="E16" s="14" t="str">
        <f>[12]Maio!$D$8</f>
        <v>*</v>
      </c>
      <c r="F16" s="14" t="str">
        <f>[12]Maio!$D$9</f>
        <v>*</v>
      </c>
      <c r="G16" s="14" t="str">
        <f>[12]Maio!$D$10</f>
        <v>*</v>
      </c>
      <c r="H16" s="14" t="str">
        <f>[12]Maio!$D$11</f>
        <v>*</v>
      </c>
      <c r="I16" s="14" t="str">
        <f>[12]Maio!$D$12</f>
        <v>*</v>
      </c>
      <c r="J16" s="14" t="str">
        <f>[12]Maio!$D$13</f>
        <v>*</v>
      </c>
      <c r="K16" s="14" t="str">
        <f>[12]Maio!$D$14</f>
        <v>*</v>
      </c>
      <c r="L16" s="14" t="str">
        <f>[12]Maio!$D$15</f>
        <v>*</v>
      </c>
      <c r="M16" s="14" t="str">
        <f>[12]Maio!$D$16</f>
        <v>*</v>
      </c>
      <c r="N16" s="14" t="str">
        <f>[12]Maio!$D$17</f>
        <v>*</v>
      </c>
      <c r="O16" s="14" t="str">
        <f>[12]Maio!$D$18</f>
        <v>*</v>
      </c>
      <c r="P16" s="14" t="str">
        <f>[12]Maio!$D$19</f>
        <v>*</v>
      </c>
      <c r="Q16" s="14" t="str">
        <f>[12]Maio!$D$20</f>
        <v>*</v>
      </c>
      <c r="R16" s="14" t="str">
        <f>[12]Maio!$D$21</f>
        <v>*</v>
      </c>
      <c r="S16" s="14" t="str">
        <f>[12]Maio!$D$22</f>
        <v>*</v>
      </c>
      <c r="T16" s="14" t="str">
        <f>[12]Maio!$D$23</f>
        <v>*</v>
      </c>
      <c r="U16" s="14" t="str">
        <f>[12]Maio!$D$24</f>
        <v>*</v>
      </c>
      <c r="V16" s="14" t="str">
        <f>[12]Maio!$D$25</f>
        <v>*</v>
      </c>
      <c r="W16" s="14" t="str">
        <f>[12]Maio!$D$26</f>
        <v>*</v>
      </c>
      <c r="X16" s="14" t="str">
        <f>[12]Maio!$D$27</f>
        <v>*</v>
      </c>
      <c r="Y16" s="14" t="str">
        <f>[12]Maio!$D$28</f>
        <v>*</v>
      </c>
      <c r="Z16" s="14" t="str">
        <f>[12]Maio!$D$29</f>
        <v>*</v>
      </c>
      <c r="AA16" s="14" t="str">
        <f>[12]Maio!$D$30</f>
        <v>*</v>
      </c>
      <c r="AB16" s="14" t="str">
        <f>[12]Maio!$D$31</f>
        <v>*</v>
      </c>
      <c r="AC16" s="14" t="str">
        <f>[12]Maio!$D$32</f>
        <v>*</v>
      </c>
      <c r="AD16" s="14" t="str">
        <f>[12]Maio!$D$33</f>
        <v>*</v>
      </c>
      <c r="AE16" s="14" t="str">
        <f>[12]Maio!$D$34</f>
        <v>*</v>
      </c>
      <c r="AF16" s="14" t="str">
        <f>[12]Maio!$D$35</f>
        <v>*</v>
      </c>
      <c r="AG16" s="20" t="s">
        <v>130</v>
      </c>
      <c r="AH16" s="88" t="s">
        <v>130</v>
      </c>
    </row>
    <row r="17" spans="1:37" ht="17.100000000000001" customHeight="1" x14ac:dyDescent="0.2">
      <c r="A17" s="135" t="s">
        <v>8</v>
      </c>
      <c r="B17" s="14">
        <f>[13]Maio!$D$5</f>
        <v>18.100000000000001</v>
      </c>
      <c r="C17" s="14">
        <f>[13]Maio!$D$6</f>
        <v>18.7</v>
      </c>
      <c r="D17" s="14">
        <f>[13]Maio!$D$7</f>
        <v>18.7</v>
      </c>
      <c r="E17" s="14">
        <f>[13]Maio!$D$8</f>
        <v>17.3</v>
      </c>
      <c r="F17" s="14">
        <f>[13]Maio!$D$9</f>
        <v>19.399999999999999</v>
      </c>
      <c r="G17" s="14">
        <f>[13]Maio!$D$10</f>
        <v>21</v>
      </c>
      <c r="H17" s="14">
        <f>[13]Maio!$D$11</f>
        <v>18.600000000000001</v>
      </c>
      <c r="I17" s="14">
        <f>[13]Maio!$D$12</f>
        <v>17.399999999999999</v>
      </c>
      <c r="J17" s="14">
        <f>[13]Maio!$D$13</f>
        <v>17.899999999999999</v>
      </c>
      <c r="K17" s="14">
        <f>[13]Maio!$D$14</f>
        <v>17.600000000000001</v>
      </c>
      <c r="L17" s="14">
        <f>[13]Maio!$D$15</f>
        <v>18.5</v>
      </c>
      <c r="M17" s="14">
        <f>[13]Maio!$D$16</f>
        <v>14.7</v>
      </c>
      <c r="N17" s="14">
        <f>[13]Maio!$D$17</f>
        <v>11.2</v>
      </c>
      <c r="O17" s="14">
        <f>[13]Maio!$D$18</f>
        <v>13.9</v>
      </c>
      <c r="P17" s="14">
        <f>[13]Maio!$D$19</f>
        <v>19.7</v>
      </c>
      <c r="Q17" s="14">
        <f>[13]Maio!$D$20</f>
        <v>18.3</v>
      </c>
      <c r="R17" s="14">
        <f>[13]Maio!$D$21</f>
        <v>15</v>
      </c>
      <c r="S17" s="14">
        <f>[13]Maio!$D$22</f>
        <v>19</v>
      </c>
      <c r="T17" s="14">
        <f>[13]Maio!$D$23</f>
        <v>13</v>
      </c>
      <c r="U17" s="14">
        <f>[13]Maio!$D$24</f>
        <v>8.4</v>
      </c>
      <c r="V17" s="14">
        <f>[13]Maio!$D$25</f>
        <v>6.7</v>
      </c>
      <c r="W17" s="14">
        <f>[13]Maio!$D$26</f>
        <v>7.6</v>
      </c>
      <c r="X17" s="14">
        <f>[13]Maio!$D$27</f>
        <v>9.1999999999999993</v>
      </c>
      <c r="Y17" s="14">
        <f>[13]Maio!$D$28</f>
        <v>13.1</v>
      </c>
      <c r="Z17" s="14">
        <f>[13]Maio!$D$29</f>
        <v>13.7</v>
      </c>
      <c r="AA17" s="14">
        <f>[13]Maio!$D$30</f>
        <v>15.4</v>
      </c>
      <c r="AB17" s="14">
        <f>[13]Maio!$D$31</f>
        <v>17</v>
      </c>
      <c r="AC17" s="14">
        <f>[13]Maio!$D$32</f>
        <v>15.1</v>
      </c>
      <c r="AD17" s="14">
        <f>[13]Maio!$D$33</f>
        <v>15</v>
      </c>
      <c r="AE17" s="14">
        <f>[13]Maio!$D$34</f>
        <v>16.2</v>
      </c>
      <c r="AF17" s="14">
        <f>[13]Maio!$D$35</f>
        <v>15.9</v>
      </c>
      <c r="AG17" s="20">
        <f>MIN(B17:AF17)</f>
        <v>6.7</v>
      </c>
      <c r="AH17" s="88">
        <f>AVERAGE(B17:AF17)</f>
        <v>15.525806451612901</v>
      </c>
    </row>
    <row r="18" spans="1:37" ht="17.100000000000001" customHeight="1" x14ac:dyDescent="0.2">
      <c r="A18" s="135" t="s">
        <v>9</v>
      </c>
      <c r="B18" s="14">
        <f>[14]Maio!$D$5</f>
        <v>20.7</v>
      </c>
      <c r="C18" s="14">
        <f>[14]Maio!$D$6</f>
        <v>21.3</v>
      </c>
      <c r="D18" s="14">
        <f>[14]Maio!$D$7</f>
        <v>20.6</v>
      </c>
      <c r="E18" s="14">
        <f>[14]Maio!$D$8</f>
        <v>18.8</v>
      </c>
      <c r="F18" s="14">
        <f>[14]Maio!$D$9</f>
        <v>21</v>
      </c>
      <c r="G18" s="14">
        <f>[14]Maio!$D$10</f>
        <v>21.9</v>
      </c>
      <c r="H18" s="14">
        <f>[14]Maio!$D$11</f>
        <v>21.4</v>
      </c>
      <c r="I18" s="14">
        <f>[14]Maio!$D$12</f>
        <v>19.3</v>
      </c>
      <c r="J18" s="14">
        <f>[14]Maio!$D$13</f>
        <v>19.2</v>
      </c>
      <c r="K18" s="14">
        <f>[14]Maio!$D$14</f>
        <v>19.2</v>
      </c>
      <c r="L18" s="14">
        <f>[14]Maio!$D$15</f>
        <v>18.8</v>
      </c>
      <c r="M18" s="14">
        <f>[14]Maio!$D$16</f>
        <v>15</v>
      </c>
      <c r="N18" s="14">
        <f>[14]Maio!$D$17</f>
        <v>13.2</v>
      </c>
      <c r="O18" s="14">
        <f>[14]Maio!$D$18</f>
        <v>17</v>
      </c>
      <c r="P18" s="14">
        <f>[14]Maio!$D$19</f>
        <v>20.2</v>
      </c>
      <c r="Q18" s="14">
        <f>[14]Maio!$D$20</f>
        <v>18</v>
      </c>
      <c r="R18" s="14">
        <f>[14]Maio!$D$21</f>
        <v>17.399999999999999</v>
      </c>
      <c r="S18" s="14">
        <f>[14]Maio!$D$22</f>
        <v>19.5</v>
      </c>
      <c r="T18" s="14">
        <f>[14]Maio!$D$23</f>
        <v>14.5</v>
      </c>
      <c r="U18" s="14">
        <f>[14]Maio!$D$24</f>
        <v>9.9</v>
      </c>
      <c r="V18" s="14">
        <f>[14]Maio!$D$25</f>
        <v>9.1999999999999993</v>
      </c>
      <c r="W18" s="14">
        <f>[14]Maio!$D$26</f>
        <v>11</v>
      </c>
      <c r="X18" s="14">
        <f>[14]Maio!$D$27</f>
        <v>12.1</v>
      </c>
      <c r="Y18" s="14">
        <f>[14]Maio!$D$28</f>
        <v>14.9</v>
      </c>
      <c r="Z18" s="14">
        <f>[14]Maio!$D$29</f>
        <v>16.7</v>
      </c>
      <c r="AA18" s="14">
        <f>[14]Maio!$D$30</f>
        <v>17.5</v>
      </c>
      <c r="AB18" s="14">
        <f>[14]Maio!$D$31</f>
        <v>17.7</v>
      </c>
      <c r="AC18" s="14">
        <f>[14]Maio!$D$32</f>
        <v>17.3</v>
      </c>
      <c r="AD18" s="14">
        <f>[14]Maio!$D$33</f>
        <v>16.600000000000001</v>
      </c>
      <c r="AE18" s="14">
        <f>[14]Maio!$D$34</f>
        <v>18.399999999999999</v>
      </c>
      <c r="AF18" s="14">
        <f>[14]Maio!$D$35</f>
        <v>17</v>
      </c>
      <c r="AG18" s="20">
        <f t="shared" ref="AG18:AG30" si="5">MIN(B18:AF18)</f>
        <v>9.1999999999999993</v>
      </c>
      <c r="AH18" s="88">
        <f t="shared" ref="AH18:AH30" si="6">AVERAGE(B18:AF18)</f>
        <v>17.267741935483869</v>
      </c>
      <c r="AK18" s="16" t="s">
        <v>54</v>
      </c>
    </row>
    <row r="19" spans="1:37" ht="17.100000000000001" customHeight="1" x14ac:dyDescent="0.2">
      <c r="A19" s="135" t="s">
        <v>49</v>
      </c>
      <c r="B19" s="14">
        <f>[15]Maio!$D$5</f>
        <v>18.399999999999999</v>
      </c>
      <c r="C19" s="14">
        <f>[15]Maio!$D$6</f>
        <v>20.3</v>
      </c>
      <c r="D19" s="14">
        <f>[15]Maio!$D$7</f>
        <v>18</v>
      </c>
      <c r="E19" s="14">
        <f>[15]Maio!$D$8</f>
        <v>17.2</v>
      </c>
      <c r="F19" s="14">
        <f>[15]Maio!$D$9</f>
        <v>19</v>
      </c>
      <c r="G19" s="14">
        <f>[15]Maio!$D$10</f>
        <v>19.7</v>
      </c>
      <c r="H19" s="14">
        <f>[15]Maio!$D$11</f>
        <v>20.100000000000001</v>
      </c>
      <c r="I19" s="14">
        <f>[15]Maio!$D$12</f>
        <v>20.399999999999999</v>
      </c>
      <c r="J19" s="14">
        <f>[15]Maio!$D$13</f>
        <v>19.399999999999999</v>
      </c>
      <c r="K19" s="14">
        <f>[15]Maio!$D$14</f>
        <v>17.8</v>
      </c>
      <c r="L19" s="14">
        <f>[15]Maio!$D$15</f>
        <v>19.7</v>
      </c>
      <c r="M19" s="14">
        <f>[15]Maio!$D$16</f>
        <v>14.3</v>
      </c>
      <c r="N19" s="14">
        <f>[15]Maio!$D$17</f>
        <v>12.4</v>
      </c>
      <c r="O19" s="14">
        <f>[15]Maio!$D$18</f>
        <v>16.8</v>
      </c>
      <c r="P19" s="14">
        <f>[15]Maio!$D$19</f>
        <v>18.899999999999999</v>
      </c>
      <c r="Q19" s="14">
        <f>[15]Maio!$D$20</f>
        <v>18</v>
      </c>
      <c r="R19" s="14">
        <f>[15]Maio!$D$21</f>
        <v>15.5</v>
      </c>
      <c r="S19" s="14">
        <f>[15]Maio!$D$22</f>
        <v>17.600000000000001</v>
      </c>
      <c r="T19" s="14">
        <f>[15]Maio!$D$23</f>
        <v>15.5</v>
      </c>
      <c r="U19" s="14">
        <f>[15]Maio!$D$24</f>
        <v>8.5</v>
      </c>
      <c r="V19" s="14">
        <f>[15]Maio!$D$25</f>
        <v>7.6</v>
      </c>
      <c r="W19" s="14">
        <f>[15]Maio!$D$26</f>
        <v>8.9</v>
      </c>
      <c r="X19" s="14">
        <f>[15]Maio!$D$27</f>
        <v>10.7</v>
      </c>
      <c r="Y19" s="14">
        <f>[15]Maio!$D$28</f>
        <v>13.5</v>
      </c>
      <c r="Z19" s="14">
        <f>[15]Maio!$D$29</f>
        <v>17.100000000000001</v>
      </c>
      <c r="AA19" s="14">
        <f>[15]Maio!$D$30</f>
        <v>16.100000000000001</v>
      </c>
      <c r="AB19" s="14">
        <f>[15]Maio!$D$31</f>
        <v>17.3</v>
      </c>
      <c r="AC19" s="14">
        <f>[15]Maio!$D$32</f>
        <v>14.5</v>
      </c>
      <c r="AD19" s="14">
        <f>[15]Maio!$D$33</f>
        <v>13</v>
      </c>
      <c r="AE19" s="14">
        <f>[15]Maio!$D$34</f>
        <v>15.2</v>
      </c>
      <c r="AF19" s="14">
        <f>[15]Maio!$D$35</f>
        <v>18.5</v>
      </c>
      <c r="AG19" s="20">
        <f t="shared" ref="AG19" si="7">MIN(B19:AF19)</f>
        <v>7.6</v>
      </c>
      <c r="AH19" s="88">
        <f t="shared" ref="AH19" si="8">AVERAGE(B19:AF19)</f>
        <v>16.125806451612906</v>
      </c>
      <c r="AK19" s="16" t="s">
        <v>54</v>
      </c>
    </row>
    <row r="20" spans="1:37" ht="17.100000000000001" customHeight="1" x14ac:dyDescent="0.2">
      <c r="A20" s="135" t="s">
        <v>10</v>
      </c>
      <c r="B20" s="14">
        <f>[16]Maio!$D$5</f>
        <v>18.5</v>
      </c>
      <c r="C20" s="14">
        <f>[16]Maio!$D$6</f>
        <v>17.600000000000001</v>
      </c>
      <c r="D20" s="14">
        <f>[16]Maio!$D$7</f>
        <v>18.2</v>
      </c>
      <c r="E20" s="14">
        <f>[16]Maio!$D$8</f>
        <v>16.899999999999999</v>
      </c>
      <c r="F20" s="14">
        <f>[16]Maio!$D$9</f>
        <v>19.100000000000001</v>
      </c>
      <c r="G20" s="14">
        <f>[16]Maio!$D$10</f>
        <v>20.6</v>
      </c>
      <c r="H20" s="14">
        <f>[16]Maio!$D$11</f>
        <v>18.3</v>
      </c>
      <c r="I20" s="14">
        <f>[16]Maio!$D$12</f>
        <v>18.399999999999999</v>
      </c>
      <c r="J20" s="14">
        <f>[16]Maio!$D$13</f>
        <v>19.5</v>
      </c>
      <c r="K20" s="14">
        <f>[16]Maio!$D$14</f>
        <v>19.7</v>
      </c>
      <c r="L20" s="14">
        <f>[16]Maio!$D$15</f>
        <v>18.600000000000001</v>
      </c>
      <c r="M20" s="14">
        <f>[16]Maio!$D$16</f>
        <v>13.8</v>
      </c>
      <c r="N20" s="14">
        <f>[16]Maio!$D$17</f>
        <v>11.7</v>
      </c>
      <c r="O20" s="14">
        <f>[16]Maio!$D$18</f>
        <v>14.4</v>
      </c>
      <c r="P20" s="14">
        <f>[16]Maio!$D$19</f>
        <v>19.2</v>
      </c>
      <c r="Q20" s="14">
        <f>[16]Maio!$D$20</f>
        <v>18.399999999999999</v>
      </c>
      <c r="R20" s="14">
        <f>[16]Maio!$D$21</f>
        <v>15.5</v>
      </c>
      <c r="S20" s="14">
        <f>[16]Maio!$D$22</f>
        <v>18.600000000000001</v>
      </c>
      <c r="T20" s="14">
        <f>[16]Maio!$D$23</f>
        <v>13</v>
      </c>
      <c r="U20" s="14">
        <f>[16]Maio!$D$24</f>
        <v>8.1</v>
      </c>
      <c r="V20" s="14">
        <f>[16]Maio!$D$25</f>
        <v>7.4</v>
      </c>
      <c r="W20" s="14">
        <f>[16]Maio!$D$26</f>
        <v>8.4</v>
      </c>
      <c r="X20" s="14">
        <f>[16]Maio!$D$27</f>
        <v>9.6999999999999993</v>
      </c>
      <c r="Y20" s="14">
        <f>[16]Maio!$D$28</f>
        <v>12</v>
      </c>
      <c r="Z20" s="14">
        <f>[16]Maio!$D$29</f>
        <v>14.8</v>
      </c>
      <c r="AA20" s="14">
        <f>[16]Maio!$D$30</f>
        <v>16.3</v>
      </c>
      <c r="AB20" s="14">
        <f>[16]Maio!$D$31</f>
        <v>18.399999999999999</v>
      </c>
      <c r="AC20" s="14">
        <f>[16]Maio!$D$32</f>
        <v>17.3</v>
      </c>
      <c r="AD20" s="14">
        <f>[16]Maio!$D$33</f>
        <v>15.9</v>
      </c>
      <c r="AE20" s="14">
        <f>[16]Maio!$D$34</f>
        <v>15.5</v>
      </c>
      <c r="AF20" s="14">
        <f>[16]Maio!$D$35</f>
        <v>17</v>
      </c>
      <c r="AG20" s="20">
        <f t="shared" si="5"/>
        <v>7.4</v>
      </c>
      <c r="AH20" s="88">
        <f t="shared" si="6"/>
        <v>15.832258064516127</v>
      </c>
    </row>
    <row r="21" spans="1:37" ht="17.100000000000001" customHeight="1" x14ac:dyDescent="0.2">
      <c r="A21" s="135" t="s">
        <v>11</v>
      </c>
      <c r="B21" s="14">
        <f>[17]Maio!$D$5</f>
        <v>16.5</v>
      </c>
      <c r="C21" s="14">
        <f>[17]Maio!$D$6</f>
        <v>17.2</v>
      </c>
      <c r="D21" s="14">
        <f>[17]Maio!$D$7</f>
        <v>17</v>
      </c>
      <c r="E21" s="14">
        <f>[17]Maio!$D$8</f>
        <v>14.2</v>
      </c>
      <c r="F21" s="14">
        <f>[17]Maio!$D$9</f>
        <v>16.7</v>
      </c>
      <c r="G21" s="14">
        <f>[17]Maio!$D$10</f>
        <v>19</v>
      </c>
      <c r="H21" s="14">
        <f>[17]Maio!$D$11</f>
        <v>17.899999999999999</v>
      </c>
      <c r="I21" s="14">
        <f>[17]Maio!$D$12</f>
        <v>16.3</v>
      </c>
      <c r="J21" s="14">
        <f>[17]Maio!$D$13</f>
        <v>16.600000000000001</v>
      </c>
      <c r="K21" s="14">
        <f>[17]Maio!$D$14</f>
        <v>14.8</v>
      </c>
      <c r="L21" s="14">
        <f>[17]Maio!$D$15</f>
        <v>17.2</v>
      </c>
      <c r="M21" s="14">
        <f>[17]Maio!$D$16</f>
        <v>14.5</v>
      </c>
      <c r="N21" s="14">
        <f>[17]Maio!$D$17</f>
        <v>10.199999999999999</v>
      </c>
      <c r="O21" s="14">
        <f>[17]Maio!$D$18</f>
        <v>13.6</v>
      </c>
      <c r="P21" s="14">
        <f>[17]Maio!$D$19</f>
        <v>16.399999999999999</v>
      </c>
      <c r="Q21" s="14">
        <f>[17]Maio!$D$20</f>
        <v>17.399999999999999</v>
      </c>
      <c r="R21" s="14">
        <f>[17]Maio!$D$21</f>
        <v>15.1</v>
      </c>
      <c r="S21" s="14">
        <f>[17]Maio!$D$22</f>
        <v>16.399999999999999</v>
      </c>
      <c r="T21" s="14">
        <f>[17]Maio!$D$23</f>
        <v>14.1</v>
      </c>
      <c r="U21" s="14">
        <f>[17]Maio!$D$24</f>
        <v>7.7</v>
      </c>
      <c r="V21" s="14">
        <f>[17]Maio!$D$25</f>
        <v>5</v>
      </c>
      <c r="W21" s="14">
        <f>[17]Maio!$D$26</f>
        <v>6.9</v>
      </c>
      <c r="X21" s="14">
        <f>[17]Maio!$D$27</f>
        <v>9.1</v>
      </c>
      <c r="Y21" s="14">
        <f>[17]Maio!$D$28</f>
        <v>10.8</v>
      </c>
      <c r="Z21" s="14">
        <f>[17]Maio!$D$29</f>
        <v>16.2</v>
      </c>
      <c r="AA21" s="14">
        <f>[17]Maio!$D$30</f>
        <v>14.8</v>
      </c>
      <c r="AB21" s="14">
        <f>[17]Maio!$D$31</f>
        <v>13</v>
      </c>
      <c r="AC21" s="14">
        <f>[17]Maio!$D$32</f>
        <v>11.7</v>
      </c>
      <c r="AD21" s="14">
        <f>[17]Maio!$D$33</f>
        <v>10.5</v>
      </c>
      <c r="AE21" s="14">
        <f>[17]Maio!$D$34</f>
        <v>12.9</v>
      </c>
      <c r="AF21" s="14">
        <f>[17]Maio!$D$35</f>
        <v>14.6</v>
      </c>
      <c r="AG21" s="20">
        <f t="shared" si="5"/>
        <v>5</v>
      </c>
      <c r="AH21" s="88">
        <f t="shared" si="6"/>
        <v>14.009677419354839</v>
      </c>
    </row>
    <row r="22" spans="1:37" ht="17.100000000000001" customHeight="1" x14ac:dyDescent="0.2">
      <c r="A22" s="135" t="s">
        <v>12</v>
      </c>
      <c r="B22" s="14">
        <f>[18]Maio!$D$5</f>
        <v>22.1</v>
      </c>
      <c r="C22" s="14">
        <f>[18]Maio!$D$6</f>
        <v>21.1</v>
      </c>
      <c r="D22" s="14">
        <f>[18]Maio!$D$7</f>
        <v>20.100000000000001</v>
      </c>
      <c r="E22" s="14">
        <f>[18]Maio!$D$8</f>
        <v>20.2</v>
      </c>
      <c r="F22" s="14">
        <f>[18]Maio!$D$9</f>
        <v>22.7</v>
      </c>
      <c r="G22" s="14" t="str">
        <f>[18]Maio!$D$10</f>
        <v>*</v>
      </c>
      <c r="H22" s="14" t="str">
        <f>[18]Maio!$D$11</f>
        <v>*</v>
      </c>
      <c r="I22" s="14" t="str">
        <f>[18]Maio!$D$12</f>
        <v>*</v>
      </c>
      <c r="J22" s="14" t="str">
        <f>[18]Maio!$D$13</f>
        <v>*</v>
      </c>
      <c r="K22" s="14" t="str">
        <f>[18]Maio!$D$14</f>
        <v>*</v>
      </c>
      <c r="L22" s="14" t="str">
        <f>[18]Maio!$D$15</f>
        <v>*</v>
      </c>
      <c r="M22" s="14" t="str">
        <f>[18]Maio!$D$16</f>
        <v>*</v>
      </c>
      <c r="N22" s="14" t="str">
        <f>[18]Maio!$D$17</f>
        <v>*</v>
      </c>
      <c r="O22" s="14" t="str">
        <f>[18]Maio!$D$18</f>
        <v>*</v>
      </c>
      <c r="P22" s="14" t="str">
        <f>[18]Maio!$D$19</f>
        <v>*</v>
      </c>
      <c r="Q22" s="14" t="str">
        <f>[18]Maio!$D$20</f>
        <v>*</v>
      </c>
      <c r="R22" s="14" t="str">
        <f>[18]Maio!$D$21</f>
        <v>*</v>
      </c>
      <c r="S22" s="14" t="str">
        <f>[18]Maio!$D$22</f>
        <v>*</v>
      </c>
      <c r="T22" s="14" t="str">
        <f>[18]Maio!$D$23</f>
        <v>*</v>
      </c>
      <c r="U22" s="14" t="str">
        <f>[18]Maio!$D$24</f>
        <v>*</v>
      </c>
      <c r="V22" s="14" t="str">
        <f>[18]Maio!$D$25</f>
        <v>*</v>
      </c>
      <c r="W22" s="14" t="str">
        <f>[18]Maio!$D$26</f>
        <v>*</v>
      </c>
      <c r="X22" s="14" t="str">
        <f>[18]Maio!$D$27</f>
        <v>*</v>
      </c>
      <c r="Y22" s="14" t="str">
        <f>[18]Maio!$D$28</f>
        <v>*</v>
      </c>
      <c r="Z22" s="14" t="str">
        <f>[18]Maio!$D$29</f>
        <v>*</v>
      </c>
      <c r="AA22" s="14" t="str">
        <f>[18]Maio!$D$30</f>
        <v>*</v>
      </c>
      <c r="AB22" s="14" t="str">
        <f>[18]Maio!$D$31</f>
        <v>*</v>
      </c>
      <c r="AC22" s="14" t="str">
        <f>[18]Maio!$D$32</f>
        <v>*</v>
      </c>
      <c r="AD22" s="14" t="str">
        <f>[18]Maio!$D$33</f>
        <v>*</v>
      </c>
      <c r="AE22" s="14" t="str">
        <f>[18]Maio!$D$34</f>
        <v>*</v>
      </c>
      <c r="AF22" s="14" t="str">
        <f>[18]Maio!$D$35</f>
        <v>*</v>
      </c>
      <c r="AG22" s="20">
        <f t="shared" si="5"/>
        <v>20.100000000000001</v>
      </c>
      <c r="AH22" s="88">
        <f t="shared" si="6"/>
        <v>21.240000000000002</v>
      </c>
      <c r="AJ22" t="s">
        <v>54</v>
      </c>
    </row>
    <row r="23" spans="1:37" ht="17.100000000000001" customHeight="1" x14ac:dyDescent="0.2">
      <c r="A23" s="135" t="s">
        <v>13</v>
      </c>
      <c r="B23" s="14" t="str">
        <f>[19]Maio!$D$5</f>
        <v>*</v>
      </c>
      <c r="C23" s="14" t="str">
        <f>[19]Maio!$D$6</f>
        <v>*</v>
      </c>
      <c r="D23" s="14" t="str">
        <f>[19]Maio!$D$7</f>
        <v>*</v>
      </c>
      <c r="E23" s="14" t="str">
        <f>[19]Maio!$D$8</f>
        <v>*</v>
      </c>
      <c r="F23" s="14" t="str">
        <f>[19]Maio!$D$9</f>
        <v>*</v>
      </c>
      <c r="G23" s="14" t="str">
        <f>[19]Maio!$D$10</f>
        <v>*</v>
      </c>
      <c r="H23" s="14" t="str">
        <f>[19]Maio!$D$11</f>
        <v>*</v>
      </c>
      <c r="I23" s="14" t="str">
        <f>[19]Maio!$D$12</f>
        <v>*</v>
      </c>
      <c r="J23" s="14" t="str">
        <f>[19]Maio!$D$13</f>
        <v>*</v>
      </c>
      <c r="K23" s="14" t="str">
        <f>[19]Maio!$D$14</f>
        <v>*</v>
      </c>
      <c r="L23" s="14" t="str">
        <f>[19]Maio!$D$15</f>
        <v>*</v>
      </c>
      <c r="M23" s="14" t="str">
        <f>[19]Maio!$D$16</f>
        <v>*</v>
      </c>
      <c r="N23" s="14" t="str">
        <f>[19]Maio!$D$17</f>
        <v>*</v>
      </c>
      <c r="O23" s="14" t="str">
        <f>[19]Maio!$D$18</f>
        <v>*</v>
      </c>
      <c r="P23" s="14" t="str">
        <f>[19]Maio!$D$19</f>
        <v>*</v>
      </c>
      <c r="Q23" s="14" t="str">
        <f>[19]Maio!$D$20</f>
        <v>*</v>
      </c>
      <c r="R23" s="14" t="str">
        <f>[19]Maio!$D$21</f>
        <v>*</v>
      </c>
      <c r="S23" s="14" t="str">
        <f>[19]Maio!$D$22</f>
        <v>*</v>
      </c>
      <c r="T23" s="14" t="str">
        <f>[19]Maio!$D$23</f>
        <v>*</v>
      </c>
      <c r="U23" s="14" t="str">
        <f>[19]Maio!$D$24</f>
        <v>*</v>
      </c>
      <c r="V23" s="14" t="str">
        <f>[19]Maio!$D$25</f>
        <v>*</v>
      </c>
      <c r="W23" s="14" t="str">
        <f>[19]Maio!$D$26</f>
        <v>*</v>
      </c>
      <c r="X23" s="14" t="str">
        <f>[19]Maio!$D$27</f>
        <v>*</v>
      </c>
      <c r="Y23" s="14" t="str">
        <f>[19]Maio!$D$28</f>
        <v>*</v>
      </c>
      <c r="Z23" s="14" t="str">
        <f>[19]Maio!$D$29</f>
        <v>*</v>
      </c>
      <c r="AA23" s="14" t="str">
        <f>[19]Maio!$D$30</f>
        <v>*</v>
      </c>
      <c r="AB23" s="14" t="str">
        <f>[19]Maio!$D$31</f>
        <v>*</v>
      </c>
      <c r="AC23" s="14" t="str">
        <f>[19]Maio!$D$32</f>
        <v>*</v>
      </c>
      <c r="AD23" s="14" t="str">
        <f>[19]Maio!$D$33</f>
        <v>*</v>
      </c>
      <c r="AE23" s="14" t="str">
        <f>[19]Maio!$D$34</f>
        <v>*</v>
      </c>
      <c r="AF23" s="14" t="str">
        <f>[19]Maio!$D$35</f>
        <v>*</v>
      </c>
      <c r="AG23" s="20" t="s">
        <v>130</v>
      </c>
      <c r="AH23" s="88" t="s">
        <v>130</v>
      </c>
    </row>
    <row r="24" spans="1:37" ht="17.100000000000001" customHeight="1" x14ac:dyDescent="0.2">
      <c r="A24" s="135" t="s">
        <v>14</v>
      </c>
      <c r="B24" s="14">
        <f>[20]Maio!$D$5</f>
        <v>17.399999999999999</v>
      </c>
      <c r="C24" s="14">
        <f>[20]Maio!$D$6</f>
        <v>16.3</v>
      </c>
      <c r="D24" s="14">
        <f>[20]Maio!$D$7</f>
        <v>15.4</v>
      </c>
      <c r="E24" s="14">
        <f>[20]Maio!$D$8</f>
        <v>16.5</v>
      </c>
      <c r="F24" s="14">
        <f>[20]Maio!$D$9</f>
        <v>19.600000000000001</v>
      </c>
      <c r="G24" s="14">
        <f>[20]Maio!$D$10</f>
        <v>18.7</v>
      </c>
      <c r="H24" s="14">
        <f>[20]Maio!$D$11</f>
        <v>19.5</v>
      </c>
      <c r="I24" s="14">
        <f>[20]Maio!$D$12</f>
        <v>19.899999999999999</v>
      </c>
      <c r="J24" s="14">
        <f>[20]Maio!$D$13</f>
        <v>17.399999999999999</v>
      </c>
      <c r="K24" s="14">
        <f>[20]Maio!$D$14</f>
        <v>17.2</v>
      </c>
      <c r="L24" s="14">
        <f>[20]Maio!$D$15</f>
        <v>17.2</v>
      </c>
      <c r="M24" s="14">
        <f>[20]Maio!$D$16</f>
        <v>18.8</v>
      </c>
      <c r="N24" s="14">
        <f>[20]Maio!$D$17</f>
        <v>16.399999999999999</v>
      </c>
      <c r="O24" s="14">
        <f>[20]Maio!$D$18</f>
        <v>20.5</v>
      </c>
      <c r="P24" s="14">
        <f>[20]Maio!$D$19</f>
        <v>20.3</v>
      </c>
      <c r="Q24" s="14">
        <f>[20]Maio!$D$20</f>
        <v>19.399999999999999</v>
      </c>
      <c r="R24" s="14">
        <f>[20]Maio!$D$21</f>
        <v>20</v>
      </c>
      <c r="S24" s="14">
        <f>[20]Maio!$D$22</f>
        <v>18.100000000000001</v>
      </c>
      <c r="T24" s="14">
        <f>[20]Maio!$D$23</f>
        <v>18.399999999999999</v>
      </c>
      <c r="U24" s="14">
        <f>[20]Maio!$D$24</f>
        <v>7.7</v>
      </c>
      <c r="V24" s="14">
        <f>[20]Maio!$D$25</f>
        <v>6.9</v>
      </c>
      <c r="W24" s="14">
        <f>[20]Maio!$D$26</f>
        <v>7</v>
      </c>
      <c r="X24" s="14">
        <f>[20]Maio!$D$27</f>
        <v>7.7</v>
      </c>
      <c r="Y24" s="14">
        <f>[20]Maio!$D$28</f>
        <v>9.1</v>
      </c>
      <c r="Z24" s="14">
        <f>[20]Maio!$D$29</f>
        <v>12.4</v>
      </c>
      <c r="AA24" s="14">
        <f>[20]Maio!$D$30</f>
        <v>14.9</v>
      </c>
      <c r="AB24" s="14">
        <f>[20]Maio!$D$31</f>
        <v>12.4</v>
      </c>
      <c r="AC24" s="14">
        <f>[20]Maio!$D$32</f>
        <v>14</v>
      </c>
      <c r="AD24" s="14">
        <f>[20]Maio!$D$33</f>
        <v>17.100000000000001</v>
      </c>
      <c r="AE24" s="14">
        <f>[20]Maio!$D$34</f>
        <v>16</v>
      </c>
      <c r="AF24" s="14">
        <f>[20]Maio!$D$35</f>
        <v>16.3</v>
      </c>
      <c r="AG24" s="20">
        <f t="shared" si="5"/>
        <v>6.9</v>
      </c>
      <c r="AH24" s="88">
        <f t="shared" si="6"/>
        <v>15.758064516129028</v>
      </c>
    </row>
    <row r="25" spans="1:37" ht="17.100000000000001" customHeight="1" x14ac:dyDescent="0.2">
      <c r="A25" s="135" t="s">
        <v>15</v>
      </c>
      <c r="B25" s="14">
        <f>[21]Maio!$D$5</f>
        <v>19.7</v>
      </c>
      <c r="C25" s="14">
        <f>[21]Maio!$D$6</f>
        <v>19.2</v>
      </c>
      <c r="D25" s="14">
        <f>[21]Maio!$D$7</f>
        <v>19</v>
      </c>
      <c r="E25" s="14">
        <f>[21]Maio!$D$8</f>
        <v>18.3</v>
      </c>
      <c r="F25" s="14">
        <f>[21]Maio!$D$9</f>
        <v>20.2</v>
      </c>
      <c r="G25" s="14">
        <f>[21]Maio!$D$10</f>
        <v>19.7</v>
      </c>
      <c r="H25" s="14">
        <f>[21]Maio!$D$11</f>
        <v>18.100000000000001</v>
      </c>
      <c r="I25" s="14">
        <f>[21]Maio!$D$12</f>
        <v>18</v>
      </c>
      <c r="J25" s="14">
        <f>[21]Maio!$D$13</f>
        <v>17.2</v>
      </c>
      <c r="K25" s="14">
        <f>[21]Maio!$D$14</f>
        <v>17.100000000000001</v>
      </c>
      <c r="L25" s="14">
        <f>[21]Maio!$D$15</f>
        <v>17</v>
      </c>
      <c r="M25" s="14">
        <f>[21]Maio!$D$16</f>
        <v>12.7</v>
      </c>
      <c r="N25" s="14">
        <f>[21]Maio!$D$17</f>
        <v>11.5</v>
      </c>
      <c r="O25" s="14">
        <f>[21]Maio!$D$18</f>
        <v>14.7</v>
      </c>
      <c r="P25" s="14">
        <f>[21]Maio!$D$19</f>
        <v>18.899999999999999</v>
      </c>
      <c r="Q25" s="14">
        <f>[21]Maio!$D$20</f>
        <v>16.3</v>
      </c>
      <c r="R25" s="14">
        <f>[21]Maio!$D$21</f>
        <v>15.7</v>
      </c>
      <c r="S25" s="14">
        <f>[21]Maio!$D$22</f>
        <v>17.5</v>
      </c>
      <c r="T25" s="14">
        <f>[21]Maio!$D$23</f>
        <v>11.5</v>
      </c>
      <c r="U25" s="14">
        <f>[21]Maio!$D$24</f>
        <v>8</v>
      </c>
      <c r="V25" s="14">
        <f>[21]Maio!$D$25</f>
        <v>7</v>
      </c>
      <c r="W25" s="14">
        <f>[21]Maio!$D$26</f>
        <v>9.9</v>
      </c>
      <c r="X25" s="14">
        <f>[21]Maio!$D$27</f>
        <v>10.4</v>
      </c>
      <c r="Y25" s="14">
        <f>[21]Maio!$D$28</f>
        <v>12.7</v>
      </c>
      <c r="Z25" s="14">
        <f>[21]Maio!$D$29</f>
        <v>14.7</v>
      </c>
      <c r="AA25" s="14">
        <f>[21]Maio!$D$30</f>
        <v>15.6</v>
      </c>
      <c r="AB25" s="14">
        <f>[21]Maio!$D$31</f>
        <v>15.7</v>
      </c>
      <c r="AC25" s="14">
        <f>[21]Maio!$D$32</f>
        <v>15</v>
      </c>
      <c r="AD25" s="14">
        <f>[21]Maio!$D$33</f>
        <v>12.4</v>
      </c>
      <c r="AE25" s="14">
        <f>[21]Maio!$D$34</f>
        <v>14</v>
      </c>
      <c r="AF25" s="14">
        <f>[21]Maio!$D$35</f>
        <v>15.2</v>
      </c>
      <c r="AG25" s="20">
        <f t="shared" si="5"/>
        <v>7</v>
      </c>
      <c r="AH25" s="88">
        <f t="shared" si="6"/>
        <v>15.254838709677415</v>
      </c>
    </row>
    <row r="26" spans="1:37" ht="17.100000000000001" customHeight="1" x14ac:dyDescent="0.2">
      <c r="A26" s="135" t="s">
        <v>16</v>
      </c>
      <c r="B26" s="14">
        <f>[22]Maio!$D$5</f>
        <v>20.100000000000001</v>
      </c>
      <c r="C26" s="14">
        <f>[22]Maio!$D$6</f>
        <v>20.8</v>
      </c>
      <c r="D26" s="14">
        <f>[22]Maio!$D$7</f>
        <v>20.7</v>
      </c>
      <c r="E26" s="14">
        <f>[22]Maio!$D$8</f>
        <v>22.8</v>
      </c>
      <c r="F26" s="14">
        <f>[22]Maio!$D$9</f>
        <v>20.3</v>
      </c>
      <c r="G26" s="14">
        <f>[22]Maio!$D$10</f>
        <v>21.7</v>
      </c>
      <c r="H26" s="14">
        <f>[22]Maio!$D$11</f>
        <v>21.7</v>
      </c>
      <c r="I26" s="14">
        <f>[22]Maio!$D$12</f>
        <v>21.6</v>
      </c>
      <c r="J26" s="14">
        <f>[22]Maio!$D$13</f>
        <v>20</v>
      </c>
      <c r="K26" s="14">
        <f>[22]Maio!$D$14</f>
        <v>22.3</v>
      </c>
      <c r="L26" s="14">
        <f>[22]Maio!$D$15</f>
        <v>18.5</v>
      </c>
      <c r="M26" s="14">
        <f>[22]Maio!$D$16</f>
        <v>14.9</v>
      </c>
      <c r="N26" s="14">
        <f>[22]Maio!$D$17</f>
        <v>12.8</v>
      </c>
      <c r="O26" s="14">
        <f>[22]Maio!$D$18</f>
        <v>16.5</v>
      </c>
      <c r="P26" s="14">
        <f>[22]Maio!$D$19</f>
        <v>22.6</v>
      </c>
      <c r="Q26" s="14">
        <f>[22]Maio!$D$20</f>
        <v>18.8</v>
      </c>
      <c r="R26" s="14">
        <f>[22]Maio!$D$21</f>
        <v>18.5</v>
      </c>
      <c r="S26" s="14">
        <f>[22]Maio!$D$22</f>
        <v>19.2</v>
      </c>
      <c r="T26" s="14">
        <f>[22]Maio!$D$23</f>
        <v>15.8</v>
      </c>
      <c r="U26" s="14">
        <f>[22]Maio!$D$24</f>
        <v>10</v>
      </c>
      <c r="V26" s="14">
        <f>[22]Maio!$D$25</f>
        <v>9</v>
      </c>
      <c r="W26" s="14">
        <f>[22]Maio!$D$26</f>
        <v>11.5</v>
      </c>
      <c r="X26" s="14">
        <f>[22]Maio!$D$27</f>
        <v>12.3</v>
      </c>
      <c r="Y26" s="14">
        <f>[22]Maio!$D$28</f>
        <v>15.7</v>
      </c>
      <c r="Z26" s="14">
        <f>[22]Maio!$D$29</f>
        <v>16.2</v>
      </c>
      <c r="AA26" s="14">
        <f>[22]Maio!$D$30</f>
        <v>15.6</v>
      </c>
      <c r="AB26" s="14">
        <f>[22]Maio!$D$31</f>
        <v>16.600000000000001</v>
      </c>
      <c r="AC26" s="14">
        <f>[22]Maio!$D$32</f>
        <v>16.8</v>
      </c>
      <c r="AD26" s="14">
        <f>[22]Maio!$D$33</f>
        <v>14.1</v>
      </c>
      <c r="AE26" s="14">
        <f>[22]Maio!$D$34</f>
        <v>19.600000000000001</v>
      </c>
      <c r="AF26" s="14">
        <f>[22]Maio!$D$35</f>
        <v>22</v>
      </c>
      <c r="AG26" s="20">
        <f t="shared" si="5"/>
        <v>9</v>
      </c>
      <c r="AH26" s="88">
        <f t="shared" si="6"/>
        <v>17.709677419354843</v>
      </c>
    </row>
    <row r="27" spans="1:37" ht="17.100000000000001" customHeight="1" x14ac:dyDescent="0.2">
      <c r="A27" s="135" t="s">
        <v>17</v>
      </c>
      <c r="B27" s="14">
        <f>[23]Maio!$D$5</f>
        <v>17.600000000000001</v>
      </c>
      <c r="C27" s="14">
        <f>[23]Maio!$D$6</f>
        <v>17.2</v>
      </c>
      <c r="D27" s="14">
        <f>[23]Maio!$D$7</f>
        <v>15.8</v>
      </c>
      <c r="E27" s="14">
        <f>[23]Maio!$D$8</f>
        <v>13.8</v>
      </c>
      <c r="F27" s="14">
        <f>[23]Maio!$D$9</f>
        <v>17.2</v>
      </c>
      <c r="G27" s="14">
        <f>[23]Maio!$D$10</f>
        <v>18.5</v>
      </c>
      <c r="H27" s="14">
        <f>[23]Maio!$D$11</f>
        <v>18</v>
      </c>
      <c r="I27" s="14">
        <f>[23]Maio!$D$12</f>
        <v>17.7</v>
      </c>
      <c r="J27" s="14">
        <f>[23]Maio!$D$13</f>
        <v>17.7</v>
      </c>
      <c r="K27" s="14">
        <f>[23]Maio!$D$14</f>
        <v>19.100000000000001</v>
      </c>
      <c r="L27" s="14">
        <f>[23]Maio!$D$15</f>
        <v>17.2</v>
      </c>
      <c r="M27" s="14">
        <f>[23]Maio!$D$16</f>
        <v>12.1</v>
      </c>
      <c r="N27" s="14">
        <f>[23]Maio!$D$17</f>
        <v>9.6</v>
      </c>
      <c r="O27" s="14">
        <f>[23]Maio!$D$18</f>
        <v>13.9</v>
      </c>
      <c r="P27" s="14">
        <f>[23]Maio!$D$19</f>
        <v>16.5</v>
      </c>
      <c r="Q27" s="14">
        <f>[23]Maio!$D$20</f>
        <v>18.399999999999999</v>
      </c>
      <c r="R27" s="14">
        <f>[23]Maio!$D$21</f>
        <v>15.4</v>
      </c>
      <c r="S27" s="14">
        <f>[23]Maio!$D$22</f>
        <v>17</v>
      </c>
      <c r="T27" s="14">
        <f>[23]Maio!$D$23</f>
        <v>14.4</v>
      </c>
      <c r="U27" s="14">
        <f>[23]Maio!$D$24</f>
        <v>6.3</v>
      </c>
      <c r="V27" s="14">
        <f>[23]Maio!$D$25</f>
        <v>4.4000000000000004</v>
      </c>
      <c r="W27" s="14">
        <f>[23]Maio!$D$26</f>
        <v>5.8</v>
      </c>
      <c r="X27" s="14">
        <f>[23]Maio!$D$27</f>
        <v>7.4</v>
      </c>
      <c r="Y27" s="14">
        <f>[23]Maio!$D$28</f>
        <v>9.3000000000000007</v>
      </c>
      <c r="Z27" s="14">
        <f>[23]Maio!$D$29</f>
        <v>14.2</v>
      </c>
      <c r="AA27" s="14">
        <f>[23]Maio!$D$30</f>
        <v>12.8</v>
      </c>
      <c r="AB27" s="14">
        <f>[23]Maio!$D$31</f>
        <v>16.899999999999999</v>
      </c>
      <c r="AC27" s="14">
        <f>[23]Maio!$D$32</f>
        <v>14.7</v>
      </c>
      <c r="AD27" s="14">
        <f>[23]Maio!$D$33</f>
        <v>15.1</v>
      </c>
      <c r="AE27" s="14">
        <f>[23]Maio!$D$34</f>
        <v>18.100000000000001</v>
      </c>
      <c r="AF27" s="14">
        <f>[23]Maio!$D$35</f>
        <v>15.2</v>
      </c>
      <c r="AG27" s="20">
        <f t="shared" si="5"/>
        <v>4.4000000000000004</v>
      </c>
      <c r="AH27" s="88">
        <f t="shared" si="6"/>
        <v>14.429032258064513</v>
      </c>
    </row>
    <row r="28" spans="1:37" ht="17.100000000000001" customHeight="1" x14ac:dyDescent="0.2">
      <c r="A28" s="135" t="s">
        <v>18</v>
      </c>
      <c r="B28" s="14">
        <f>[24]Maio!$D$5</f>
        <v>19.5</v>
      </c>
      <c r="C28" s="14">
        <f>[24]Maio!$D$6</f>
        <v>17.5</v>
      </c>
      <c r="D28" s="14">
        <f>[24]Maio!$D$7</f>
        <v>16.7</v>
      </c>
      <c r="E28" s="14">
        <f>[24]Maio!$D$8</f>
        <v>16.2</v>
      </c>
      <c r="F28" s="14">
        <f>[24]Maio!$D$9</f>
        <v>16.8</v>
      </c>
      <c r="G28" s="14">
        <f>[24]Maio!$D$10</f>
        <v>19.5</v>
      </c>
      <c r="H28" s="14">
        <f>[24]Maio!$D$11</f>
        <v>20.9</v>
      </c>
      <c r="I28" s="14">
        <f>[24]Maio!$D$12</f>
        <v>18.7</v>
      </c>
      <c r="J28" s="14">
        <f>[24]Maio!$D$13</f>
        <v>18.600000000000001</v>
      </c>
      <c r="K28" s="14">
        <f>[24]Maio!$D$14</f>
        <v>16.2</v>
      </c>
      <c r="L28" s="14">
        <f>[24]Maio!$D$15</f>
        <v>16.2</v>
      </c>
      <c r="M28" s="14">
        <f>[24]Maio!$D$16</f>
        <v>17.8</v>
      </c>
      <c r="N28" s="14">
        <f>[24]Maio!$D$17</f>
        <v>15.6</v>
      </c>
      <c r="O28" s="14">
        <f>[24]Maio!$D$18</f>
        <v>17.899999999999999</v>
      </c>
      <c r="P28" s="14">
        <f>[24]Maio!$D$19</f>
        <v>17.899999999999999</v>
      </c>
      <c r="Q28" s="14">
        <f>[24]Maio!$D$20</f>
        <v>17.5</v>
      </c>
      <c r="R28" s="14">
        <f>[24]Maio!$D$21</f>
        <v>17.3</v>
      </c>
      <c r="S28" s="14">
        <f>[24]Maio!$D$22</f>
        <v>18.2</v>
      </c>
      <c r="T28" s="14">
        <f>[24]Maio!$D$23</f>
        <v>14</v>
      </c>
      <c r="U28" s="14">
        <f>[24]Maio!$D$24</f>
        <v>6.3</v>
      </c>
      <c r="V28" s="14">
        <f>[24]Maio!$D$25</f>
        <v>7.2</v>
      </c>
      <c r="W28" s="14">
        <f>[24]Maio!$D$26</f>
        <v>8.6999999999999993</v>
      </c>
      <c r="X28" s="14">
        <f>[24]Maio!$D$27</f>
        <v>10.6</v>
      </c>
      <c r="Y28" s="14">
        <f>[24]Maio!$D$28</f>
        <v>13.8</v>
      </c>
      <c r="Z28" s="14">
        <f>[24]Maio!$D$29</f>
        <v>14.5</v>
      </c>
      <c r="AA28" s="14">
        <f>[24]Maio!$D$30</f>
        <v>16.899999999999999</v>
      </c>
      <c r="AB28" s="14">
        <f>[24]Maio!$D$31</f>
        <v>15.2</v>
      </c>
      <c r="AC28" s="14">
        <f>[24]Maio!$D$32</f>
        <v>13.8</v>
      </c>
      <c r="AD28" s="14">
        <f>[24]Maio!$D$33</f>
        <v>17.100000000000001</v>
      </c>
      <c r="AE28" s="14">
        <f>[24]Maio!$D$34</f>
        <v>16.7</v>
      </c>
      <c r="AF28" s="14">
        <f>[24]Maio!$D$35</f>
        <v>15.7</v>
      </c>
      <c r="AG28" s="20">
        <f t="shared" si="5"/>
        <v>6.3</v>
      </c>
      <c r="AH28" s="88">
        <f t="shared" si="6"/>
        <v>15.79032258064516</v>
      </c>
    </row>
    <row r="29" spans="1:37" ht="17.100000000000001" customHeight="1" x14ac:dyDescent="0.2">
      <c r="A29" s="135" t="s">
        <v>19</v>
      </c>
      <c r="B29" s="14">
        <f>[25]Maio!$D$5</f>
        <v>18.8</v>
      </c>
      <c r="C29" s="14">
        <f>[25]Maio!$D$6</f>
        <v>19.5</v>
      </c>
      <c r="D29" s="14">
        <f>[25]Maio!$D$7</f>
        <v>17.7</v>
      </c>
      <c r="E29" s="14">
        <f>[25]Maio!$D$8</f>
        <v>15.6</v>
      </c>
      <c r="F29" s="14">
        <f>[25]Maio!$D$9</f>
        <v>19.7</v>
      </c>
      <c r="G29" s="14">
        <f>[25]Maio!$D$10</f>
        <v>20.7</v>
      </c>
      <c r="H29" s="14">
        <f>[25]Maio!$D$11</f>
        <v>19.2</v>
      </c>
      <c r="I29" s="14">
        <f>[25]Maio!$D$12</f>
        <v>18.600000000000001</v>
      </c>
      <c r="J29" s="14">
        <f>[25]Maio!$D$13</f>
        <v>18.600000000000001</v>
      </c>
      <c r="K29" s="14">
        <f>[25]Maio!$D$14</f>
        <v>17.899999999999999</v>
      </c>
      <c r="L29" s="14">
        <f>[25]Maio!$D$15</f>
        <v>17.5</v>
      </c>
      <c r="M29" s="14">
        <f>[25]Maio!$D$16</f>
        <v>14.4</v>
      </c>
      <c r="N29" s="14">
        <f>[25]Maio!$D$17</f>
        <v>13.1</v>
      </c>
      <c r="O29" s="14">
        <f>[25]Maio!$D$18</f>
        <v>14.1</v>
      </c>
      <c r="P29" s="14">
        <f>[25]Maio!$D$19</f>
        <v>18.7</v>
      </c>
      <c r="Q29" s="14">
        <f>[25]Maio!$D$20</f>
        <v>17.899999999999999</v>
      </c>
      <c r="R29" s="14">
        <f>[25]Maio!$D$21</f>
        <v>16.2</v>
      </c>
      <c r="S29" s="14">
        <f>[25]Maio!$D$22</f>
        <v>17.5</v>
      </c>
      <c r="T29" s="14">
        <f>[25]Maio!$D$23</f>
        <v>11.7</v>
      </c>
      <c r="U29" s="14">
        <f>[25]Maio!$D$24</f>
        <v>7.3</v>
      </c>
      <c r="V29" s="14">
        <f>[25]Maio!$D$25</f>
        <v>7.7</v>
      </c>
      <c r="W29" s="14">
        <f>[25]Maio!$D$26</f>
        <v>9.3000000000000007</v>
      </c>
      <c r="X29" s="14">
        <f>[25]Maio!$D$27</f>
        <v>8.9</v>
      </c>
      <c r="Y29" s="14">
        <f>[25]Maio!$D$28</f>
        <v>13.7</v>
      </c>
      <c r="Z29" s="14">
        <f>[25]Maio!$D$29</f>
        <v>14.4</v>
      </c>
      <c r="AA29" s="14">
        <f>[25]Maio!$D$30</f>
        <v>15.7</v>
      </c>
      <c r="AB29" s="14">
        <f>[25]Maio!$D$31</f>
        <v>16.5</v>
      </c>
      <c r="AC29" s="14">
        <f>[25]Maio!$D$32</f>
        <v>16</v>
      </c>
      <c r="AD29" s="14">
        <f>[25]Maio!$D$33</f>
        <v>13.4</v>
      </c>
      <c r="AE29" s="14">
        <f>[25]Maio!$D$34</f>
        <v>16</v>
      </c>
      <c r="AF29" s="14">
        <f>[25]Maio!$D$35</f>
        <v>15.8</v>
      </c>
      <c r="AG29" s="20">
        <f t="shared" si="5"/>
        <v>7.3</v>
      </c>
      <c r="AH29" s="88">
        <f t="shared" si="6"/>
        <v>15.551612903225802</v>
      </c>
    </row>
    <row r="30" spans="1:37" ht="17.100000000000001" customHeight="1" x14ac:dyDescent="0.2">
      <c r="A30" s="135" t="s">
        <v>31</v>
      </c>
      <c r="B30" s="14">
        <f>[26]Maio!$D$5</f>
        <v>20.6</v>
      </c>
      <c r="C30" s="14">
        <f>[26]Maio!$D$6</f>
        <v>22</v>
      </c>
      <c r="D30" s="14">
        <f>[26]Maio!$D$7</f>
        <v>20.100000000000001</v>
      </c>
      <c r="E30" s="14">
        <f>[26]Maio!$D$8</f>
        <v>17.600000000000001</v>
      </c>
      <c r="F30" s="14">
        <f>[26]Maio!$D$9</f>
        <v>20.3</v>
      </c>
      <c r="G30" s="14">
        <f>[26]Maio!$D$10</f>
        <v>18.7</v>
      </c>
      <c r="H30" s="14">
        <f>[26]Maio!$D$11</f>
        <v>19.399999999999999</v>
      </c>
      <c r="I30" s="14">
        <f>[26]Maio!$D$12</f>
        <v>18.899999999999999</v>
      </c>
      <c r="J30" s="14">
        <f>[26]Maio!$D$13</f>
        <v>19.8</v>
      </c>
      <c r="K30" s="14">
        <f>[26]Maio!$D$14</f>
        <v>21</v>
      </c>
      <c r="L30" s="14">
        <f>[26]Maio!$D$15</f>
        <v>18.399999999999999</v>
      </c>
      <c r="M30" s="14">
        <f>[26]Maio!$D$16</f>
        <v>14.9</v>
      </c>
      <c r="N30" s="14">
        <f>[26]Maio!$D$17</f>
        <v>12.3</v>
      </c>
      <c r="O30" s="14">
        <f>[26]Maio!$D$18</f>
        <v>16.7</v>
      </c>
      <c r="P30" s="14">
        <f>[26]Maio!$D$19</f>
        <v>18.600000000000001</v>
      </c>
      <c r="Q30" s="14">
        <f>[26]Maio!$D$20</f>
        <v>17.3</v>
      </c>
      <c r="R30" s="14">
        <f>[26]Maio!$D$21</f>
        <v>16.7</v>
      </c>
      <c r="S30" s="14">
        <f>[26]Maio!$D$22</f>
        <v>17.3</v>
      </c>
      <c r="T30" s="14">
        <f>[26]Maio!$D$23</f>
        <v>13.5</v>
      </c>
      <c r="U30" s="14">
        <f>[26]Maio!$D$24</f>
        <v>6.9</v>
      </c>
      <c r="V30" s="14">
        <f>[26]Maio!$D$25</f>
        <v>8.1</v>
      </c>
      <c r="W30" s="14">
        <f>[26]Maio!$D$26</f>
        <v>6.9</v>
      </c>
      <c r="X30" s="14">
        <f>[26]Maio!$D$27</f>
        <v>9.1999999999999993</v>
      </c>
      <c r="Y30" s="14">
        <f>[26]Maio!$D$28</f>
        <v>11.8</v>
      </c>
      <c r="Z30" s="14">
        <f>[26]Maio!$D$29</f>
        <v>15.1</v>
      </c>
      <c r="AA30" s="14">
        <f>[26]Maio!$D$30</f>
        <v>15.6</v>
      </c>
      <c r="AB30" s="14">
        <f>[26]Maio!$D$31</f>
        <v>19.100000000000001</v>
      </c>
      <c r="AC30" s="14">
        <f>[26]Maio!$D$32</f>
        <v>19.2</v>
      </c>
      <c r="AD30" s="14">
        <f>[26]Maio!$D$33</f>
        <v>20</v>
      </c>
      <c r="AE30" s="14">
        <f>[26]Maio!$D$34</f>
        <v>23.1</v>
      </c>
      <c r="AF30" s="14">
        <f>[26]Maio!$D$35</f>
        <v>20.5</v>
      </c>
      <c r="AG30" s="20">
        <f t="shared" si="5"/>
        <v>6.9</v>
      </c>
      <c r="AH30" s="88">
        <f t="shared" si="6"/>
        <v>16.761290322580649</v>
      </c>
    </row>
    <row r="31" spans="1:37" ht="17.100000000000001" customHeight="1" x14ac:dyDescent="0.2">
      <c r="A31" s="135" t="s">
        <v>51</v>
      </c>
      <c r="B31" s="14">
        <f>[27]Maio!$D$5</f>
        <v>20.2</v>
      </c>
      <c r="C31" s="14">
        <f>[27]Maio!$D$6</f>
        <v>19</v>
      </c>
      <c r="D31" s="14">
        <f>[27]Maio!$D$7</f>
        <v>17.899999999999999</v>
      </c>
      <c r="E31" s="14">
        <f>[27]Maio!$D$8</f>
        <v>18.100000000000001</v>
      </c>
      <c r="F31" s="14">
        <f>[27]Maio!$D$9</f>
        <v>20.2</v>
      </c>
      <c r="G31" s="14">
        <f>[27]Maio!$D$10</f>
        <v>20.399999999999999</v>
      </c>
      <c r="H31" s="14">
        <f>[27]Maio!$D$11</f>
        <v>20</v>
      </c>
      <c r="I31" s="14">
        <f>[27]Maio!$D$12</f>
        <v>19.899999999999999</v>
      </c>
      <c r="J31" s="14">
        <f>[27]Maio!$D$13</f>
        <v>19.899999999999999</v>
      </c>
      <c r="K31" s="14">
        <f>[27]Maio!$D$14</f>
        <v>19.600000000000001</v>
      </c>
      <c r="L31" s="14">
        <f>[27]Maio!$D$15</f>
        <v>18.399999999999999</v>
      </c>
      <c r="M31" s="14">
        <f>[27]Maio!$D$16</f>
        <v>19.399999999999999</v>
      </c>
      <c r="N31" s="14">
        <f>[27]Maio!$D$17</f>
        <v>17.100000000000001</v>
      </c>
      <c r="O31" s="14">
        <f>[27]Maio!$D$18</f>
        <v>18.899999999999999</v>
      </c>
      <c r="P31" s="14">
        <f>[27]Maio!$D$19</f>
        <v>19.2</v>
      </c>
      <c r="Q31" s="14">
        <f>[27]Maio!$D$20</f>
        <v>18.2</v>
      </c>
      <c r="R31" s="14">
        <f>[27]Maio!$D$21</f>
        <v>18.2</v>
      </c>
      <c r="S31" s="14">
        <f>[27]Maio!$D$22</f>
        <v>19.100000000000001</v>
      </c>
      <c r="T31" s="14">
        <f>[27]Maio!$D$23</f>
        <v>17.399999999999999</v>
      </c>
      <c r="U31" s="14">
        <f>[27]Maio!$D$24</f>
        <v>9.6</v>
      </c>
      <c r="V31" s="14">
        <f>[27]Maio!$D$25</f>
        <v>8</v>
      </c>
      <c r="W31" s="14">
        <f>[27]Maio!$D$26</f>
        <v>11.2</v>
      </c>
      <c r="X31" s="14">
        <f>[27]Maio!$D$27</f>
        <v>12.2</v>
      </c>
      <c r="Y31" s="14">
        <f>[27]Maio!$D$28</f>
        <v>11.7</v>
      </c>
      <c r="Z31" s="14">
        <f>[27]Maio!$D$29</f>
        <v>13.5</v>
      </c>
      <c r="AA31" s="14">
        <f>[27]Maio!$D$30</f>
        <v>17.2</v>
      </c>
      <c r="AB31" s="14">
        <f>[27]Maio!$D$31</f>
        <v>17.2</v>
      </c>
      <c r="AC31" s="14">
        <f>[27]Maio!$D$32</f>
        <v>15.9</v>
      </c>
      <c r="AD31" s="14">
        <f>[27]Maio!$D$33</f>
        <v>18.8</v>
      </c>
      <c r="AE31" s="14">
        <f>[27]Maio!$D$34</f>
        <v>18.3</v>
      </c>
      <c r="AF31" s="14">
        <f>[27]Maio!$D$35</f>
        <v>18.100000000000001</v>
      </c>
      <c r="AG31" s="20">
        <f>MIN(B31:AF31)</f>
        <v>8</v>
      </c>
      <c r="AH31" s="88">
        <f>AVERAGE(B31:AF31)</f>
        <v>17.187096774193545</v>
      </c>
    </row>
    <row r="32" spans="1:37" ht="17.100000000000001" customHeight="1" x14ac:dyDescent="0.2">
      <c r="A32" s="135" t="s">
        <v>20</v>
      </c>
      <c r="B32" s="14">
        <f>[28]Maio!$D$5</f>
        <v>20.8</v>
      </c>
      <c r="C32" s="14">
        <f>[28]Maio!$D$6</f>
        <v>18.8</v>
      </c>
      <c r="D32" s="14">
        <f>[28]Maio!$D$7</f>
        <v>18.600000000000001</v>
      </c>
      <c r="E32" s="14">
        <f>[28]Maio!$D$8</f>
        <v>18.100000000000001</v>
      </c>
      <c r="F32" s="14">
        <f>[28]Maio!$D$9</f>
        <v>18.7</v>
      </c>
      <c r="G32" s="14">
        <f>[28]Maio!$D$10</f>
        <v>18.899999999999999</v>
      </c>
      <c r="H32" s="14">
        <f>[28]Maio!$D$11</f>
        <v>20.6</v>
      </c>
      <c r="I32" s="14">
        <f>[28]Maio!$D$12</f>
        <v>19.600000000000001</v>
      </c>
      <c r="J32" s="14">
        <f>[28]Maio!$D$13</f>
        <v>18.5</v>
      </c>
      <c r="K32" s="14">
        <f>[28]Maio!$D$14</f>
        <v>18.600000000000001</v>
      </c>
      <c r="L32" s="14">
        <f>[28]Maio!$D$15</f>
        <v>19.8</v>
      </c>
      <c r="M32" s="14">
        <f>[28]Maio!$D$16</f>
        <v>20.5</v>
      </c>
      <c r="N32" s="14">
        <f>[28]Maio!$D$17</f>
        <v>16.7</v>
      </c>
      <c r="O32" s="14">
        <f>[28]Maio!$D$18</f>
        <v>18.600000000000001</v>
      </c>
      <c r="P32" s="14">
        <f>[28]Maio!$D$19</f>
        <v>19.600000000000001</v>
      </c>
      <c r="Q32" s="14">
        <f>[28]Maio!$D$20</f>
        <v>19.399999999999999</v>
      </c>
      <c r="R32" s="14">
        <f>[28]Maio!$D$21</f>
        <v>20.3</v>
      </c>
      <c r="S32" s="14">
        <f>[28]Maio!$D$22</f>
        <v>19.399999999999999</v>
      </c>
      <c r="T32" s="14">
        <f>[28]Maio!$D$23</f>
        <v>18.5</v>
      </c>
      <c r="U32" s="14">
        <f>[28]Maio!$D$24</f>
        <v>10.3</v>
      </c>
      <c r="V32" s="14">
        <f>[28]Maio!$D$25</f>
        <v>8.3000000000000007</v>
      </c>
      <c r="W32" s="14">
        <f>[28]Maio!$D$26</f>
        <v>8.8000000000000007</v>
      </c>
      <c r="X32" s="14">
        <f>[28]Maio!$D$27</f>
        <v>10.6</v>
      </c>
      <c r="Y32" s="14">
        <f>[28]Maio!$D$28</f>
        <v>12.4</v>
      </c>
      <c r="Z32" s="14">
        <f>[28]Maio!$D$29</f>
        <v>16.100000000000001</v>
      </c>
      <c r="AA32" s="14">
        <f>[28]Maio!$D$30</f>
        <v>16.5</v>
      </c>
      <c r="AB32" s="14">
        <f>[28]Maio!$D$31</f>
        <v>17.8</v>
      </c>
      <c r="AC32" s="14">
        <f>[28]Maio!$D$32</f>
        <v>17.600000000000001</v>
      </c>
      <c r="AD32" s="14">
        <f>[28]Maio!$D$33</f>
        <v>16.2</v>
      </c>
      <c r="AE32" s="14">
        <f>[28]Maio!$D$34</f>
        <v>20.399999999999999</v>
      </c>
      <c r="AF32" s="14">
        <f>[28]Maio!$D$35</f>
        <v>18.899999999999999</v>
      </c>
      <c r="AG32" s="20">
        <f>MIN(B32:AF32)</f>
        <v>8.3000000000000007</v>
      </c>
      <c r="AH32" s="88">
        <f>AVERAGE(B32:AF32)</f>
        <v>17.35161290322581</v>
      </c>
    </row>
    <row r="33" spans="1:34" ht="17.100000000000001" customHeight="1" x14ac:dyDescent="0.2">
      <c r="A33" s="72" t="s">
        <v>145</v>
      </c>
      <c r="B33" s="14">
        <f>[29]Maio!$D$5</f>
        <v>19.399999999999999</v>
      </c>
      <c r="C33" s="14">
        <f>[29]Maio!$D$6</f>
        <v>19.2</v>
      </c>
      <c r="D33" s="14">
        <f>[29]Maio!$D$7</f>
        <v>19.3</v>
      </c>
      <c r="E33" s="14">
        <f>[29]Maio!$D$8</f>
        <v>17.7</v>
      </c>
      <c r="F33" s="14">
        <f>[29]Maio!$D$9</f>
        <v>19</v>
      </c>
      <c r="G33" s="14">
        <f>[29]Maio!$D$10</f>
        <v>20.5</v>
      </c>
      <c r="H33" s="14">
        <f>[29]Maio!$D$11</f>
        <v>21</v>
      </c>
      <c r="I33" s="14">
        <f>[29]Maio!$D$12</f>
        <v>18.899999999999999</v>
      </c>
      <c r="J33" s="14">
        <f>[29]Maio!$D$13</f>
        <v>19</v>
      </c>
      <c r="K33" s="14">
        <f>[29]Maio!$D$14</f>
        <v>19.100000000000001</v>
      </c>
      <c r="L33" s="14">
        <f>[29]Maio!$D$15</f>
        <v>18.5</v>
      </c>
      <c r="M33" s="14">
        <f>[29]Maio!$D$16</f>
        <v>15</v>
      </c>
      <c r="N33" s="14">
        <f>[29]Maio!$D$17</f>
        <v>12.6</v>
      </c>
      <c r="O33" s="14">
        <f>[29]Maio!$D$18</f>
        <v>16.100000000000001</v>
      </c>
      <c r="P33" s="14">
        <f>[29]Maio!$D$19</f>
        <v>19.899999999999999</v>
      </c>
      <c r="Q33" s="14">
        <f>[29]Maio!$D$20</f>
        <v>18</v>
      </c>
      <c r="R33" s="14">
        <f>[29]Maio!$D$21</f>
        <v>16.899999999999999</v>
      </c>
      <c r="S33" s="14">
        <f>[29]Maio!$D$22</f>
        <v>19.600000000000001</v>
      </c>
      <c r="T33" s="14">
        <f>[29]Maio!$D$23</f>
        <v>14.8</v>
      </c>
      <c r="U33" s="14">
        <f>[29]Maio!$D$24</f>
        <v>9.6999999999999993</v>
      </c>
      <c r="V33" s="14">
        <f>[29]Maio!$D$25</f>
        <v>7.5</v>
      </c>
      <c r="W33" s="14">
        <f>[29]Maio!$D$26</f>
        <v>9.1999999999999993</v>
      </c>
      <c r="X33" s="14">
        <f>[29]Maio!$D$27</f>
        <v>10.8</v>
      </c>
      <c r="Y33" s="14">
        <f>[29]Maio!$D$28</f>
        <v>13.1</v>
      </c>
      <c r="Z33" s="14">
        <f>[29]Maio!$D$29</f>
        <v>16.399999999999999</v>
      </c>
      <c r="AA33" s="14">
        <f>[29]Maio!$D$30</f>
        <v>16.899999999999999</v>
      </c>
      <c r="AB33" s="14">
        <f>[29]Maio!$D$31</f>
        <v>17.2</v>
      </c>
      <c r="AC33" s="14">
        <f>[29]Maio!$D$32</f>
        <v>16.5</v>
      </c>
      <c r="AD33" s="14">
        <f>[29]Maio!$D$33</f>
        <v>15.8</v>
      </c>
      <c r="AE33" s="14">
        <f>[29]Maio!$D$34</f>
        <v>18</v>
      </c>
      <c r="AF33" s="14">
        <f>[29]Maio!$D$35</f>
        <v>16.2</v>
      </c>
      <c r="AG33" s="19">
        <f>MIN(B33:AF33)</f>
        <v>7.5</v>
      </c>
      <c r="AH33" s="87">
        <f>AVERAGE(B33:AF33)</f>
        <v>16.509677419354837</v>
      </c>
    </row>
    <row r="34" spans="1:34" ht="17.100000000000001" customHeight="1" x14ac:dyDescent="0.2">
      <c r="A34" s="72" t="s">
        <v>146</v>
      </c>
      <c r="B34" s="14">
        <f>[30]Maio!$D$5</f>
        <v>21.2</v>
      </c>
      <c r="C34" s="14">
        <f>[30]Maio!$D$6</f>
        <v>20.100000000000001</v>
      </c>
      <c r="D34" s="14">
        <f>[30]Maio!$D$7</f>
        <v>19.899999999999999</v>
      </c>
      <c r="E34" s="14">
        <f>[30]Maio!$D$8</f>
        <v>19.7</v>
      </c>
      <c r="F34" s="14">
        <f>[30]Maio!$D$9</f>
        <v>20</v>
      </c>
      <c r="G34" s="14">
        <f>[30]Maio!$D$10</f>
        <v>20</v>
      </c>
      <c r="H34" s="14">
        <f>[30]Maio!$D$11</f>
        <v>18.899999999999999</v>
      </c>
      <c r="I34" s="14">
        <f>[30]Maio!$D$12</f>
        <v>17.7</v>
      </c>
      <c r="J34" s="14">
        <f>[30]Maio!$D$13</f>
        <v>18</v>
      </c>
      <c r="K34" s="14">
        <f>[30]Maio!$D$14</f>
        <v>16.8</v>
      </c>
      <c r="L34" s="14">
        <f>[30]Maio!$D$15</f>
        <v>16.600000000000001</v>
      </c>
      <c r="M34" s="14">
        <f>[30]Maio!$D$16</f>
        <v>13.1</v>
      </c>
      <c r="N34" s="14">
        <f>[30]Maio!$D$17</f>
        <v>12.8</v>
      </c>
      <c r="O34" s="14">
        <f>[30]Maio!$D$18</f>
        <v>14.5</v>
      </c>
      <c r="P34" s="14">
        <f>[30]Maio!$D$19</f>
        <v>19.2</v>
      </c>
      <c r="Q34" s="14">
        <f>[30]Maio!$D$20</f>
        <v>16.600000000000001</v>
      </c>
      <c r="R34" s="14">
        <f>[30]Maio!$D$21</f>
        <v>16</v>
      </c>
      <c r="S34" s="14">
        <f>[30]Maio!$D$22</f>
        <v>18.2</v>
      </c>
      <c r="T34" s="14">
        <f>[30]Maio!$D$23</f>
        <v>11.4</v>
      </c>
      <c r="U34" s="14">
        <f>[30]Maio!$D$24</f>
        <v>8.3000000000000007</v>
      </c>
      <c r="V34" s="14">
        <f>[30]Maio!$D$25</f>
        <v>8.1</v>
      </c>
      <c r="W34" s="14">
        <f>[30]Maio!$D$26</f>
        <v>9.8000000000000007</v>
      </c>
      <c r="X34" s="14">
        <f>[30]Maio!$D$27</f>
        <v>9.1</v>
      </c>
      <c r="Y34" s="14">
        <f>[30]Maio!$D$28</f>
        <v>12.7</v>
      </c>
      <c r="Z34" s="14">
        <f>[30]Maio!$D$29</f>
        <v>14.3</v>
      </c>
      <c r="AA34" s="14">
        <f>[30]Maio!$D$30</f>
        <v>15.9</v>
      </c>
      <c r="AB34" s="14">
        <f>[30]Maio!$D$31</f>
        <v>15.8</v>
      </c>
      <c r="AC34" s="14">
        <f>[30]Maio!$D$32</f>
        <v>14.5</v>
      </c>
      <c r="AD34" s="14">
        <f>[30]Maio!$D$33</f>
        <v>13.2</v>
      </c>
      <c r="AE34" s="14">
        <f>[30]Maio!$D$34</f>
        <v>14.4</v>
      </c>
      <c r="AF34" s="14">
        <f>[30]Maio!$D$35</f>
        <v>15.7</v>
      </c>
      <c r="AG34" s="20">
        <f t="shared" ref="AG34:AG44" si="9">MIN(B34:AF34)</f>
        <v>8.1</v>
      </c>
      <c r="AH34" s="88">
        <f>AVERAGE(B34:AF34)</f>
        <v>15.564516129032258</v>
      </c>
    </row>
    <row r="35" spans="1:34" ht="17.100000000000001" customHeight="1" x14ac:dyDescent="0.2">
      <c r="A35" s="72" t="s">
        <v>147</v>
      </c>
      <c r="B35" s="14">
        <f>[31]Maio!$D$5</f>
        <v>21.4</v>
      </c>
      <c r="C35" s="14">
        <f>[31]Maio!$D$6</f>
        <v>17</v>
      </c>
      <c r="D35" s="14">
        <f>[31]Maio!$D$7</f>
        <v>15</v>
      </c>
      <c r="E35" s="14">
        <f>[31]Maio!$D$8</f>
        <v>14.5</v>
      </c>
      <c r="F35" s="14">
        <f>[31]Maio!$D$9</f>
        <v>15.4</v>
      </c>
      <c r="G35" s="14">
        <f>[31]Maio!$D$10</f>
        <v>19</v>
      </c>
      <c r="H35" s="14">
        <f>[31]Maio!$D$11</f>
        <v>19.2</v>
      </c>
      <c r="I35" s="14">
        <f>[31]Maio!$D$12</f>
        <v>17.2</v>
      </c>
      <c r="J35" s="14">
        <f>[31]Maio!$D$13</f>
        <v>17.100000000000001</v>
      </c>
      <c r="K35" s="14">
        <f>[31]Maio!$D$14</f>
        <v>15.7</v>
      </c>
      <c r="L35" s="14">
        <f>[31]Maio!$D$15</f>
        <v>18.7</v>
      </c>
      <c r="M35" s="14">
        <f>[31]Maio!$D$16</f>
        <v>16.7</v>
      </c>
      <c r="N35" s="14">
        <f>[31]Maio!$D$17</f>
        <v>13.8</v>
      </c>
      <c r="O35" s="14">
        <f>[31]Maio!$D$18</f>
        <v>17.2</v>
      </c>
      <c r="P35" s="14">
        <f>[31]Maio!$D$19</f>
        <v>17.399999999999999</v>
      </c>
      <c r="Q35" s="14">
        <f>[31]Maio!$D$20</f>
        <v>17.8</v>
      </c>
      <c r="R35" s="14">
        <f>[31]Maio!$D$21</f>
        <v>18.100000000000001</v>
      </c>
      <c r="S35" s="14">
        <f>[31]Maio!$D$22</f>
        <v>17.5</v>
      </c>
      <c r="T35" s="14">
        <f>[31]Maio!$D$23</f>
        <v>14.6</v>
      </c>
      <c r="U35" s="14">
        <f>[31]Maio!$D$24</f>
        <v>6.4</v>
      </c>
      <c r="V35" s="14">
        <f>[31]Maio!$D$25</f>
        <v>6.5</v>
      </c>
      <c r="W35" s="14">
        <f>[31]Maio!$D$26</f>
        <v>7.8</v>
      </c>
      <c r="X35" s="14">
        <f>[31]Maio!$D$27</f>
        <v>10.199999999999999</v>
      </c>
      <c r="Y35" s="14">
        <f>[31]Maio!$D$28</f>
        <v>12.7</v>
      </c>
      <c r="Z35" s="14">
        <f>[31]Maio!$D$29</f>
        <v>14.6</v>
      </c>
      <c r="AA35" s="14">
        <f>[31]Maio!$D$30</f>
        <v>14.7</v>
      </c>
      <c r="AB35" s="14">
        <f>[31]Maio!$D$31</f>
        <v>14.3</v>
      </c>
      <c r="AC35" s="14">
        <f>[31]Maio!$D$32</f>
        <v>12.1</v>
      </c>
      <c r="AD35" s="14">
        <f>[31]Maio!$D$33</f>
        <v>13.4</v>
      </c>
      <c r="AE35" s="14">
        <f>[31]Maio!$D$34</f>
        <v>15.2</v>
      </c>
      <c r="AF35" s="14">
        <f>[31]Maio!$D$35</f>
        <v>15.6</v>
      </c>
      <c r="AG35" s="20">
        <f t="shared" si="9"/>
        <v>6.4</v>
      </c>
      <c r="AH35" s="88">
        <f t="shared" ref="AH35:AH44" si="10">AVERAGE(B35:AF35)</f>
        <v>15.058064516129033</v>
      </c>
    </row>
    <row r="36" spans="1:34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20" t="s">
        <v>130</v>
      </c>
      <c r="AH36" s="88" t="s">
        <v>130</v>
      </c>
    </row>
    <row r="37" spans="1:34" ht="17.100000000000001" customHeight="1" x14ac:dyDescent="0.2">
      <c r="A37" s="72" t="s">
        <v>149</v>
      </c>
      <c r="B37" s="14">
        <f>[33]Maio!$D$5</f>
        <v>21.8</v>
      </c>
      <c r="C37" s="14">
        <f>[33]Maio!$D$6</f>
        <v>17.100000000000001</v>
      </c>
      <c r="D37" s="14">
        <f>[33]Maio!$D$7</f>
        <v>16.600000000000001</v>
      </c>
      <c r="E37" s="14">
        <f>[33]Maio!$D$8</f>
        <v>15.3</v>
      </c>
      <c r="F37" s="14">
        <f>[33]Maio!$D$9</f>
        <v>17.3</v>
      </c>
      <c r="G37" s="14">
        <f>[33]Maio!$D$10</f>
        <v>16.7</v>
      </c>
      <c r="H37" s="14">
        <f>[33]Maio!$D$11</f>
        <v>20.7</v>
      </c>
      <c r="I37" s="14">
        <f>[33]Maio!$D$12</f>
        <v>18.7</v>
      </c>
      <c r="J37" s="14">
        <f>[33]Maio!$D$13</f>
        <v>18.100000000000001</v>
      </c>
      <c r="K37" s="14">
        <f>[33]Maio!$D$14</f>
        <v>16</v>
      </c>
      <c r="L37" s="14">
        <f>[33]Maio!$D$15</f>
        <v>16.5</v>
      </c>
      <c r="M37" s="14">
        <f>[33]Maio!$D$16</f>
        <v>16.899999999999999</v>
      </c>
      <c r="N37" s="14">
        <f>[33]Maio!$D$17</f>
        <v>13.1</v>
      </c>
      <c r="O37" s="14">
        <f>[33]Maio!$D$18</f>
        <v>16.100000000000001</v>
      </c>
      <c r="P37" s="14">
        <f>[33]Maio!$D$19</f>
        <v>16.2</v>
      </c>
      <c r="Q37" s="14">
        <f>[33]Maio!$D$20</f>
        <v>18.2</v>
      </c>
      <c r="R37" s="14">
        <f>[33]Maio!$D$21</f>
        <v>17.399999999999999</v>
      </c>
      <c r="S37" s="14">
        <f>[33]Maio!$D$22</f>
        <v>18.5</v>
      </c>
      <c r="T37" s="14">
        <f>[33]Maio!$D$23</f>
        <v>15.5</v>
      </c>
      <c r="U37" s="14">
        <f>[33]Maio!$D$24</f>
        <v>8.6999999999999993</v>
      </c>
      <c r="V37" s="14">
        <f>[33]Maio!$D$25</f>
        <v>6.2</v>
      </c>
      <c r="W37" s="14">
        <f>[33]Maio!$D$26</f>
        <v>8.3000000000000007</v>
      </c>
      <c r="X37" s="14">
        <f>[33]Maio!$D$27</f>
        <v>10</v>
      </c>
      <c r="Y37" s="14">
        <f>[33]Maio!$D$28</f>
        <v>12.2</v>
      </c>
      <c r="Z37" s="14">
        <f>[33]Maio!$D$29</f>
        <v>15.3</v>
      </c>
      <c r="AA37" s="14">
        <f>[33]Maio!$D$30</f>
        <v>15.8</v>
      </c>
      <c r="AB37" s="14">
        <f>[33]Maio!$D$31</f>
        <v>15.8</v>
      </c>
      <c r="AC37" s="14">
        <f>[33]Maio!$D$32</f>
        <v>14.7</v>
      </c>
      <c r="AD37" s="14">
        <f>[33]Maio!$D$33</f>
        <v>11.8</v>
      </c>
      <c r="AE37" s="14">
        <f>[33]Maio!$D$34</f>
        <v>17.7</v>
      </c>
      <c r="AF37" s="14">
        <f>[33]Maio!$D$35</f>
        <v>15.1</v>
      </c>
      <c r="AG37" s="20">
        <f t="shared" ref="AG37" si="11">MIN(B37:AF37)</f>
        <v>6.2</v>
      </c>
      <c r="AH37" s="88">
        <f t="shared" ref="AH37" si="12">AVERAGE(B37:AF37)</f>
        <v>15.429032258064517</v>
      </c>
    </row>
    <row r="38" spans="1:34" ht="17.100000000000001" customHeight="1" x14ac:dyDescent="0.2">
      <c r="A38" s="72" t="s">
        <v>150</v>
      </c>
      <c r="B38" s="14">
        <f>[34]Maio!$D$5</f>
        <v>18.5</v>
      </c>
      <c r="C38" s="14">
        <f>[34]Maio!$D$6</f>
        <v>19.399999999999999</v>
      </c>
      <c r="D38" s="14">
        <f>[34]Maio!$D$7</f>
        <v>20.8</v>
      </c>
      <c r="E38" s="14">
        <f>[34]Maio!$D$8</f>
        <v>20.399999999999999</v>
      </c>
      <c r="F38" s="14">
        <f>[34]Maio!$D$9</f>
        <v>21.4</v>
      </c>
      <c r="G38" s="14">
        <f>[34]Maio!$D$10</f>
        <v>19.600000000000001</v>
      </c>
      <c r="H38" s="14">
        <f>[34]Maio!$D$11</f>
        <v>17.899999999999999</v>
      </c>
      <c r="I38" s="14">
        <f>[34]Maio!$D$12</f>
        <v>19</v>
      </c>
      <c r="J38" s="14">
        <f>[34]Maio!$D$13</f>
        <v>19.7</v>
      </c>
      <c r="K38" s="14">
        <f>[34]Maio!$D$14</f>
        <v>18.8</v>
      </c>
      <c r="L38" s="14">
        <f>[34]Maio!$D$15</f>
        <v>18.2</v>
      </c>
      <c r="M38" s="14">
        <f>[34]Maio!$D$16</f>
        <v>12.8</v>
      </c>
      <c r="N38" s="14">
        <f>[34]Maio!$D$17</f>
        <v>11.3</v>
      </c>
      <c r="O38" s="14">
        <f>[34]Maio!$D$18</f>
        <v>15.2</v>
      </c>
      <c r="P38" s="14">
        <f>[34]Maio!$D$19</f>
        <v>19.600000000000001</v>
      </c>
      <c r="Q38" s="14">
        <f>[34]Maio!$D$20</f>
        <v>17.899999999999999</v>
      </c>
      <c r="R38" s="14">
        <f>[34]Maio!$D$21</f>
        <v>15.9</v>
      </c>
      <c r="S38" s="14">
        <f>[34]Maio!$D$22</f>
        <v>18.399999999999999</v>
      </c>
      <c r="T38" s="14">
        <f>[34]Maio!$D$23</f>
        <v>12.3</v>
      </c>
      <c r="U38" s="14">
        <f>[34]Maio!$D$24</f>
        <v>8.1999999999999993</v>
      </c>
      <c r="V38" s="14">
        <f>[34]Maio!$D$25</f>
        <v>7.5</v>
      </c>
      <c r="W38" s="14">
        <f>[34]Maio!$D$26</f>
        <v>7.8</v>
      </c>
      <c r="X38" s="14">
        <f>[34]Maio!$D$27</f>
        <v>8.6999999999999993</v>
      </c>
      <c r="Y38" s="14">
        <f>[34]Maio!$D$28</f>
        <v>11.9</v>
      </c>
      <c r="Z38" s="14">
        <f>[34]Maio!$D$29</f>
        <v>14.1</v>
      </c>
      <c r="AA38" s="14">
        <f>[34]Maio!$D$30</f>
        <v>16.399999999999999</v>
      </c>
      <c r="AB38" s="14">
        <f>[34]Maio!$D$31</f>
        <v>17.3</v>
      </c>
      <c r="AC38" s="14">
        <f>[34]Maio!$D$32</f>
        <v>16.2</v>
      </c>
      <c r="AD38" s="14">
        <f>[34]Maio!$D$33</f>
        <v>15.5</v>
      </c>
      <c r="AE38" s="14">
        <f>[34]Maio!$D$34</f>
        <v>17.5</v>
      </c>
      <c r="AF38" s="14">
        <f>[34]Maio!$D$35</f>
        <v>17.7</v>
      </c>
      <c r="AG38" s="20">
        <f t="shared" si="9"/>
        <v>7.5</v>
      </c>
      <c r="AH38" s="88">
        <f t="shared" si="10"/>
        <v>15.996774193548385</v>
      </c>
    </row>
    <row r="39" spans="1:34" ht="17.100000000000001" customHeight="1" x14ac:dyDescent="0.2">
      <c r="A39" s="72" t="s">
        <v>151</v>
      </c>
      <c r="B39" s="14">
        <f>[35]Maio!$D$5</f>
        <v>20.100000000000001</v>
      </c>
      <c r="C39" s="14">
        <f>[35]Maio!$D$6</f>
        <v>16.5</v>
      </c>
      <c r="D39" s="14">
        <f>[35]Maio!$D$7</f>
        <v>17.100000000000001</v>
      </c>
      <c r="E39" s="14">
        <f>[35]Maio!$D$8</f>
        <v>14.3</v>
      </c>
      <c r="F39" s="14">
        <f>[35]Maio!$D$9</f>
        <v>15.8</v>
      </c>
      <c r="G39" s="14">
        <f>[35]Maio!$D$10</f>
        <v>19</v>
      </c>
      <c r="H39" s="14">
        <f>[35]Maio!$D$11</f>
        <v>19.8</v>
      </c>
      <c r="I39" s="14">
        <f>[35]Maio!$D$12</f>
        <v>19.8</v>
      </c>
      <c r="J39" s="14">
        <f>[35]Maio!$D$13</f>
        <v>17.899999999999999</v>
      </c>
      <c r="K39" s="14">
        <f>[35]Maio!$D$14</f>
        <v>15.9</v>
      </c>
      <c r="L39" s="14">
        <f>[35]Maio!$D$15</f>
        <v>15</v>
      </c>
      <c r="M39" s="14">
        <f>[35]Maio!$D$16</f>
        <v>17.100000000000001</v>
      </c>
      <c r="N39" s="14">
        <f>[35]Maio!$D$17</f>
        <v>14.8</v>
      </c>
      <c r="O39" s="14">
        <f>[35]Maio!$D$18</f>
        <v>18.7</v>
      </c>
      <c r="P39" s="14">
        <f>[35]Maio!$D$19</f>
        <v>16.3</v>
      </c>
      <c r="Q39" s="14">
        <f>[35]Maio!$D$20</f>
        <v>18</v>
      </c>
      <c r="R39" s="14">
        <f>[35]Maio!$D$21</f>
        <v>18.7</v>
      </c>
      <c r="S39" s="14">
        <f>[35]Maio!$D$22</f>
        <v>16.8</v>
      </c>
      <c r="T39" s="14">
        <f>[35]Maio!$D$23</f>
        <v>16.899999999999999</v>
      </c>
      <c r="U39" s="14">
        <f>[35]Maio!$D$24</f>
        <v>6.8</v>
      </c>
      <c r="V39" s="14">
        <f>[35]Maio!$D$25</f>
        <v>6.6</v>
      </c>
      <c r="W39" s="14">
        <f>[35]Maio!$D$26</f>
        <v>8.1</v>
      </c>
      <c r="X39" s="14">
        <f>[35]Maio!$D$27</f>
        <v>9.6999999999999993</v>
      </c>
      <c r="Y39" s="14">
        <f>[35]Maio!$D$28</f>
        <v>12.1</v>
      </c>
      <c r="Z39" s="14">
        <f>[35]Maio!$D$29</f>
        <v>13.7</v>
      </c>
      <c r="AA39" s="14">
        <f>[35]Maio!$D$30</f>
        <v>15.3</v>
      </c>
      <c r="AB39" s="14">
        <f>[35]Maio!$D$31</f>
        <v>15.6</v>
      </c>
      <c r="AC39" s="14">
        <f>[35]Maio!$D$32</f>
        <v>16.7</v>
      </c>
      <c r="AD39" s="14">
        <f>[35]Maio!$D$33</f>
        <v>17</v>
      </c>
      <c r="AE39" s="14">
        <f>[35]Maio!$D$34</f>
        <v>16.399999999999999</v>
      </c>
      <c r="AF39" s="14">
        <f>[35]Maio!$D$35</f>
        <v>16.3</v>
      </c>
      <c r="AG39" s="20">
        <f t="shared" si="9"/>
        <v>6.6</v>
      </c>
      <c r="AH39" s="88">
        <f>AVERAGE(B39:AF39)</f>
        <v>15.574193548387099</v>
      </c>
    </row>
    <row r="40" spans="1:34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20" t="s">
        <v>130</v>
      </c>
      <c r="AH40" s="88" t="s">
        <v>130</v>
      </c>
    </row>
    <row r="41" spans="1:34" ht="17.100000000000001" customHeight="1" x14ac:dyDescent="0.2">
      <c r="A41" s="72" t="s">
        <v>153</v>
      </c>
      <c r="B41" s="14">
        <f>[37]Maio!$D$5</f>
        <v>15.9</v>
      </c>
      <c r="C41" s="14">
        <f>[37]Maio!$D$6</f>
        <v>16.3</v>
      </c>
      <c r="D41" s="14">
        <f>[37]Maio!$D$7</f>
        <v>16.7</v>
      </c>
      <c r="E41" s="14">
        <f>[37]Maio!$D$8</f>
        <v>14.7</v>
      </c>
      <c r="F41" s="14">
        <f>[37]Maio!$D$9</f>
        <v>17.8</v>
      </c>
      <c r="G41" s="14">
        <f>[37]Maio!$D$10</f>
        <v>20.100000000000001</v>
      </c>
      <c r="H41" s="14">
        <f>[37]Maio!$D$11</f>
        <v>17.8</v>
      </c>
      <c r="I41" s="14">
        <f>[37]Maio!$D$12</f>
        <v>17.899999999999999</v>
      </c>
      <c r="J41" s="14">
        <f>[37]Maio!$D$13</f>
        <v>19.600000000000001</v>
      </c>
      <c r="K41" s="14">
        <f>[37]Maio!$D$14</f>
        <v>19</v>
      </c>
      <c r="L41" s="14">
        <f>[37]Maio!$D$15</f>
        <v>18.2</v>
      </c>
      <c r="M41" s="14">
        <f>[37]Maio!$D$16</f>
        <v>14</v>
      </c>
      <c r="N41" s="14">
        <f>[37]Maio!$D$17</f>
        <v>10</v>
      </c>
      <c r="O41" s="14">
        <f>[37]Maio!$D$18</f>
        <v>12.8</v>
      </c>
      <c r="P41" s="14">
        <f>[37]Maio!$D$19</f>
        <v>19</v>
      </c>
      <c r="Q41" s="14">
        <f>[37]Maio!$D$20</f>
        <v>18.5</v>
      </c>
      <c r="R41" s="14">
        <f>[37]Maio!$D$21</f>
        <v>14.9</v>
      </c>
      <c r="S41" s="14">
        <f>[37]Maio!$D$22</f>
        <v>17</v>
      </c>
      <c r="T41" s="14">
        <f>[37]Maio!$D$23</f>
        <v>12.2</v>
      </c>
      <c r="U41" s="14">
        <f>[37]Maio!$D$24</f>
        <v>8.9</v>
      </c>
      <c r="V41" s="14">
        <f>[37]Maio!$D$25</f>
        <v>5.6</v>
      </c>
      <c r="W41" s="14">
        <f>[37]Maio!$D$26</f>
        <v>6.7</v>
      </c>
      <c r="X41" s="14">
        <f>[37]Maio!$D$27</f>
        <v>7.4</v>
      </c>
      <c r="Y41" s="14">
        <f>[37]Maio!$D$28</f>
        <v>13.6</v>
      </c>
      <c r="Z41" s="14">
        <f>[37]Maio!$D$29</f>
        <v>12.5</v>
      </c>
      <c r="AA41" s="14">
        <f>[37]Maio!$D$30</f>
        <v>15.1</v>
      </c>
      <c r="AB41" s="14">
        <f>[37]Maio!$D$31</f>
        <v>18.100000000000001</v>
      </c>
      <c r="AC41" s="14">
        <f>[37]Maio!$D$32</f>
        <v>16.600000000000001</v>
      </c>
      <c r="AD41" s="14">
        <f>[37]Maio!$D$33</f>
        <v>15.4</v>
      </c>
      <c r="AE41" s="14">
        <f>[37]Maio!$D$34</f>
        <v>16.2</v>
      </c>
      <c r="AF41" s="14">
        <f>[37]Maio!$D$35</f>
        <v>15.4</v>
      </c>
      <c r="AG41" s="20">
        <f t="shared" si="9"/>
        <v>5.6</v>
      </c>
      <c r="AH41" s="88">
        <f>AVERAGE(B41:AF41)</f>
        <v>14.964516129032255</v>
      </c>
    </row>
    <row r="42" spans="1:34" ht="17.100000000000001" customHeight="1" x14ac:dyDescent="0.2">
      <c r="A42" s="72" t="s">
        <v>154</v>
      </c>
      <c r="B42" s="14">
        <f>[38]Maio!$D$5</f>
        <v>21.2</v>
      </c>
      <c r="C42" s="14">
        <f>[38]Maio!$D$6</f>
        <v>17.899999999999999</v>
      </c>
      <c r="D42" s="14">
        <f>[38]Maio!$D$7</f>
        <v>17.2</v>
      </c>
      <c r="E42" s="14">
        <f>[38]Maio!$D$8</f>
        <v>16.3</v>
      </c>
      <c r="F42" s="14">
        <f>[38]Maio!$D$9</f>
        <v>18.8</v>
      </c>
      <c r="G42" s="14">
        <f>[38]Maio!$D$10</f>
        <v>20.399999999999999</v>
      </c>
      <c r="H42" s="14">
        <f>[38]Maio!$D$11</f>
        <v>20.100000000000001</v>
      </c>
      <c r="I42" s="14">
        <f>[38]Maio!$D$12</f>
        <v>18.8</v>
      </c>
      <c r="J42" s="14">
        <f>[38]Maio!$D$13</f>
        <v>18.8</v>
      </c>
      <c r="K42" s="14">
        <f>[38]Maio!$D$14</f>
        <v>17.8</v>
      </c>
      <c r="L42" s="14">
        <f>[38]Maio!$D$15</f>
        <v>17.5</v>
      </c>
      <c r="M42" s="14">
        <f>[38]Maio!$D$16</f>
        <v>13.9</v>
      </c>
      <c r="N42" s="14">
        <f>[38]Maio!$D$17</f>
        <v>11.5</v>
      </c>
      <c r="O42" s="14">
        <f>[38]Maio!$D$18</f>
        <v>15.8</v>
      </c>
      <c r="P42" s="14">
        <f>[38]Maio!$D$19</f>
        <v>18.399999999999999</v>
      </c>
      <c r="Q42" s="14">
        <f>[38]Maio!$D$20</f>
        <v>18.399999999999999</v>
      </c>
      <c r="R42" s="14">
        <f>[38]Maio!$D$21</f>
        <v>15.3</v>
      </c>
      <c r="S42" s="14">
        <f>[38]Maio!$D$22</f>
        <v>17.8</v>
      </c>
      <c r="T42" s="14">
        <f>[38]Maio!$D$23</f>
        <v>13.8</v>
      </c>
      <c r="U42" s="14">
        <f>[38]Maio!$D$24</f>
        <v>8</v>
      </c>
      <c r="V42" s="14">
        <f>[38]Maio!$D$25</f>
        <v>6.6</v>
      </c>
      <c r="W42" s="14">
        <f>[38]Maio!$D$26</f>
        <v>7.6</v>
      </c>
      <c r="X42" s="14">
        <f>[38]Maio!$D$27</f>
        <v>10.3</v>
      </c>
      <c r="Y42" s="14">
        <f>[38]Maio!$D$28</f>
        <v>11.2</v>
      </c>
      <c r="Z42" s="14">
        <f>[38]Maio!$D$29</f>
        <v>16.3</v>
      </c>
      <c r="AA42" s="14">
        <f>[38]Maio!$D$30</f>
        <v>16.600000000000001</v>
      </c>
      <c r="AB42" s="14">
        <f>[38]Maio!$D$31</f>
        <v>16.600000000000001</v>
      </c>
      <c r="AC42" s="14">
        <f>[38]Maio!$D$32</f>
        <v>15.3</v>
      </c>
      <c r="AD42" s="14">
        <f>[38]Maio!$D$33</f>
        <v>14.6</v>
      </c>
      <c r="AE42" s="14">
        <f>[38]Maio!$D$34</f>
        <v>17</v>
      </c>
      <c r="AF42" s="14">
        <f>[38]Maio!$D$35</f>
        <v>17.2</v>
      </c>
      <c r="AG42" s="20">
        <f>MIN(B42:AF42)</f>
        <v>6.6</v>
      </c>
      <c r="AH42" s="88">
        <f>AVERAGE(B42:AF42)</f>
        <v>15.709677419354843</v>
      </c>
    </row>
    <row r="43" spans="1:34" ht="17.100000000000001" customHeight="1" x14ac:dyDescent="0.2">
      <c r="A43" s="72" t="s">
        <v>155</v>
      </c>
      <c r="B43" s="14">
        <f>[39]Maio!$D$5</f>
        <v>17.100000000000001</v>
      </c>
      <c r="C43" s="14">
        <f>[39]Maio!$D$6</f>
        <v>18.100000000000001</v>
      </c>
      <c r="D43" s="14">
        <f>[39]Maio!$D$7</f>
        <v>17.399999999999999</v>
      </c>
      <c r="E43" s="14">
        <f>[39]Maio!$D$8</f>
        <v>14.3</v>
      </c>
      <c r="F43" s="14">
        <f>[39]Maio!$D$9</f>
        <v>18.2</v>
      </c>
      <c r="G43" s="14">
        <f>[39]Maio!$D$10</f>
        <v>20</v>
      </c>
      <c r="H43" s="14">
        <f>[39]Maio!$D$11</f>
        <v>18.3</v>
      </c>
      <c r="I43" s="14">
        <f>[39]Maio!$D$12</f>
        <v>18.2</v>
      </c>
      <c r="J43" s="14">
        <f>[39]Maio!$D$13</f>
        <v>18</v>
      </c>
      <c r="K43" s="14">
        <f>[39]Maio!$D$14</f>
        <v>16.399999999999999</v>
      </c>
      <c r="L43" s="14">
        <f>[39]Maio!$D$15</f>
        <v>17.899999999999999</v>
      </c>
      <c r="M43" s="14">
        <f>[39]Maio!$D$16</f>
        <v>13.1</v>
      </c>
      <c r="N43" s="14">
        <f>[39]Maio!$D$17</f>
        <v>11.5</v>
      </c>
      <c r="O43" s="14">
        <f>[39]Maio!$D$18</f>
        <v>14.1</v>
      </c>
      <c r="P43" s="14">
        <f>[39]Maio!$D$19</f>
        <v>17.399999999999999</v>
      </c>
      <c r="Q43" s="14">
        <f>[39]Maio!$D$20</f>
        <v>16.600000000000001</v>
      </c>
      <c r="R43" s="14">
        <f>[39]Maio!$D$21</f>
        <v>14.8</v>
      </c>
      <c r="S43" s="14">
        <f>[39]Maio!$D$22</f>
        <v>16.600000000000001</v>
      </c>
      <c r="T43" s="14">
        <f>[39]Maio!$D$23</f>
        <v>11.4</v>
      </c>
      <c r="U43" s="14">
        <f>[39]Maio!$D$24</f>
        <v>8.5</v>
      </c>
      <c r="V43" s="14">
        <f>[39]Maio!$D$25</f>
        <v>6.5</v>
      </c>
      <c r="W43" s="14">
        <f>[39]Maio!$D$26</f>
        <v>7.7</v>
      </c>
      <c r="X43" s="14">
        <f>[39]Maio!$D$27</f>
        <v>10.5</v>
      </c>
      <c r="Y43" s="14">
        <f>[39]Maio!$D$28</f>
        <v>12.5</v>
      </c>
      <c r="Z43" s="14">
        <f>[39]Maio!$D$29</f>
        <v>14.9</v>
      </c>
      <c r="AA43" s="14">
        <f>[39]Maio!$D$30</f>
        <v>15.3</v>
      </c>
      <c r="AB43" s="14">
        <f>[39]Maio!$D$31</f>
        <v>14.6</v>
      </c>
      <c r="AC43" s="14">
        <f>[39]Maio!$D$32</f>
        <v>13.8</v>
      </c>
      <c r="AD43" s="14">
        <f>[39]Maio!$D$33</f>
        <v>11.2</v>
      </c>
      <c r="AE43" s="14">
        <f>[39]Maio!$D$34</f>
        <v>14.1</v>
      </c>
      <c r="AF43" s="14">
        <f>[39]Maio!$D$35</f>
        <v>15.9</v>
      </c>
      <c r="AG43" s="20">
        <f t="shared" si="9"/>
        <v>6.5</v>
      </c>
      <c r="AH43" s="88">
        <f t="shared" si="10"/>
        <v>14.674193548387098</v>
      </c>
    </row>
    <row r="44" spans="1:34" ht="17.100000000000001" customHeight="1" x14ac:dyDescent="0.2">
      <c r="A44" s="72" t="s">
        <v>156</v>
      </c>
      <c r="B44" s="14">
        <f>[40]Maio!$D$5</f>
        <v>17.2</v>
      </c>
      <c r="C44" s="14">
        <f>[40]Maio!$D$6</f>
        <v>18</v>
      </c>
      <c r="D44" s="14">
        <f>[40]Maio!$D$7</f>
        <v>19.399999999999999</v>
      </c>
      <c r="E44" s="14">
        <f>[40]Maio!$D$8</f>
        <v>16.7</v>
      </c>
      <c r="F44" s="14">
        <f>[40]Maio!$D$9</f>
        <v>17.5</v>
      </c>
      <c r="G44" s="14">
        <f>[40]Maio!$D$10</f>
        <v>17.600000000000001</v>
      </c>
      <c r="H44" s="14">
        <f>[40]Maio!$D$11</f>
        <v>19.600000000000001</v>
      </c>
      <c r="I44" s="14">
        <f>[40]Maio!$D$12</f>
        <v>18.2</v>
      </c>
      <c r="J44" s="14">
        <f>[40]Maio!$D$13</f>
        <v>18</v>
      </c>
      <c r="K44" s="14">
        <f>[40]Maio!$D$14</f>
        <v>18.399999999999999</v>
      </c>
      <c r="L44" s="14">
        <f>[40]Maio!$D$15</f>
        <v>17.899999999999999</v>
      </c>
      <c r="M44" s="14">
        <f>[40]Maio!$D$16</f>
        <v>14</v>
      </c>
      <c r="N44" s="14">
        <f>[40]Maio!$D$17</f>
        <v>11.8</v>
      </c>
      <c r="O44" s="14">
        <f>[40]Maio!$D$18</f>
        <v>15.5</v>
      </c>
      <c r="P44" s="14">
        <f>[40]Maio!$D$19</f>
        <v>18</v>
      </c>
      <c r="Q44" s="14">
        <f>[40]Maio!$D$20</f>
        <v>18.2</v>
      </c>
      <c r="R44" s="14">
        <f>[40]Maio!$D$21</f>
        <v>16</v>
      </c>
      <c r="S44" s="14">
        <f>[40]Maio!$D$22</f>
        <v>18.399999999999999</v>
      </c>
      <c r="T44" s="14">
        <f>[40]Maio!$D$23</f>
        <v>11.9</v>
      </c>
      <c r="U44" s="14">
        <f>[40]Maio!$D$24</f>
        <v>6.2</v>
      </c>
      <c r="V44" s="14">
        <f>[40]Maio!$D$25</f>
        <v>7.7</v>
      </c>
      <c r="W44" s="14">
        <f>[40]Maio!$D$26</f>
        <v>7.1</v>
      </c>
      <c r="X44" s="14">
        <f>[40]Maio!$D$27</f>
        <v>8.6</v>
      </c>
      <c r="Y44" s="14">
        <f>[40]Maio!$D$28</f>
        <v>10.7</v>
      </c>
      <c r="Z44" s="14">
        <f>[40]Maio!$D$29</f>
        <v>14.5</v>
      </c>
      <c r="AA44" s="14">
        <f>[40]Maio!$D$30</f>
        <v>14.9</v>
      </c>
      <c r="AB44" s="14">
        <f>[40]Maio!$D$31</f>
        <v>15.6</v>
      </c>
      <c r="AC44" s="14">
        <f>[40]Maio!$D$32</f>
        <v>14</v>
      </c>
      <c r="AD44" s="14">
        <f>[40]Maio!$D$33</f>
        <v>14.9</v>
      </c>
      <c r="AE44" s="14">
        <f>[40]Maio!$D$34</f>
        <v>18</v>
      </c>
      <c r="AF44" s="14">
        <f>[40]Maio!$D$35</f>
        <v>17.7</v>
      </c>
      <c r="AG44" s="20">
        <f t="shared" si="9"/>
        <v>6.2</v>
      </c>
      <c r="AH44" s="88">
        <f t="shared" si="10"/>
        <v>15.232258064516127</v>
      </c>
    </row>
    <row r="45" spans="1:34" ht="17.100000000000001" customHeight="1" x14ac:dyDescent="0.2">
      <c r="A45" s="72" t="s">
        <v>157</v>
      </c>
      <c r="B45" s="14">
        <f>[41]Maio!$D$5</f>
        <v>19</v>
      </c>
      <c r="C45" s="14">
        <f>[41]Maio!$D$6</f>
        <v>18.3</v>
      </c>
      <c r="D45" s="14">
        <f>[41]Maio!$D$7</f>
        <v>21.8</v>
      </c>
      <c r="E45" s="14">
        <f>[41]Maio!$D$8</f>
        <v>16.2</v>
      </c>
      <c r="F45" s="14">
        <f>[41]Maio!$D$9</f>
        <v>21.3</v>
      </c>
      <c r="G45" s="14">
        <f>[41]Maio!$D$10</f>
        <v>19.3</v>
      </c>
      <c r="H45" s="14">
        <f>[41]Maio!$D$11</f>
        <v>21.2</v>
      </c>
      <c r="I45" s="14">
        <f>[41]Maio!$D$12</f>
        <v>19.2</v>
      </c>
      <c r="J45" s="14">
        <f>[41]Maio!$D$13</f>
        <v>19.100000000000001</v>
      </c>
      <c r="K45" s="14">
        <f>[41]Maio!$D$14</f>
        <v>19.600000000000001</v>
      </c>
      <c r="L45" s="14">
        <f>[41]Maio!$D$15</f>
        <v>19.2</v>
      </c>
      <c r="M45" s="14">
        <f>[41]Maio!$D$16</f>
        <v>15.4</v>
      </c>
      <c r="N45" s="14">
        <f>[41]Maio!$D$17</f>
        <v>12.7</v>
      </c>
      <c r="O45" s="14">
        <f>[41]Maio!$D$18</f>
        <v>17.399999999999999</v>
      </c>
      <c r="P45" s="14">
        <f>[41]Maio!$D$19</f>
        <v>20.9</v>
      </c>
      <c r="Q45" s="14">
        <f>[41]Maio!$D$20</f>
        <v>17.899999999999999</v>
      </c>
      <c r="R45" s="14">
        <f>[41]Maio!$D$21</f>
        <v>16.5</v>
      </c>
      <c r="S45" s="14">
        <f>[41]Maio!$D$22</f>
        <v>20.2</v>
      </c>
      <c r="T45" s="14">
        <f>[41]Maio!$D$23</f>
        <v>13.2</v>
      </c>
      <c r="U45" s="14">
        <f>[41]Maio!$D$24</f>
        <v>8</v>
      </c>
      <c r="V45" s="14">
        <f>[41]Maio!$D$25</f>
        <v>8.4</v>
      </c>
      <c r="W45" s="14">
        <f>[41]Maio!$D$26</f>
        <v>9.1999999999999993</v>
      </c>
      <c r="X45" s="14">
        <f>[41]Maio!$D$27</f>
        <v>10</v>
      </c>
      <c r="Y45" s="14">
        <f>[41]Maio!$D$28</f>
        <v>12.6</v>
      </c>
      <c r="Z45" s="14">
        <f>[41]Maio!$D$29</f>
        <v>16.2</v>
      </c>
      <c r="AA45" s="14">
        <f>[41]Maio!$D$30</f>
        <v>17.600000000000001</v>
      </c>
      <c r="AB45" s="14">
        <f>[41]Maio!$D$31</f>
        <v>17.5</v>
      </c>
      <c r="AC45" s="14">
        <f>[41]Maio!$D$32</f>
        <v>16.8</v>
      </c>
      <c r="AD45" s="14">
        <f>[41]Maio!$D$33</f>
        <v>16.399999999999999</v>
      </c>
      <c r="AE45" s="14">
        <f>[41]Maio!$D$34</f>
        <v>18.5</v>
      </c>
      <c r="AF45" s="14">
        <f>[41]Maio!$D$35</f>
        <v>18.5</v>
      </c>
      <c r="AG45" s="20">
        <f>MIN(B45:AF45)</f>
        <v>8</v>
      </c>
      <c r="AH45" s="88">
        <f>AVERAGE(B45:AF45)</f>
        <v>16.71290322580645</v>
      </c>
    </row>
    <row r="46" spans="1:34" ht="17.100000000000001" customHeight="1" x14ac:dyDescent="0.2">
      <c r="A46" s="72" t="s">
        <v>158</v>
      </c>
      <c r="B46" s="14">
        <f>[42]Maio!$D$5</f>
        <v>20.399999999999999</v>
      </c>
      <c r="C46" s="14">
        <f>[42]Maio!$D$6</f>
        <v>18.5</v>
      </c>
      <c r="D46" s="14">
        <f>[42]Maio!$D$7</f>
        <v>16.600000000000001</v>
      </c>
      <c r="E46" s="14">
        <f>[42]Maio!$D$8</f>
        <v>16.2</v>
      </c>
      <c r="F46" s="14">
        <f>[42]Maio!$D$9</f>
        <v>17.8</v>
      </c>
      <c r="G46" s="14">
        <f>[42]Maio!$D$10</f>
        <v>20.6</v>
      </c>
      <c r="H46" s="14">
        <f>[42]Maio!$D$11</f>
        <v>19.600000000000001</v>
      </c>
      <c r="I46" s="14">
        <f>[42]Maio!$D$12</f>
        <v>20.7</v>
      </c>
      <c r="J46" s="14">
        <f>[42]Maio!$D$13</f>
        <v>19.5</v>
      </c>
      <c r="K46" s="14">
        <f>[42]Maio!$D$14</f>
        <v>17.899999999999999</v>
      </c>
      <c r="L46" s="14">
        <f>[42]Maio!$D$15</f>
        <v>17.3</v>
      </c>
      <c r="M46" s="14">
        <f>[42]Maio!$D$16</f>
        <v>21.4</v>
      </c>
      <c r="N46" s="14">
        <f>[42]Maio!$D$17</f>
        <v>18.8</v>
      </c>
      <c r="O46" s="14">
        <f>[42]Maio!$D$18</f>
        <v>18.3</v>
      </c>
      <c r="P46" s="14">
        <f>[42]Maio!$D$19</f>
        <v>17.8</v>
      </c>
      <c r="Q46" s="14">
        <f>[42]Maio!$D$20</f>
        <v>18.3</v>
      </c>
      <c r="R46" s="14">
        <f>[42]Maio!$D$21</f>
        <v>19.5</v>
      </c>
      <c r="S46" s="14">
        <f>[42]Maio!$D$22</f>
        <v>18.600000000000001</v>
      </c>
      <c r="T46" s="14">
        <f>[42]Maio!$D$23</f>
        <v>19.399999999999999</v>
      </c>
      <c r="U46" s="14">
        <f>[42]Maio!$D$24</f>
        <v>10.3</v>
      </c>
      <c r="V46" s="14">
        <f>[42]Maio!$D$25</f>
        <v>7.6</v>
      </c>
      <c r="W46" s="14">
        <f>[42]Maio!$D$26</f>
        <v>8.3000000000000007</v>
      </c>
      <c r="X46" s="14">
        <f>[42]Maio!$D$27</f>
        <v>9.9</v>
      </c>
      <c r="Y46" s="14">
        <f>[42]Maio!$D$28</f>
        <v>11.2</v>
      </c>
      <c r="Z46" s="14">
        <f>[42]Maio!$D$29</f>
        <v>11.8</v>
      </c>
      <c r="AA46" s="14">
        <f>[42]Maio!$D$30</f>
        <v>14.2</v>
      </c>
      <c r="AB46" s="14">
        <f>[42]Maio!$D$31</f>
        <v>14.4</v>
      </c>
      <c r="AC46" s="14">
        <f>[42]Maio!$D$32</f>
        <v>12.2</v>
      </c>
      <c r="AD46" s="14">
        <f>[42]Maio!$D$33</f>
        <v>17</v>
      </c>
      <c r="AE46" s="14">
        <f>[42]Maio!$D$34</f>
        <v>17</v>
      </c>
      <c r="AF46" s="14">
        <f>[42]Maio!$D$35</f>
        <v>16.3</v>
      </c>
      <c r="AG46" s="20">
        <f t="shared" ref="AG46:AG49" si="13">MIN(B46:AF46)</f>
        <v>7.6</v>
      </c>
      <c r="AH46" s="88">
        <f t="shared" ref="AH46:AH49" si="14">AVERAGE(B46:AF46)</f>
        <v>16.36774193548387</v>
      </c>
    </row>
    <row r="47" spans="1:34" ht="17.100000000000001" customHeight="1" x14ac:dyDescent="0.2">
      <c r="A47" s="72" t="s">
        <v>159</v>
      </c>
      <c r="B47" s="14">
        <f>[43]Maio!$D$5</f>
        <v>18.8</v>
      </c>
      <c r="C47" s="14">
        <f>[43]Maio!$D$6</f>
        <v>17.3</v>
      </c>
      <c r="D47" s="14">
        <f>[43]Maio!$D$7</f>
        <v>16.600000000000001</v>
      </c>
      <c r="E47" s="14">
        <f>[43]Maio!$D$8</f>
        <v>15</v>
      </c>
      <c r="F47" s="14">
        <f>[43]Maio!$D$9</f>
        <v>16.2</v>
      </c>
      <c r="G47" s="14">
        <f>[43]Maio!$D$10</f>
        <v>17.600000000000001</v>
      </c>
      <c r="H47" s="14">
        <f>[43]Maio!$D$11</f>
        <v>18.2</v>
      </c>
      <c r="I47" s="14">
        <f>[43]Maio!$D$12</f>
        <v>18.5</v>
      </c>
      <c r="J47" s="14">
        <f>[43]Maio!$D$13</f>
        <v>18.100000000000001</v>
      </c>
      <c r="K47" s="14">
        <f>[43]Maio!$D$14</f>
        <v>17.2</v>
      </c>
      <c r="L47" s="14">
        <f>[43]Maio!$D$15</f>
        <v>16.7</v>
      </c>
      <c r="M47" s="14">
        <f>[43]Maio!$D$16</f>
        <v>17</v>
      </c>
      <c r="N47" s="14">
        <f>[43]Maio!$D$17</f>
        <v>12.7</v>
      </c>
      <c r="O47" s="14">
        <f>[43]Maio!$D$18</f>
        <v>17</v>
      </c>
      <c r="P47" s="14">
        <f>[43]Maio!$D$19</f>
        <v>17.2</v>
      </c>
      <c r="Q47" s="14">
        <f>[43]Maio!$D$20</f>
        <v>18.5</v>
      </c>
      <c r="R47" s="14">
        <f>[43]Maio!$D$21</f>
        <v>19.7</v>
      </c>
      <c r="S47" s="14">
        <f>[43]Maio!$D$22</f>
        <v>17.399999999999999</v>
      </c>
      <c r="T47" s="14">
        <f>[43]Maio!$D$23</f>
        <v>15.7</v>
      </c>
      <c r="U47" s="14">
        <f>[43]Maio!$D$24</f>
        <v>7.9</v>
      </c>
      <c r="V47" s="14">
        <f>[43]Maio!$D$25</f>
        <v>6.8</v>
      </c>
      <c r="W47" s="14">
        <f>[43]Maio!$D$26</f>
        <v>7.2</v>
      </c>
      <c r="X47" s="14">
        <f>[43]Maio!$D$27</f>
        <v>8.6999999999999993</v>
      </c>
      <c r="Y47" s="14">
        <f>[43]Maio!$D$28</f>
        <v>12.7</v>
      </c>
      <c r="Z47" s="14">
        <f>[43]Maio!$D$29</f>
        <v>14.4</v>
      </c>
      <c r="AA47" s="14">
        <f>[43]Maio!$D$30</f>
        <v>16.100000000000001</v>
      </c>
      <c r="AB47" s="14">
        <f>[43]Maio!$D$31</f>
        <v>16.100000000000001</v>
      </c>
      <c r="AC47" s="14">
        <f>[43]Maio!$D$32</f>
        <v>15</v>
      </c>
      <c r="AD47" s="14">
        <f>[43]Maio!$D$33</f>
        <v>13.8</v>
      </c>
      <c r="AE47" s="14">
        <f>[43]Maio!$D$34</f>
        <v>18.600000000000001</v>
      </c>
      <c r="AF47" s="14">
        <f>[43]Maio!$D$35</f>
        <v>17.2</v>
      </c>
      <c r="AG47" s="20">
        <f t="shared" si="13"/>
        <v>6.8</v>
      </c>
      <c r="AH47" s="88">
        <f t="shared" si="14"/>
        <v>15.480645161290319</v>
      </c>
    </row>
    <row r="48" spans="1:34" ht="17.100000000000001" customHeight="1" x14ac:dyDescent="0.2">
      <c r="A48" s="72" t="s">
        <v>160</v>
      </c>
      <c r="B48" s="14">
        <f>[44]Maio!$D$5</f>
        <v>17</v>
      </c>
      <c r="C48" s="14">
        <f>[44]Maio!$D$6</f>
        <v>16.100000000000001</v>
      </c>
      <c r="D48" s="14">
        <f>[44]Maio!$D$7</f>
        <v>15.8</v>
      </c>
      <c r="E48" s="14">
        <f>[44]Maio!$D$8</f>
        <v>14.2</v>
      </c>
      <c r="F48" s="14">
        <f>[44]Maio!$D$9</f>
        <v>16.399999999999999</v>
      </c>
      <c r="G48" s="14">
        <f>[44]Maio!$D$10</f>
        <v>15.8</v>
      </c>
      <c r="H48" s="14">
        <f>[44]Maio!$D$11</f>
        <v>20.100000000000001</v>
      </c>
      <c r="I48" s="14">
        <f>[44]Maio!$D$12</f>
        <v>18.600000000000001</v>
      </c>
      <c r="J48" s="14">
        <f>[44]Maio!$D$13</f>
        <v>18.2</v>
      </c>
      <c r="K48" s="14">
        <f>[44]Maio!$D$14</f>
        <v>17.399999999999999</v>
      </c>
      <c r="L48" s="14">
        <f>[44]Maio!$D$15</f>
        <v>18.3</v>
      </c>
      <c r="M48" s="14">
        <f>[44]Maio!$D$16</f>
        <v>16.399999999999999</v>
      </c>
      <c r="N48" s="14">
        <f>[44]Maio!$D$17</f>
        <v>9.8000000000000007</v>
      </c>
      <c r="O48" s="14">
        <f>[44]Maio!$D$18</f>
        <v>17</v>
      </c>
      <c r="P48" s="14">
        <f>[44]Maio!$D$19</f>
        <v>16.899999999999999</v>
      </c>
      <c r="Q48" s="14">
        <f>[44]Maio!$D$20</f>
        <v>18.5</v>
      </c>
      <c r="R48" s="14">
        <f>[44]Maio!$D$21</f>
        <v>18.7</v>
      </c>
      <c r="S48" s="14">
        <f>[44]Maio!$D$22</f>
        <v>17.600000000000001</v>
      </c>
      <c r="T48" s="14">
        <f>[44]Maio!$D$23</f>
        <v>14.7</v>
      </c>
      <c r="U48" s="14">
        <f>[44]Maio!$D$24</f>
        <v>6.8</v>
      </c>
      <c r="V48" s="14">
        <f>[44]Maio!$D$25</f>
        <v>5</v>
      </c>
      <c r="W48" s="14">
        <f>[44]Maio!$D$26</f>
        <v>6</v>
      </c>
      <c r="X48" s="14">
        <f>[44]Maio!$D$27</f>
        <v>7.2</v>
      </c>
      <c r="Y48" s="14">
        <f>[44]Maio!$D$28</f>
        <v>10.7</v>
      </c>
      <c r="Z48" s="14">
        <f>[44]Maio!$D$29</f>
        <v>15.1</v>
      </c>
      <c r="AA48" s="14">
        <f>[44]Maio!$D$30</f>
        <v>16.2</v>
      </c>
      <c r="AB48" s="14">
        <f>[44]Maio!$D$31</f>
        <v>17</v>
      </c>
      <c r="AC48" s="14">
        <f>[44]Maio!$D$32</f>
        <v>14.5</v>
      </c>
      <c r="AD48" s="14">
        <f>[44]Maio!$D$33</f>
        <v>12.4</v>
      </c>
      <c r="AE48" s="14">
        <f>[44]Maio!$D$34</f>
        <v>18.7</v>
      </c>
      <c r="AF48" s="14">
        <f>[44]Maio!$D$35</f>
        <v>16.2</v>
      </c>
      <c r="AG48" s="20">
        <f t="shared" si="13"/>
        <v>5</v>
      </c>
      <c r="AH48" s="88">
        <f t="shared" si="14"/>
        <v>14.945161290322579</v>
      </c>
    </row>
    <row r="49" spans="1:38" ht="17.100000000000001" customHeight="1" x14ac:dyDescent="0.2">
      <c r="A49" s="72" t="s">
        <v>161</v>
      </c>
      <c r="B49" s="14">
        <f>[45]Maio!$D$5</f>
        <v>18.899999999999999</v>
      </c>
      <c r="C49" s="14">
        <f>[45]Maio!$D$6</f>
        <v>17.899999999999999</v>
      </c>
      <c r="D49" s="14">
        <f>[45]Maio!$D$7</f>
        <v>17.5</v>
      </c>
      <c r="E49" s="14">
        <f>[45]Maio!$D$8</f>
        <v>17.399999999999999</v>
      </c>
      <c r="F49" s="14">
        <f>[45]Maio!$D$9</f>
        <v>18.100000000000001</v>
      </c>
      <c r="G49" s="14">
        <f>[45]Maio!$D$10</f>
        <v>18.7</v>
      </c>
      <c r="H49" s="14">
        <f>[45]Maio!$D$11</f>
        <v>21.7</v>
      </c>
      <c r="I49" s="14">
        <f>[45]Maio!$D$12</f>
        <v>20.6</v>
      </c>
      <c r="J49" s="14">
        <f>[45]Maio!$D$13</f>
        <v>20.8</v>
      </c>
      <c r="K49" s="14">
        <f>[45]Maio!$D$14</f>
        <v>17.899999999999999</v>
      </c>
      <c r="L49" s="14">
        <f>[45]Maio!$D$15</f>
        <v>19</v>
      </c>
      <c r="M49" s="14">
        <f>[45]Maio!$D$16</f>
        <v>20</v>
      </c>
      <c r="N49" s="14">
        <f>[45]Maio!$D$17</f>
        <v>16.600000000000001</v>
      </c>
      <c r="O49" s="14">
        <f>[45]Maio!$D$18</f>
        <v>19</v>
      </c>
      <c r="P49" s="14">
        <f>[45]Maio!$D$19</f>
        <v>20.5</v>
      </c>
      <c r="Q49" s="14">
        <f>[45]Maio!$D$20</f>
        <v>19.7</v>
      </c>
      <c r="R49" s="14">
        <f>[45]Maio!$D$21</f>
        <v>20.5</v>
      </c>
      <c r="S49" s="14">
        <f>[45]Maio!$D$22</f>
        <v>19.100000000000001</v>
      </c>
      <c r="T49" s="14">
        <f>[45]Maio!$D$23</f>
        <v>17.8</v>
      </c>
      <c r="U49" s="14">
        <f>[45]Maio!$D$24</f>
        <v>9.1</v>
      </c>
      <c r="V49" s="14">
        <f>[45]Maio!$D$25</f>
        <v>7.9</v>
      </c>
      <c r="W49" s="14">
        <f>[45]Maio!$D$26</f>
        <v>9.1999999999999993</v>
      </c>
      <c r="X49" s="14">
        <f>[45]Maio!$D$27</f>
        <v>10.3</v>
      </c>
      <c r="Y49" s="14">
        <f>[45]Maio!$D$28</f>
        <v>12</v>
      </c>
      <c r="Z49" s="14">
        <f>[45]Maio!$D$29</f>
        <v>16.2</v>
      </c>
      <c r="AA49" s="14">
        <f>[45]Maio!$D$30</f>
        <v>19.100000000000001</v>
      </c>
      <c r="AB49" s="14">
        <f>[45]Maio!$D$31</f>
        <v>18.5</v>
      </c>
      <c r="AC49" s="14">
        <f>[45]Maio!$D$32</f>
        <v>17.7</v>
      </c>
      <c r="AD49" s="14">
        <f>[45]Maio!$D$33</f>
        <v>17.2</v>
      </c>
      <c r="AE49" s="14">
        <f>[45]Maio!$D$34</f>
        <v>18.2</v>
      </c>
      <c r="AF49" s="14">
        <f>[45]Maio!$D$35</f>
        <v>18.2</v>
      </c>
      <c r="AG49" s="20">
        <f t="shared" si="13"/>
        <v>7.9</v>
      </c>
      <c r="AH49" s="88">
        <f t="shared" si="14"/>
        <v>17.267741935483873</v>
      </c>
    </row>
    <row r="50" spans="1:38" s="5" customFormat="1" ht="17.100000000000001" customHeight="1" x14ac:dyDescent="0.2">
      <c r="A50" s="76" t="s">
        <v>35</v>
      </c>
      <c r="B50" s="17">
        <f t="shared" ref="B50:AG50" si="15">MIN(B5:B49)</f>
        <v>15.1</v>
      </c>
      <c r="C50" s="17">
        <f t="shared" si="15"/>
        <v>15.5</v>
      </c>
      <c r="D50" s="17">
        <f t="shared" si="15"/>
        <v>14.3</v>
      </c>
      <c r="E50" s="17">
        <f t="shared" si="15"/>
        <v>13.3</v>
      </c>
      <c r="F50" s="17">
        <f t="shared" si="15"/>
        <v>15.4</v>
      </c>
      <c r="G50" s="17">
        <f t="shared" si="15"/>
        <v>15.8</v>
      </c>
      <c r="H50" s="17">
        <f t="shared" si="15"/>
        <v>16.399999999999999</v>
      </c>
      <c r="I50" s="17">
        <f t="shared" si="15"/>
        <v>16.3</v>
      </c>
      <c r="J50" s="17">
        <f t="shared" si="15"/>
        <v>16.2</v>
      </c>
      <c r="K50" s="17">
        <f t="shared" si="15"/>
        <v>14.8</v>
      </c>
      <c r="L50" s="17">
        <f t="shared" si="15"/>
        <v>15</v>
      </c>
      <c r="M50" s="17">
        <f t="shared" si="15"/>
        <v>12.1</v>
      </c>
      <c r="N50" s="17">
        <f t="shared" si="15"/>
        <v>9.6</v>
      </c>
      <c r="O50" s="17">
        <f t="shared" si="15"/>
        <v>11.7</v>
      </c>
      <c r="P50" s="17">
        <f t="shared" si="15"/>
        <v>16.2</v>
      </c>
      <c r="Q50" s="17">
        <f t="shared" si="15"/>
        <v>16.3</v>
      </c>
      <c r="R50" s="17">
        <f t="shared" si="15"/>
        <v>13.8</v>
      </c>
      <c r="S50" s="17">
        <f t="shared" si="15"/>
        <v>16.399999999999999</v>
      </c>
      <c r="T50" s="17">
        <f t="shared" si="15"/>
        <v>11.1</v>
      </c>
      <c r="U50" s="17">
        <f t="shared" si="15"/>
        <v>5.4</v>
      </c>
      <c r="V50" s="17">
        <f t="shared" si="15"/>
        <v>4.4000000000000004</v>
      </c>
      <c r="W50" s="17">
        <f t="shared" si="15"/>
        <v>5.8</v>
      </c>
      <c r="X50" s="17">
        <f t="shared" si="15"/>
        <v>7.2</v>
      </c>
      <c r="Y50" s="17">
        <f t="shared" si="15"/>
        <v>9.1</v>
      </c>
      <c r="Z50" s="17">
        <f t="shared" si="15"/>
        <v>11.3</v>
      </c>
      <c r="AA50" s="17">
        <f t="shared" si="15"/>
        <v>12.8</v>
      </c>
      <c r="AB50" s="17">
        <f t="shared" si="15"/>
        <v>12.4</v>
      </c>
      <c r="AC50" s="17">
        <f t="shared" si="15"/>
        <v>11.7</v>
      </c>
      <c r="AD50" s="17">
        <f t="shared" si="15"/>
        <v>10.5</v>
      </c>
      <c r="AE50" s="17">
        <f t="shared" si="15"/>
        <v>12.9</v>
      </c>
      <c r="AF50" s="17">
        <f t="shared" si="15"/>
        <v>14.4</v>
      </c>
      <c r="AG50" s="20">
        <f t="shared" si="15"/>
        <v>4.4000000000000004</v>
      </c>
      <c r="AH50" s="88">
        <f>AVERAGE(AH5:AH49)</f>
        <v>16.187206923682144</v>
      </c>
    </row>
    <row r="51" spans="1:38" x14ac:dyDescent="0.2">
      <c r="A51" s="79" t="s">
        <v>54</v>
      </c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68"/>
      <c r="AH51" s="78"/>
    </row>
    <row r="52" spans="1:38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66"/>
      <c r="AH52" s="85"/>
    </row>
    <row r="53" spans="1:38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64"/>
      <c r="AH53" s="85"/>
      <c r="AI53" s="2"/>
    </row>
    <row r="54" spans="1:38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70"/>
      <c r="AH54" s="108"/>
      <c r="AI54" s="2"/>
    </row>
    <row r="55" spans="1:38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6"/>
      <c r="AH55" s="110"/>
    </row>
    <row r="56" spans="1:38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111"/>
      <c r="AL56" s="16" t="s">
        <v>54</v>
      </c>
    </row>
    <row r="60" spans="1:38" x14ac:dyDescent="0.2">
      <c r="AL60" s="16" t="s">
        <v>54</v>
      </c>
    </row>
    <row r="61" spans="1:38" x14ac:dyDescent="0.2">
      <c r="AJ61" s="16" t="s">
        <v>54</v>
      </c>
    </row>
    <row r="62" spans="1:38" x14ac:dyDescent="0.2">
      <c r="AL62" s="16" t="s">
        <v>54</v>
      </c>
    </row>
  </sheetData>
  <sheetProtection algorithmName="SHA-512" hashValue="4hDVZEq9dOaTjrU7yMyQN1U0y43SjSl9d5d9XUPyL8BEZsSdd8u46wMKdpXs/LkA7zRVKMObgLvYvZ30tUdLgg==" saltValue="gjVCMQE70XZ3TEqpbm73Ww==" spinCount="100000" sheet="1" objects="1" scenarios="1"/>
  <mergeCells count="36">
    <mergeCell ref="T52:X52"/>
    <mergeCell ref="T53:X53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="90" zoomScaleNormal="90" workbookViewId="0">
      <selection activeCell="AK56" sqref="AK56"/>
    </sheetView>
  </sheetViews>
  <sheetFormatPr defaultRowHeight="12.75" x14ac:dyDescent="0.2"/>
  <cols>
    <col min="1" max="1" width="19.140625" style="2" bestFit="1" customWidth="1"/>
    <col min="2" max="11" width="5.42578125" style="2" bestFit="1" customWidth="1"/>
    <col min="12" max="12" width="6.85546875" style="2" customWidth="1"/>
    <col min="13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142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4"/>
    </row>
    <row r="2" spans="1:36" s="4" customFormat="1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46"/>
    </row>
    <row r="3" spans="1:36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89" t="s">
        <v>40</v>
      </c>
      <c r="AH3" s="8"/>
    </row>
    <row r="4" spans="1:36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9" t="s">
        <v>39</v>
      </c>
      <c r="AH4" s="8"/>
    </row>
    <row r="5" spans="1:36" s="5" customFormat="1" ht="20.100000000000001" customHeight="1" x14ac:dyDescent="0.2">
      <c r="A5" s="135" t="s">
        <v>47</v>
      </c>
      <c r="B5" s="14">
        <f>[1]Maio!$E$5</f>
        <v>69.166666666666671</v>
      </c>
      <c r="C5" s="14">
        <f>[1]Maio!$E$6</f>
        <v>67.041666666666671</v>
      </c>
      <c r="D5" s="14">
        <f>[1]Maio!$E$7</f>
        <v>64.625</v>
      </c>
      <c r="E5" s="14">
        <f>[1]Maio!$E$8</f>
        <v>65.166666666666671</v>
      </c>
      <c r="F5" s="14">
        <f>[1]Maio!$E$9</f>
        <v>68.625</v>
      </c>
      <c r="G5" s="14">
        <f>[1]Maio!$E$10</f>
        <v>67.458333333333329</v>
      </c>
      <c r="H5" s="14">
        <f>[1]Maio!$E$11</f>
        <v>70.458333333333329</v>
      </c>
      <c r="I5" s="14">
        <f>[1]Maio!$E$12</f>
        <v>71.541666666666671</v>
      </c>
      <c r="J5" s="14">
        <f>[1]Maio!$E$13</f>
        <v>70.5</v>
      </c>
      <c r="K5" s="14">
        <f>[1]Maio!$E$14</f>
        <v>65.583333333333329</v>
      </c>
      <c r="L5" s="14">
        <f>[1]Maio!$E$15</f>
        <v>69.541666666666671</v>
      </c>
      <c r="M5" s="14">
        <f>[1]Maio!$E$16</f>
        <v>83</v>
      </c>
      <c r="N5" s="14">
        <f>[1]Maio!$E$17</f>
        <v>82.5</v>
      </c>
      <c r="O5" s="14">
        <f>[1]Maio!$E$18</f>
        <v>76.5</v>
      </c>
      <c r="P5" s="14">
        <f>[1]Maio!$E$19</f>
        <v>73.916666666666671</v>
      </c>
      <c r="Q5" s="14">
        <f>[1]Maio!$E$20</f>
        <v>81.708333333333329</v>
      </c>
      <c r="R5" s="14">
        <f>[1]Maio!$E$21</f>
        <v>84.458333333333329</v>
      </c>
      <c r="S5" s="14">
        <f>[1]Maio!$E$22</f>
        <v>83.083333333333329</v>
      </c>
      <c r="T5" s="14">
        <f>[1]Maio!$E$23</f>
        <v>81.75</v>
      </c>
      <c r="U5" s="14">
        <f>[1]Maio!$E$24</f>
        <v>72.5</v>
      </c>
      <c r="V5" s="14">
        <f>[1]Maio!$E$25</f>
        <v>77.541666666666671</v>
      </c>
      <c r="W5" s="14">
        <f>[1]Maio!$E$26</f>
        <v>76.958333333333329</v>
      </c>
      <c r="X5" s="14">
        <f>[1]Maio!$E$27</f>
        <v>75.458333333333329</v>
      </c>
      <c r="Y5" s="14">
        <f>[1]Maio!$E$28</f>
        <v>71.458333333333329</v>
      </c>
      <c r="Z5" s="14">
        <f>[1]Maio!$E$29</f>
        <v>71.583333333333329</v>
      </c>
      <c r="AA5" s="14">
        <f>[1]Maio!$E$30</f>
        <v>73.25</v>
      </c>
      <c r="AB5" s="14">
        <f>[1]Maio!$E$31</f>
        <v>73.416666666666671</v>
      </c>
      <c r="AC5" s="14">
        <f>[1]Maio!$E$32</f>
        <v>66</v>
      </c>
      <c r="AD5" s="14">
        <f>[1]Maio!$E$33</f>
        <v>61.25</v>
      </c>
      <c r="AE5" s="14">
        <f>[1]Maio!$E$34</f>
        <v>61.833333333333336</v>
      </c>
      <c r="AF5" s="14">
        <f>[1]Maio!$E$35</f>
        <v>60.25</v>
      </c>
      <c r="AG5" s="90">
        <f>AVERAGE(B5:AF5)</f>
        <v>72.197580645161281</v>
      </c>
      <c r="AH5" s="8"/>
    </row>
    <row r="6" spans="1:36" ht="17.100000000000001" customHeight="1" x14ac:dyDescent="0.2">
      <c r="A6" s="135" t="s">
        <v>0</v>
      </c>
      <c r="B6" s="14">
        <f>[2]Maio!$E$5</f>
        <v>62.5</v>
      </c>
      <c r="C6" s="14">
        <f>[2]Maio!$E$6</f>
        <v>60.416666666666664</v>
      </c>
      <c r="D6" s="14">
        <f>[2]Maio!$E$7</f>
        <v>57.541666666666664</v>
      </c>
      <c r="E6" s="14">
        <f>[2]Maio!$E$8</f>
        <v>56.75</v>
      </c>
      <c r="F6" s="14">
        <f>[2]Maio!$E$9</f>
        <v>62.708333333333336</v>
      </c>
      <c r="G6" s="14">
        <f>[2]Maio!$E$10</f>
        <v>71.666666666666671</v>
      </c>
      <c r="H6" s="14">
        <f>[2]Maio!$E$11</f>
        <v>70.833333333333329</v>
      </c>
      <c r="I6" s="14">
        <f>[2]Maio!$E$12</f>
        <v>67.75</v>
      </c>
      <c r="J6" s="14">
        <f>[2]Maio!$E$13</f>
        <v>68.291666666666671</v>
      </c>
      <c r="K6" s="14">
        <f>[2]Maio!$E$14</f>
        <v>63.708333333333336</v>
      </c>
      <c r="L6" s="14">
        <f>[2]Maio!$E$15</f>
        <v>82.875</v>
      </c>
      <c r="M6" s="14">
        <f>[2]Maio!$E$16</f>
        <v>81.125</v>
      </c>
      <c r="N6" s="14">
        <f>[2]Maio!$E$17</f>
        <v>75.708333333333329</v>
      </c>
      <c r="O6" s="14">
        <f>[2]Maio!$E$18</f>
        <v>79.041666666666671</v>
      </c>
      <c r="P6" s="14">
        <f>[2]Maio!$E$19</f>
        <v>76.666666666666671</v>
      </c>
      <c r="Q6" s="14">
        <f>[2]Maio!$E$20</f>
        <v>85.958333333333329</v>
      </c>
      <c r="R6" s="14">
        <f>[2]Maio!$E$21</f>
        <v>82.291666666666671</v>
      </c>
      <c r="S6" s="14">
        <f>[2]Maio!$E$22</f>
        <v>79.5</v>
      </c>
      <c r="T6" s="14">
        <f>[2]Maio!$E$23</f>
        <v>82.125</v>
      </c>
      <c r="U6" s="14">
        <f>[2]Maio!$E$24</f>
        <v>75.291666666666671</v>
      </c>
      <c r="V6" s="14">
        <f>[2]Maio!$E$25</f>
        <v>73.5</v>
      </c>
      <c r="W6" s="14">
        <f>[2]Maio!$E$26</f>
        <v>74.208333333333329</v>
      </c>
      <c r="X6" s="14">
        <f>[2]Maio!$E$27</f>
        <v>70.333333333333329</v>
      </c>
      <c r="Y6" s="14">
        <f>[2]Maio!$E$28</f>
        <v>73.458333333333329</v>
      </c>
      <c r="Z6" s="14">
        <f>[2]Maio!$E$29</f>
        <v>77.041666666666671</v>
      </c>
      <c r="AA6" s="14">
        <f>[2]Maio!$E$30</f>
        <v>75.958333333333329</v>
      </c>
      <c r="AB6" s="14">
        <f>[2]Maio!$E$31</f>
        <v>73.208333333333329</v>
      </c>
      <c r="AC6" s="14">
        <f>[2]Maio!$E$32</f>
        <v>70.291666666666671</v>
      </c>
      <c r="AD6" s="14">
        <f>[2]Maio!$E$33</f>
        <v>64.666666666666671</v>
      </c>
      <c r="AE6" s="14">
        <f>[2]Maio!$E$34</f>
        <v>68.75</v>
      </c>
      <c r="AF6" s="14">
        <f>[2]Maio!$E$35</f>
        <v>82.416666666666671</v>
      </c>
      <c r="AG6" s="75">
        <f t="shared" ref="AG6:AG19" si="1">AVERAGE(B6:AF6)</f>
        <v>72.470430107526866</v>
      </c>
    </row>
    <row r="7" spans="1:36" ht="17.100000000000001" customHeight="1" x14ac:dyDescent="0.2">
      <c r="A7" s="135" t="s">
        <v>1</v>
      </c>
      <c r="B7" s="14">
        <f>[3]Maio!$E$5</f>
        <v>72.291666666666671</v>
      </c>
      <c r="C7" s="14">
        <f>[3]Maio!$E$6</f>
        <v>71.75</v>
      </c>
      <c r="D7" s="14">
        <f>[3]Maio!$E$7</f>
        <v>68.083333333333329</v>
      </c>
      <c r="E7" s="14">
        <f>[3]Maio!$E$8</f>
        <v>69.333333333333329</v>
      </c>
      <c r="F7" s="14">
        <f>[3]Maio!$E$9</f>
        <v>69.956521739130437</v>
      </c>
      <c r="G7" s="14">
        <f>[3]Maio!$E$10</f>
        <v>72.833333333333329</v>
      </c>
      <c r="H7" s="14">
        <f>[3]Maio!$E$11</f>
        <v>70.833333333333329</v>
      </c>
      <c r="I7" s="14">
        <f>[3]Maio!$E$12</f>
        <v>65.083333333333329</v>
      </c>
      <c r="J7" s="14">
        <f>[3]Maio!$E$13</f>
        <v>66.5</v>
      </c>
      <c r="K7" s="14">
        <f>[3]Maio!$E$14</f>
        <v>65.625</v>
      </c>
      <c r="L7" s="14">
        <f>[3]Maio!$E$15</f>
        <v>89.625</v>
      </c>
      <c r="M7" s="14">
        <f>[3]Maio!$E$16</f>
        <v>82</v>
      </c>
      <c r="N7" s="14">
        <f>[3]Maio!$E$17</f>
        <v>79.333333333333329</v>
      </c>
      <c r="O7" s="14">
        <f>[3]Maio!$E$18</f>
        <v>78.666666666666671</v>
      </c>
      <c r="P7" s="14">
        <f>[3]Maio!$E$19</f>
        <v>74.708333333333329</v>
      </c>
      <c r="Q7" s="14">
        <f>[3]Maio!$E$20</f>
        <v>89.75</v>
      </c>
      <c r="R7" s="14">
        <f>[3]Maio!$E$21</f>
        <v>81.791666666666671</v>
      </c>
      <c r="S7" s="14">
        <f>[3]Maio!$E$22</f>
        <v>80.166666666666671</v>
      </c>
      <c r="T7" s="14">
        <f>[3]Maio!$E$23</f>
        <v>80.875</v>
      </c>
      <c r="U7" s="14">
        <f>[3]Maio!$E$24</f>
        <v>74.916666666666671</v>
      </c>
      <c r="V7" s="14">
        <f>[3]Maio!$E$25</f>
        <v>72.125</v>
      </c>
      <c r="W7" s="14">
        <f>[3]Maio!$E$26</f>
        <v>72.5</v>
      </c>
      <c r="X7" s="14">
        <f>[3]Maio!$E$27</f>
        <v>74.708333333333329</v>
      </c>
      <c r="Y7" s="14">
        <f>[3]Maio!$E$28</f>
        <v>74.375</v>
      </c>
      <c r="Z7" s="14">
        <f>[3]Maio!$E$29</f>
        <v>70.208333333333329</v>
      </c>
      <c r="AA7" s="14">
        <f>[3]Maio!$E$30</f>
        <v>68.625</v>
      </c>
      <c r="AB7" s="14">
        <f>[3]Maio!$E$31</f>
        <v>70.304347826086953</v>
      </c>
      <c r="AC7" s="14">
        <f>[3]Maio!$E$32</f>
        <v>53.125</v>
      </c>
      <c r="AD7" s="14">
        <f>[3]Maio!$E$33</f>
        <v>65.375</v>
      </c>
      <c r="AE7" s="14">
        <f>[3]Maio!$E$34</f>
        <v>58.769230769230766</v>
      </c>
      <c r="AF7" s="14">
        <f>[3]Maio!$E$35</f>
        <v>64.833333333333329</v>
      </c>
      <c r="AG7" s="75">
        <f t="shared" si="1"/>
        <v>72.550702161326299</v>
      </c>
    </row>
    <row r="8" spans="1:36" ht="17.100000000000001" customHeight="1" x14ac:dyDescent="0.2">
      <c r="A8" s="135" t="s">
        <v>74</v>
      </c>
      <c r="B8" s="14">
        <f>[4]Maio!$E$5</f>
        <v>54.5</v>
      </c>
      <c r="C8" s="14">
        <f>[4]Maio!$E$6</f>
        <v>50.208333333333336</v>
      </c>
      <c r="D8" s="14">
        <f>[4]Maio!$E$7</f>
        <v>51.625</v>
      </c>
      <c r="E8" s="14">
        <f>[4]Maio!$E$8</f>
        <v>50.25</v>
      </c>
      <c r="F8" s="14">
        <f>[4]Maio!$E$9</f>
        <v>50.416666666666664</v>
      </c>
      <c r="G8" s="14">
        <f>[4]Maio!$E$10</f>
        <v>52.666666666666664</v>
      </c>
      <c r="H8" s="14">
        <f>[4]Maio!$E$11</f>
        <v>57.125</v>
      </c>
      <c r="I8" s="14">
        <f>[4]Maio!$E$12</f>
        <v>60.416666666666664</v>
      </c>
      <c r="J8" s="14">
        <f>[4]Maio!$E$13</f>
        <v>62.416666666666664</v>
      </c>
      <c r="K8" s="14">
        <f>[4]Maio!$E$14</f>
        <v>61.041666666666664</v>
      </c>
      <c r="L8" s="14">
        <f>[4]Maio!$E$15</f>
        <v>61.208333333333336</v>
      </c>
      <c r="M8" s="14">
        <f>[4]Maio!$E$16</f>
        <v>73.458333333333329</v>
      </c>
      <c r="N8" s="14">
        <f>[4]Maio!$E$17</f>
        <v>72.375</v>
      </c>
      <c r="O8" s="14">
        <f>[4]Maio!$E$18</f>
        <v>66.791666666666671</v>
      </c>
      <c r="P8" s="14">
        <f>[4]Maio!$E$19</f>
        <v>62.5</v>
      </c>
      <c r="Q8" s="14">
        <f>[4]Maio!$E$20</f>
        <v>80.333333333333329</v>
      </c>
      <c r="R8" s="14">
        <f>[4]Maio!$E$21</f>
        <v>77.333333333333329</v>
      </c>
      <c r="S8" s="14">
        <f>[4]Maio!$E$22</f>
        <v>65.727272727272734</v>
      </c>
      <c r="T8" s="14">
        <f>[4]Maio!$E$23</f>
        <v>73.15789473684211</v>
      </c>
      <c r="U8" s="14">
        <f>[4]Maio!$E$24</f>
        <v>68.5</v>
      </c>
      <c r="V8" s="14">
        <f>[4]Maio!$E$25</f>
        <v>61.875</v>
      </c>
      <c r="W8" s="14">
        <f>[4]Maio!$E$26</f>
        <v>61.541666666666664</v>
      </c>
      <c r="X8" s="14">
        <f>[4]Maio!$E$27</f>
        <v>59.791666666666664</v>
      </c>
      <c r="Y8" s="14">
        <f>[4]Maio!$E$28</f>
        <v>59.083333333333336</v>
      </c>
      <c r="Z8" s="14">
        <f>[4]Maio!$E$29</f>
        <v>62.125</v>
      </c>
      <c r="AA8" s="14">
        <f>[4]Maio!$E$30</f>
        <v>65.833333333333329</v>
      </c>
      <c r="AB8" s="14">
        <f>[4]Maio!$E$31</f>
        <v>63.083333333333336</v>
      </c>
      <c r="AC8" s="14">
        <f>[4]Maio!$E$32</f>
        <v>57.75</v>
      </c>
      <c r="AD8" s="14">
        <f>[4]Maio!$E$33</f>
        <v>55.458333333333336</v>
      </c>
      <c r="AE8" s="14">
        <f>[4]Maio!$E$34</f>
        <v>55.666666666666664</v>
      </c>
      <c r="AF8" s="14">
        <f>[4]Maio!$E$35</f>
        <v>54</v>
      </c>
      <c r="AG8" s="75">
        <f t="shared" si="1"/>
        <v>61.556779595616611</v>
      </c>
    </row>
    <row r="9" spans="1:36" ht="17.100000000000001" customHeight="1" x14ac:dyDescent="0.2">
      <c r="A9" s="135" t="s">
        <v>48</v>
      </c>
      <c r="B9" s="14">
        <f>[5]Maio!$E$5</f>
        <v>50.166666666666664</v>
      </c>
      <c r="C9" s="14">
        <f>[5]Maio!$E$6</f>
        <v>50</v>
      </c>
      <c r="D9" s="14">
        <f>[5]Maio!$E$7</f>
        <v>50.260869565217391</v>
      </c>
      <c r="E9" s="14">
        <f>[5]Maio!$E$8</f>
        <v>50.583333333333336</v>
      </c>
      <c r="F9" s="14">
        <f>[5]Maio!$E$9</f>
        <v>50.791666666666664</v>
      </c>
      <c r="G9" s="14">
        <f>[5]Maio!$E$10</f>
        <v>50.375</v>
      </c>
      <c r="H9" s="14">
        <f>[5]Maio!$E$11</f>
        <v>50.208333333333336</v>
      </c>
      <c r="I9" s="14">
        <f>[5]Maio!$E$12</f>
        <v>50.291666666666664</v>
      </c>
      <c r="J9" s="14">
        <f>[5]Maio!$E$13</f>
        <v>50.416666666666664</v>
      </c>
      <c r="K9" s="14">
        <f>[5]Maio!$E$14</f>
        <v>50.333333333333336</v>
      </c>
      <c r="L9" s="14">
        <f>[5]Maio!$E$15</f>
        <v>50.875</v>
      </c>
      <c r="M9" s="14">
        <f>[5]Maio!$E$16</f>
        <v>51.291666666666664</v>
      </c>
      <c r="N9" s="14">
        <f>[5]Maio!$E$17</f>
        <v>51.166666666666664</v>
      </c>
      <c r="O9" s="14">
        <f>[5]Maio!$E$18</f>
        <v>51</v>
      </c>
      <c r="P9" s="14">
        <f>[5]Maio!$E$19</f>
        <v>50.333333333333336</v>
      </c>
      <c r="Q9" s="14">
        <f>[5]Maio!$E$20</f>
        <v>50.833333333333336</v>
      </c>
      <c r="R9" s="14">
        <f>[5]Maio!$E$21</f>
        <v>50.833333333333336</v>
      </c>
      <c r="S9" s="14">
        <f>[5]Maio!$E$22</f>
        <v>51.375</v>
      </c>
      <c r="T9" s="14">
        <f>[5]Maio!$E$23</f>
        <v>51.166666666666664</v>
      </c>
      <c r="U9" s="14">
        <f>[5]Maio!$E$24</f>
        <v>51.708333333333336</v>
      </c>
      <c r="V9" s="14">
        <f>[5]Maio!$E$25</f>
        <v>51.875</v>
      </c>
      <c r="W9" s="14">
        <f>[5]Maio!$E$26</f>
        <v>51.583333333333336</v>
      </c>
      <c r="X9" s="14">
        <f>[5]Maio!$E$27</f>
        <v>51.416666666666664</v>
      </c>
      <c r="Y9" s="14">
        <f>[5]Maio!$E$28</f>
        <v>51.333333333333336</v>
      </c>
      <c r="Z9" s="14">
        <f>[5]Maio!$E$29</f>
        <v>51.291666666666664</v>
      </c>
      <c r="AA9" s="14">
        <f>[5]Maio!$E$30</f>
        <v>50.833333333333336</v>
      </c>
      <c r="AB9" s="14">
        <f>[5]Maio!$E$31</f>
        <v>50.913043478260867</v>
      </c>
      <c r="AC9" s="14">
        <f>[5]Maio!$E$32</f>
        <v>51.125</v>
      </c>
      <c r="AD9" s="14">
        <f>[5]Maio!$E$33</f>
        <v>51.166666666666664</v>
      </c>
      <c r="AE9" s="14">
        <f>[5]Maio!$E$34</f>
        <v>51.041666666666664</v>
      </c>
      <c r="AF9" s="14">
        <f>[5]Maio!$E$35</f>
        <v>51.041666666666664</v>
      </c>
      <c r="AG9" s="75">
        <f t="shared" si="1"/>
        <v>50.891362786348765</v>
      </c>
    </row>
    <row r="10" spans="1:36" ht="17.100000000000001" customHeight="1" x14ac:dyDescent="0.2">
      <c r="A10" s="135" t="s">
        <v>2</v>
      </c>
      <c r="B10" s="14">
        <f>[6]Maio!$E$5</f>
        <v>56.666666666666664</v>
      </c>
      <c r="C10" s="14">
        <f>[6]Maio!$E$6</f>
        <v>51.583333333333336</v>
      </c>
      <c r="D10" s="14">
        <f>[6]Maio!$E$7</f>
        <v>43.041666666666664</v>
      </c>
      <c r="E10" s="14">
        <f>[6]Maio!$E$8</f>
        <v>51.583333333333336</v>
      </c>
      <c r="F10" s="14">
        <f>[6]Maio!$E$9</f>
        <v>52.041666666666664</v>
      </c>
      <c r="G10" s="14">
        <f>[6]Maio!$E$10</f>
        <v>61.291666666666664</v>
      </c>
      <c r="H10" s="14">
        <f>[6]Maio!$E$11</f>
        <v>61.625</v>
      </c>
      <c r="I10" s="14">
        <f>[6]Maio!$E$12</f>
        <v>56.791666666666664</v>
      </c>
      <c r="J10" s="14">
        <f>[6]Maio!$E$13</f>
        <v>54.791666666666664</v>
      </c>
      <c r="K10" s="14">
        <f>[6]Maio!$E$14</f>
        <v>51.083333333333336</v>
      </c>
      <c r="L10" s="14">
        <f>[6]Maio!$E$15</f>
        <v>70.541666666666671</v>
      </c>
      <c r="M10" s="14">
        <f>[6]Maio!$E$16</f>
        <v>81.5</v>
      </c>
      <c r="N10" s="14">
        <f>[6]Maio!$E$17</f>
        <v>74.125</v>
      </c>
      <c r="O10" s="14">
        <f>[6]Maio!$E$18</f>
        <v>68.208333333333329</v>
      </c>
      <c r="P10" s="14">
        <f>[6]Maio!$E$19</f>
        <v>59.041666666666664</v>
      </c>
      <c r="Q10" s="14">
        <f>[6]Maio!$E$20</f>
        <v>83.125</v>
      </c>
      <c r="R10" s="14">
        <f>[6]Maio!$E$21</f>
        <v>74.875</v>
      </c>
      <c r="S10" s="14">
        <f>[6]Maio!$E$22</f>
        <v>72.541666666666671</v>
      </c>
      <c r="T10" s="14">
        <f>[6]Maio!$E$23</f>
        <v>80.041666666666671</v>
      </c>
      <c r="U10" s="14">
        <f>[6]Maio!$E$24</f>
        <v>71.166666666666671</v>
      </c>
      <c r="V10" s="14">
        <f>[6]Maio!$E$25</f>
        <v>62.541666666666664</v>
      </c>
      <c r="W10" s="14">
        <f>[6]Maio!$E$26</f>
        <v>61.291666666666664</v>
      </c>
      <c r="X10" s="14">
        <f>[6]Maio!$E$27</f>
        <v>60.291666666666664</v>
      </c>
      <c r="Y10" s="14">
        <f>[6]Maio!$E$28</f>
        <v>56.25</v>
      </c>
      <c r="Z10" s="14">
        <f>[6]Maio!$E$29</f>
        <v>56</v>
      </c>
      <c r="AA10" s="14">
        <f>[6]Maio!$E$30</f>
        <v>55.833333333333336</v>
      </c>
      <c r="AB10" s="14">
        <f>[6]Maio!$E$31</f>
        <v>49.708333333333336</v>
      </c>
      <c r="AC10" s="14">
        <f>[6]Maio!$E$32</f>
        <v>45.708333333333336</v>
      </c>
      <c r="AD10" s="14">
        <f>[6]Maio!$E$33</f>
        <v>44.625</v>
      </c>
      <c r="AE10" s="14">
        <f>[6]Maio!$E$34</f>
        <v>54.125</v>
      </c>
      <c r="AF10" s="14">
        <f>[6]Maio!$E$35</f>
        <v>61.541666666666664</v>
      </c>
      <c r="AG10" s="75">
        <f t="shared" si="1"/>
        <v>60.760752688172047</v>
      </c>
    </row>
    <row r="11" spans="1:36" ht="17.100000000000001" customHeight="1" x14ac:dyDescent="0.2">
      <c r="A11" s="135" t="s">
        <v>3</v>
      </c>
      <c r="B11" s="14">
        <f>[7]Maio!$E$5</f>
        <v>61.625</v>
      </c>
      <c r="C11" s="14">
        <f>[7]Maio!$E$6</f>
        <v>60.416666666666664</v>
      </c>
      <c r="D11" s="14">
        <f>[7]Maio!$E$7</f>
        <v>59.25</v>
      </c>
      <c r="E11" s="14">
        <f>[7]Maio!$E$8</f>
        <v>60.875</v>
      </c>
      <c r="F11" s="14">
        <f>[7]Maio!$E$9</f>
        <v>65.208333333333329</v>
      </c>
      <c r="G11" s="14">
        <f>[7]Maio!$E$10</f>
        <v>63.75</v>
      </c>
      <c r="H11" s="14">
        <f>[7]Maio!$E$11</f>
        <v>64.791666666666671</v>
      </c>
      <c r="I11" s="14">
        <f>[7]Maio!$E$12</f>
        <v>65</v>
      </c>
      <c r="J11" s="14">
        <f>[7]Maio!$E$13</f>
        <v>62.583333333333336</v>
      </c>
      <c r="K11" s="14">
        <f>[7]Maio!$E$14</f>
        <v>62.208333333333336</v>
      </c>
      <c r="L11" s="14">
        <f>[7]Maio!$E$15</f>
        <v>60.416666666666664</v>
      </c>
      <c r="M11" s="14">
        <f>[7]Maio!$E$16</f>
        <v>72.166666666666671</v>
      </c>
      <c r="N11" s="14">
        <f>[7]Maio!$E$17</f>
        <v>73.416666666666671</v>
      </c>
      <c r="O11" s="14">
        <f>[7]Maio!$E$18</f>
        <v>76.041666666666671</v>
      </c>
      <c r="P11" s="14">
        <f>[7]Maio!$E$19</f>
        <v>69.25</v>
      </c>
      <c r="Q11" s="14">
        <f>[7]Maio!$E$20</f>
        <v>72.583333333333329</v>
      </c>
      <c r="R11" s="14">
        <f>[7]Maio!$E$21</f>
        <v>75.625</v>
      </c>
      <c r="S11" s="14">
        <f>[7]Maio!$E$22</f>
        <v>74.80952380952381</v>
      </c>
      <c r="T11" s="14">
        <f>[7]Maio!$E$23</f>
        <v>80.083333333333329</v>
      </c>
      <c r="U11" s="14">
        <f>[7]Maio!$E$24</f>
        <v>62.083333333333336</v>
      </c>
      <c r="V11" s="14">
        <f>[7]Maio!$E$25</f>
        <v>67.666666666666671</v>
      </c>
      <c r="W11" s="14">
        <f>[7]Maio!$E$26</f>
        <v>63.625</v>
      </c>
      <c r="X11" s="14">
        <f>[7]Maio!$E$27</f>
        <v>62.833333333333336</v>
      </c>
      <c r="Y11" s="14">
        <f>[7]Maio!$E$28</f>
        <v>58</v>
      </c>
      <c r="Z11" s="14">
        <f>[7]Maio!$E$29</f>
        <v>58.523809523809526</v>
      </c>
      <c r="AA11" s="14">
        <f>[7]Maio!$E$30</f>
        <v>60.956521739130437</v>
      </c>
      <c r="AB11" s="14">
        <f>[7]Maio!$E$31</f>
        <v>60.083333333333336</v>
      </c>
      <c r="AC11" s="14">
        <f>[7]Maio!$E$32</f>
        <v>52.5</v>
      </c>
      <c r="AD11" s="14">
        <f>[7]Maio!$E$33</f>
        <v>52.94736842105263</v>
      </c>
      <c r="AE11" s="14">
        <f>[7]Maio!$E$34</f>
        <v>61.176470588235297</v>
      </c>
      <c r="AF11" s="14">
        <f>[7]Maio!$E$35</f>
        <v>56.1875</v>
      </c>
      <c r="AG11" s="75">
        <f t="shared" si="1"/>
        <v>64.409178303712423</v>
      </c>
    </row>
    <row r="12" spans="1:36" ht="17.100000000000001" customHeight="1" x14ac:dyDescent="0.2">
      <c r="A12" s="135" t="s">
        <v>4</v>
      </c>
      <c r="B12" s="14">
        <f>[8]Maio!$E$5</f>
        <v>54.916666666666664</v>
      </c>
      <c r="C12" s="14">
        <f>[8]Maio!$E$6</f>
        <v>49.958333333333336</v>
      </c>
      <c r="D12" s="14">
        <f>[8]Maio!$E$7</f>
        <v>49.583333333333336</v>
      </c>
      <c r="E12" s="14">
        <f>[8]Maio!$E$8</f>
        <v>50.291666666666664</v>
      </c>
      <c r="F12" s="14">
        <f>[8]Maio!$E$9</f>
        <v>60.5</v>
      </c>
      <c r="G12" s="14">
        <f>[8]Maio!$E$10</f>
        <v>64.541666666666671</v>
      </c>
      <c r="H12" s="14">
        <f>[8]Maio!$E$11</f>
        <v>60.083333333333336</v>
      </c>
      <c r="I12" s="14">
        <f>[8]Maio!$E$12</f>
        <v>64.291666666666671</v>
      </c>
      <c r="J12" s="14">
        <f>[8]Maio!$E$13</f>
        <v>62.166666666666664</v>
      </c>
      <c r="K12" s="14">
        <f>[8]Maio!$E$14</f>
        <v>60.375</v>
      </c>
      <c r="L12" s="14">
        <f>[8]Maio!$E$15</f>
        <v>57</v>
      </c>
      <c r="M12" s="14">
        <f>[8]Maio!$E$16</f>
        <v>79.541666666666671</v>
      </c>
      <c r="N12" s="14">
        <f>[8]Maio!$E$17</f>
        <v>80.5</v>
      </c>
      <c r="O12" s="14">
        <f>[8]Maio!$E$18</f>
        <v>75.083333333333329</v>
      </c>
      <c r="P12" s="14">
        <f>[8]Maio!$E$19</f>
        <v>66.25</v>
      </c>
      <c r="Q12" s="14">
        <f>[8]Maio!$E$20</f>
        <v>67.125</v>
      </c>
      <c r="R12" s="14">
        <f>[8]Maio!$E$21</f>
        <v>81.916666666666671</v>
      </c>
      <c r="S12" s="14">
        <f>[8]Maio!$E$22</f>
        <v>74.166666666666671</v>
      </c>
      <c r="T12" s="14">
        <f>[8]Maio!$E$23</f>
        <v>81.541666666666671</v>
      </c>
      <c r="U12" s="14">
        <f>[8]Maio!$E$24</f>
        <v>72.458333333333329</v>
      </c>
      <c r="V12" s="14">
        <f>[8]Maio!$E$25</f>
        <v>56.083333333333336</v>
      </c>
      <c r="W12" s="14">
        <f>[8]Maio!$E$26</f>
        <v>49.25</v>
      </c>
      <c r="X12" s="14">
        <f>[8]Maio!$E$27</f>
        <v>45.375</v>
      </c>
      <c r="Y12" s="14">
        <f>[8]Maio!$E$28</f>
        <v>42.166666666666664</v>
      </c>
      <c r="Z12" s="14">
        <f>[8]Maio!$E$29</f>
        <v>47.5</v>
      </c>
      <c r="AA12" s="14">
        <f>[8]Maio!$E$30</f>
        <v>55.791666666666664</v>
      </c>
      <c r="AB12" s="14">
        <f>[8]Maio!$E$31</f>
        <v>52.416666666666664</v>
      </c>
      <c r="AC12" s="14">
        <f>[8]Maio!$E$32</f>
        <v>46.041666666666664</v>
      </c>
      <c r="AD12" s="14">
        <f>[8]Maio!$E$33</f>
        <v>55</v>
      </c>
      <c r="AE12" s="14">
        <f>[8]Maio!$E$34</f>
        <v>65.541666666666671</v>
      </c>
      <c r="AF12" s="14">
        <f>[8]Maio!$E$35</f>
        <v>69.25</v>
      </c>
      <c r="AG12" s="75">
        <f t="shared" si="1"/>
        <v>61.184139784946247</v>
      </c>
    </row>
    <row r="13" spans="1:36" ht="17.100000000000001" customHeight="1" x14ac:dyDescent="0.2">
      <c r="A13" s="135" t="s">
        <v>5</v>
      </c>
      <c r="B13" s="14">
        <f>[9]Maio!$E$5</f>
        <v>59.5</v>
      </c>
      <c r="C13" s="14">
        <f>[9]Maio!$E$6</f>
        <v>65.666666666666671</v>
      </c>
      <c r="D13" s="14">
        <f>[9]Maio!$E$7</f>
        <v>55.6</v>
      </c>
      <c r="E13" s="14">
        <f>[9]Maio!$E$8</f>
        <v>60</v>
      </c>
      <c r="F13" s="14">
        <f>[9]Maio!$E$9</f>
        <v>69</v>
      </c>
      <c r="G13" s="14">
        <f>[9]Maio!$E$10</f>
        <v>64.599999999999994</v>
      </c>
      <c r="H13" s="14">
        <f>[9]Maio!$E$11</f>
        <v>70.2</v>
      </c>
      <c r="I13" s="14">
        <f>[9]Maio!$E$12</f>
        <v>63.4</v>
      </c>
      <c r="J13" s="14">
        <f>[9]Maio!$E$13</f>
        <v>59.25</v>
      </c>
      <c r="K13" s="14">
        <f>[9]Maio!$E$14</f>
        <v>64.5</v>
      </c>
      <c r="L13" s="14">
        <f>[9]Maio!$E$15</f>
        <v>76.5</v>
      </c>
      <c r="M13" s="14">
        <f>[9]Maio!$E$16</f>
        <v>62.454545454545453</v>
      </c>
      <c r="N13" s="14">
        <f>[9]Maio!$E$17</f>
        <v>59.285714285714285</v>
      </c>
      <c r="O13" s="14">
        <f>[9]Maio!$E$18</f>
        <v>65.5</v>
      </c>
      <c r="P13" s="14">
        <f>[9]Maio!$E$19</f>
        <v>61.5</v>
      </c>
      <c r="Q13" s="14">
        <f>[9]Maio!$E$20</f>
        <v>79.833333333333329</v>
      </c>
      <c r="R13" s="14">
        <f>[9]Maio!$E$21</f>
        <v>68.818181818181813</v>
      </c>
      <c r="S13" s="14">
        <f>[9]Maio!$E$22</f>
        <v>68.3</v>
      </c>
      <c r="T13" s="14">
        <f>[9]Maio!$E$23</f>
        <v>70.222222222222229</v>
      </c>
      <c r="U13" s="14">
        <f>[9]Maio!$E$24</f>
        <v>48.909090909090907</v>
      </c>
      <c r="V13" s="14">
        <f>[9]Maio!$E$25</f>
        <v>53.9</v>
      </c>
      <c r="W13" s="14">
        <f>[9]Maio!$E$26</f>
        <v>57</v>
      </c>
      <c r="X13" s="14">
        <f>[9]Maio!$E$27</f>
        <v>58</v>
      </c>
      <c r="Y13" s="14">
        <f>[9]Maio!$E$28</f>
        <v>64</v>
      </c>
      <c r="Z13" s="14">
        <f>[9]Maio!$E$29</f>
        <v>59.333333333333336</v>
      </c>
      <c r="AA13" s="14">
        <f>[9]Maio!$E$30</f>
        <v>68.5</v>
      </c>
      <c r="AB13" s="14">
        <f>[9]Maio!$E$31</f>
        <v>62.333333333333336</v>
      </c>
      <c r="AC13" s="14">
        <f>[9]Maio!$E$32</f>
        <v>52.666666666666664</v>
      </c>
      <c r="AD13" s="14">
        <f>[9]Maio!$E$33</f>
        <v>58.5</v>
      </c>
      <c r="AE13" s="14">
        <f>[9]Maio!$E$34</f>
        <v>65.5</v>
      </c>
      <c r="AF13" s="14">
        <f>[9]Maio!$E$35</f>
        <v>63.333333333333336</v>
      </c>
      <c r="AG13" s="75">
        <f t="shared" si="1"/>
        <v>63.100207140529719</v>
      </c>
    </row>
    <row r="14" spans="1:36" ht="17.100000000000001" customHeight="1" x14ac:dyDescent="0.2">
      <c r="A14" s="135" t="s">
        <v>50</v>
      </c>
      <c r="B14" s="14">
        <f>[10]Maio!$E$5</f>
        <v>59.416666666666664</v>
      </c>
      <c r="C14" s="14">
        <f>[10]Maio!$E$6</f>
        <v>55.583333333333336</v>
      </c>
      <c r="D14" s="14">
        <f>[10]Maio!$E$7</f>
        <v>53.375</v>
      </c>
      <c r="E14" s="14">
        <f>[10]Maio!$E$8</f>
        <v>54.791666666666664</v>
      </c>
      <c r="F14" s="14">
        <f>[10]Maio!$E$9</f>
        <v>66.833333333333329</v>
      </c>
      <c r="G14" s="14">
        <f>[10]Maio!$E$10</f>
        <v>66.375</v>
      </c>
      <c r="H14" s="14">
        <f>[10]Maio!$E$11</f>
        <v>63.666666666666664</v>
      </c>
      <c r="I14" s="14">
        <f>[10]Maio!$E$12</f>
        <v>65.541666666666671</v>
      </c>
      <c r="J14" s="14">
        <f>[10]Maio!$E$13</f>
        <v>62.25</v>
      </c>
      <c r="K14" s="14">
        <f>[10]Maio!$E$14</f>
        <v>62.208333333333336</v>
      </c>
      <c r="L14" s="14">
        <f>[10]Maio!$E$15</f>
        <v>62.083333333333336</v>
      </c>
      <c r="M14" s="14">
        <f>[10]Maio!$E$16</f>
        <v>80.666666666666671</v>
      </c>
      <c r="N14" s="14">
        <f>[10]Maio!$E$17</f>
        <v>79.75</v>
      </c>
      <c r="O14" s="14">
        <f>[10]Maio!$E$18</f>
        <v>74.666666666666671</v>
      </c>
      <c r="P14" s="14">
        <f>[10]Maio!$E$19</f>
        <v>61.625</v>
      </c>
      <c r="Q14" s="14">
        <f>[10]Maio!$E$20</f>
        <v>69.75</v>
      </c>
      <c r="R14" s="14">
        <f>[10]Maio!$E$21</f>
        <v>85.416666666666671</v>
      </c>
      <c r="S14" s="14">
        <f>[10]Maio!$E$22</f>
        <v>75.916666666666671</v>
      </c>
      <c r="T14" s="14">
        <f>[10]Maio!$E$23</f>
        <v>84.333333333333329</v>
      </c>
      <c r="U14" s="14">
        <f>[10]Maio!$E$24</f>
        <v>71.166666666666671</v>
      </c>
      <c r="V14" s="14">
        <f>[10]Maio!$E$25</f>
        <v>58.25</v>
      </c>
      <c r="W14" s="14">
        <f>[10]Maio!$E$26</f>
        <v>55.208333333333336</v>
      </c>
      <c r="X14" s="14">
        <f>[10]Maio!$E$27</f>
        <v>52.291666666666664</v>
      </c>
      <c r="Y14" s="14">
        <f>[10]Maio!$E$28</f>
        <v>50.375</v>
      </c>
      <c r="Z14" s="14">
        <f>[10]Maio!$E$29</f>
        <v>51.083333333333336</v>
      </c>
      <c r="AA14" s="14">
        <f>[10]Maio!$E$30</f>
        <v>58.541666666666664</v>
      </c>
      <c r="AB14" s="14">
        <f>[10]Maio!$E$31</f>
        <v>53.541666666666664</v>
      </c>
      <c r="AC14" s="14">
        <f>[10]Maio!$E$32</f>
        <v>51.958333333333336</v>
      </c>
      <c r="AD14" s="14">
        <f>[10]Maio!$E$33</f>
        <v>54.75</v>
      </c>
      <c r="AE14" s="14">
        <f>[10]Maio!$E$34</f>
        <v>68.75</v>
      </c>
      <c r="AF14" s="14">
        <f>[10]Maio!$E$35</f>
        <v>68.958333333333329</v>
      </c>
      <c r="AG14" s="75">
        <f>AVERAGE(B14:AF14)</f>
        <v>63.842741935483879</v>
      </c>
      <c r="AJ14" s="16" t="s">
        <v>54</v>
      </c>
    </row>
    <row r="15" spans="1:36" ht="17.100000000000001" customHeight="1" x14ac:dyDescent="0.2">
      <c r="A15" s="135" t="s">
        <v>6</v>
      </c>
      <c r="B15" s="14">
        <f>[11]Maio!$E$5</f>
        <v>85.166666666666671</v>
      </c>
      <c r="C15" s="14">
        <f>[11]Maio!$E$6</f>
        <v>77.708333333333329</v>
      </c>
      <c r="D15" s="14">
        <f>[11]Maio!$E$7</f>
        <v>75.791666666666671</v>
      </c>
      <c r="E15" s="14">
        <f>[11]Maio!$E$8</f>
        <v>76.708333333333329</v>
      </c>
      <c r="F15" s="14">
        <f>[11]Maio!$E$9</f>
        <v>77.916666666666671</v>
      </c>
      <c r="G15" s="14">
        <f>[11]Maio!$E$10</f>
        <v>76.375</v>
      </c>
      <c r="H15" s="14">
        <f>[11]Maio!$E$11</f>
        <v>78.125</v>
      </c>
      <c r="I15" s="14">
        <f>[11]Maio!$E$12</f>
        <v>75.541666666666671</v>
      </c>
      <c r="J15" s="14">
        <f>[11]Maio!$E$13</f>
        <v>74.772569444444443</v>
      </c>
      <c r="K15" s="14">
        <f>[11]Maio!$E$14</f>
        <v>76.375</v>
      </c>
      <c r="L15" s="14">
        <f>[11]Maio!$E$15</f>
        <v>78.583333333333329</v>
      </c>
      <c r="M15" s="14">
        <f>[11]Maio!$E$16</f>
        <v>85.125</v>
      </c>
      <c r="N15" s="14">
        <f>[11]Maio!$E$17</f>
        <v>79.583333333333329</v>
      </c>
      <c r="O15" s="14">
        <f>[11]Maio!$E$18</f>
        <v>81.708333333333329</v>
      </c>
      <c r="P15" s="14">
        <f>[11]Maio!$E$19</f>
        <v>77.375</v>
      </c>
      <c r="Q15" s="14">
        <f>[11]Maio!$E$20</f>
        <v>85.625</v>
      </c>
      <c r="R15" s="14">
        <f>[11]Maio!$E$21</f>
        <v>83.916666666666671</v>
      </c>
      <c r="S15" s="14">
        <f>[11]Maio!$E$22</f>
        <v>81.708333333333329</v>
      </c>
      <c r="T15" s="14">
        <f>[11]Maio!$E$23</f>
        <v>85.666666666666671</v>
      </c>
      <c r="U15" s="14">
        <f>[11]Maio!$E$24</f>
        <v>73.916666666666671</v>
      </c>
      <c r="V15" s="14">
        <f>[11]Maio!$E$25</f>
        <v>77.708333333333329</v>
      </c>
      <c r="W15" s="14">
        <f>[11]Maio!$E$26</f>
        <v>74.666666666666671</v>
      </c>
      <c r="X15" s="14">
        <f>[11]Maio!$E$27</f>
        <v>72.583333333333329</v>
      </c>
      <c r="Y15" s="14">
        <f>[11]Maio!$E$28</f>
        <v>72.041666666666671</v>
      </c>
      <c r="Z15" s="14">
        <f>[11]Maio!$E$29</f>
        <v>72.875</v>
      </c>
      <c r="AA15" s="14">
        <f>[11]Maio!$E$30</f>
        <v>75.833333333333329</v>
      </c>
      <c r="AB15" s="14">
        <f>[11]Maio!$E$31</f>
        <v>71.791666666666671</v>
      </c>
      <c r="AC15" s="14">
        <f>[11]Maio!$E$32</f>
        <v>68.75</v>
      </c>
      <c r="AD15" s="14">
        <f>[11]Maio!$E$33</f>
        <v>72.75</v>
      </c>
      <c r="AE15" s="14">
        <f>[11]Maio!$E$34</f>
        <v>80.041666666666671</v>
      </c>
      <c r="AF15" s="14">
        <f>[11]Maio!$E$35</f>
        <v>79.083333333333329</v>
      </c>
      <c r="AG15" s="75">
        <f t="shared" si="1"/>
        <v>77.606910842293914</v>
      </c>
      <c r="AJ15" t="s">
        <v>54</v>
      </c>
    </row>
    <row r="16" spans="1:36" ht="17.100000000000001" customHeight="1" x14ac:dyDescent="0.2">
      <c r="A16" s="135" t="s">
        <v>7</v>
      </c>
      <c r="B16" s="14" t="str">
        <f>[12]Maio!$E$5</f>
        <v>*</v>
      </c>
      <c r="C16" s="14" t="str">
        <f>[12]Maio!$E$6</f>
        <v>*</v>
      </c>
      <c r="D16" s="14" t="str">
        <f>[12]Maio!$E$7</f>
        <v>*</v>
      </c>
      <c r="E16" s="14" t="str">
        <f>[12]Maio!$E$8</f>
        <v>*</v>
      </c>
      <c r="F16" s="14" t="str">
        <f>[12]Maio!$E$9</f>
        <v>*</v>
      </c>
      <c r="G16" s="14" t="str">
        <f>[12]Maio!$E$10</f>
        <v>*</v>
      </c>
      <c r="H16" s="14" t="str">
        <f>[12]Maio!$E$11</f>
        <v>*</v>
      </c>
      <c r="I16" s="14" t="str">
        <f>[12]Maio!$E$12</f>
        <v>*</v>
      </c>
      <c r="J16" s="14" t="str">
        <f>[12]Maio!$E$13</f>
        <v>*</v>
      </c>
      <c r="K16" s="14" t="str">
        <f>[12]Maio!$E$14</f>
        <v>*</v>
      </c>
      <c r="L16" s="14" t="str">
        <f>[12]Maio!$E$15</f>
        <v>*</v>
      </c>
      <c r="M16" s="14" t="str">
        <f>[12]Maio!$E$16</f>
        <v>*</v>
      </c>
      <c r="N16" s="14" t="str">
        <f>[12]Maio!$E$17</f>
        <v>*</v>
      </c>
      <c r="O16" s="14" t="str">
        <f>[12]Maio!$E$18</f>
        <v>*</v>
      </c>
      <c r="P16" s="14" t="str">
        <f>[12]Maio!$E$19</f>
        <v>*</v>
      </c>
      <c r="Q16" s="14" t="str">
        <f>[12]Maio!$E$20</f>
        <v>*</v>
      </c>
      <c r="R16" s="14" t="str">
        <f>[12]Maio!$E$21</f>
        <v>*</v>
      </c>
      <c r="S16" s="14" t="str">
        <f>[12]Maio!$E$22</f>
        <v>*</v>
      </c>
      <c r="T16" s="14" t="str">
        <f>[12]Maio!$E$23</f>
        <v>*</v>
      </c>
      <c r="U16" s="14" t="str">
        <f>[12]Maio!$E$24</f>
        <v>*</v>
      </c>
      <c r="V16" s="14" t="str">
        <f>[12]Maio!$E$25</f>
        <v>*</v>
      </c>
      <c r="W16" s="14" t="str">
        <f>[12]Maio!$E$26</f>
        <v>*</v>
      </c>
      <c r="X16" s="14" t="str">
        <f>[12]Maio!$E$27</f>
        <v>*</v>
      </c>
      <c r="Y16" s="14" t="str">
        <f>[12]Maio!$E$28</f>
        <v>*</v>
      </c>
      <c r="Z16" s="14" t="str">
        <f>[12]Maio!$E$29</f>
        <v>*</v>
      </c>
      <c r="AA16" s="14" t="str">
        <f>[12]Maio!$E$30</f>
        <v>*</v>
      </c>
      <c r="AB16" s="14" t="str">
        <f>[12]Maio!$E$31</f>
        <v>*</v>
      </c>
      <c r="AC16" s="14" t="str">
        <f>[12]Maio!$E$32</f>
        <v>*</v>
      </c>
      <c r="AD16" s="14" t="str">
        <f>[12]Maio!$E$33</f>
        <v>*</v>
      </c>
      <c r="AE16" s="14" t="str">
        <f>[12]Maio!$E$34</f>
        <v>*</v>
      </c>
      <c r="AF16" s="14" t="str">
        <f>[12]Maio!$E$35</f>
        <v>*</v>
      </c>
      <c r="AG16" s="75" t="s">
        <v>130</v>
      </c>
    </row>
    <row r="17" spans="1:36" ht="17.100000000000001" customHeight="1" x14ac:dyDescent="0.2">
      <c r="A17" s="135" t="s">
        <v>8</v>
      </c>
      <c r="B17" s="14">
        <f>[13]Maio!$E$5</f>
        <v>61.416666666666664</v>
      </c>
      <c r="C17" s="14">
        <f>[13]Maio!$E$6</f>
        <v>61.541666666666664</v>
      </c>
      <c r="D17" s="14">
        <f>[13]Maio!$E$7</f>
        <v>58.75</v>
      </c>
      <c r="E17" s="14">
        <f>[13]Maio!$E$8</f>
        <v>54.666666666666664</v>
      </c>
      <c r="F17" s="14">
        <f>[13]Maio!$E$9</f>
        <v>58.833333333333336</v>
      </c>
      <c r="G17" s="14">
        <f>[13]Maio!$E$10</f>
        <v>70.666666666666671</v>
      </c>
      <c r="H17" s="14">
        <f>[13]Maio!$E$11</f>
        <v>66.083333333333329</v>
      </c>
      <c r="I17" s="14">
        <f>[13]Maio!$E$12</f>
        <v>69</v>
      </c>
      <c r="J17" s="14">
        <f>[13]Maio!$E$13</f>
        <v>70.208333333333329</v>
      </c>
      <c r="K17" s="14">
        <f>[13]Maio!$E$14</f>
        <v>66.791666666666671</v>
      </c>
      <c r="L17" s="14">
        <f>[13]Maio!$E$15</f>
        <v>84.708333333333329</v>
      </c>
      <c r="M17" s="14">
        <f>[13]Maio!$E$16</f>
        <v>80.25</v>
      </c>
      <c r="N17" s="14">
        <f>[13]Maio!$E$17</f>
        <v>74.086956521739125</v>
      </c>
      <c r="O17" s="14">
        <f>[13]Maio!$E$18</f>
        <v>76.75</v>
      </c>
      <c r="P17" s="14">
        <f>[13]Maio!$E$19</f>
        <v>71.25</v>
      </c>
      <c r="Q17" s="14">
        <f>[13]Maio!$E$20</f>
        <v>86.458333333333329</v>
      </c>
      <c r="R17" s="14">
        <f>[13]Maio!$E$21</f>
        <v>80.25</v>
      </c>
      <c r="S17" s="14">
        <f>[13]Maio!$E$22</f>
        <v>77</v>
      </c>
      <c r="T17" s="14">
        <f>[13]Maio!$E$23</f>
        <v>81.583333333333329</v>
      </c>
      <c r="U17" s="14">
        <f>[13]Maio!$E$24</f>
        <v>74.541666666666671</v>
      </c>
      <c r="V17" s="14">
        <f>[13]Maio!$E$25</f>
        <v>74.583333333333329</v>
      </c>
      <c r="W17" s="14">
        <f>[13]Maio!$E$26</f>
        <v>74.5</v>
      </c>
      <c r="X17" s="14">
        <f>[13]Maio!$E$27</f>
        <v>73.375</v>
      </c>
      <c r="Y17" s="14">
        <f>[13]Maio!$E$28</f>
        <v>80.083333333333329</v>
      </c>
      <c r="Z17" s="14">
        <f>[13]Maio!$E$29</f>
        <v>79.458333333333329</v>
      </c>
      <c r="AA17" s="14">
        <f>[13]Maio!$E$30</f>
        <v>75.333333333333329</v>
      </c>
      <c r="AB17" s="14">
        <f>[13]Maio!$E$31</f>
        <v>72.708333333333329</v>
      </c>
      <c r="AC17" s="14">
        <f>[13]Maio!$E$32</f>
        <v>65.958333333333329</v>
      </c>
      <c r="AD17" s="14">
        <f>[13]Maio!$E$33</f>
        <v>61.416666666666664</v>
      </c>
      <c r="AE17" s="14">
        <f>[13]Maio!$E$34</f>
        <v>67.75</v>
      </c>
      <c r="AF17" s="14">
        <f>[13]Maio!$E$35</f>
        <v>71.5</v>
      </c>
      <c r="AG17" s="75">
        <f t="shared" si="1"/>
        <v>71.66140719962597</v>
      </c>
    </row>
    <row r="18" spans="1:36" ht="17.100000000000001" customHeight="1" x14ac:dyDescent="0.2">
      <c r="A18" s="135" t="s">
        <v>9</v>
      </c>
      <c r="B18" s="14">
        <f>[14]Maio!$E$5</f>
        <v>53.791666666666664</v>
      </c>
      <c r="C18" s="14">
        <f>[14]Maio!$E$6</f>
        <v>49.833333333333336</v>
      </c>
      <c r="D18" s="14">
        <f>[14]Maio!$E$7</f>
        <v>44.583333333333336</v>
      </c>
      <c r="E18" s="14">
        <f>[14]Maio!$E$8</f>
        <v>41.666666666666664</v>
      </c>
      <c r="F18" s="14">
        <f>[14]Maio!$E$9</f>
        <v>47.833333333333336</v>
      </c>
      <c r="G18" s="14">
        <f>[14]Maio!$E$10</f>
        <v>59.166666666666664</v>
      </c>
      <c r="H18" s="14">
        <f>[14]Maio!$E$11</f>
        <v>59.791666666666664</v>
      </c>
      <c r="I18" s="14">
        <f>[14]Maio!$E$12</f>
        <v>62.75</v>
      </c>
      <c r="J18" s="14">
        <f>[14]Maio!$E$13</f>
        <v>61.958333333333336</v>
      </c>
      <c r="K18" s="14">
        <f>[14]Maio!$E$14</f>
        <v>57.791666666666664</v>
      </c>
      <c r="L18" s="14">
        <f>[14]Maio!$E$15</f>
        <v>79.375</v>
      </c>
      <c r="M18" s="14">
        <f>[14]Maio!$E$16</f>
        <v>77.875</v>
      </c>
      <c r="N18" s="14">
        <f>[14]Maio!$E$17</f>
        <v>66.666666666666671</v>
      </c>
      <c r="O18" s="14">
        <f>[14]Maio!$E$18</f>
        <v>66.416666666666671</v>
      </c>
      <c r="P18" s="14">
        <f>[14]Maio!$E$19</f>
        <v>64.541666666666671</v>
      </c>
      <c r="Q18" s="14">
        <f>[14]Maio!$E$20</f>
        <v>87</v>
      </c>
      <c r="R18" s="14">
        <f>[14]Maio!$E$21</f>
        <v>80.5</v>
      </c>
      <c r="S18" s="14">
        <f>[14]Maio!$E$22</f>
        <v>77.666666666666671</v>
      </c>
      <c r="T18" s="14">
        <f>[14]Maio!$E$23</f>
        <v>78</v>
      </c>
      <c r="U18" s="14">
        <f>[14]Maio!$E$24</f>
        <v>66.5</v>
      </c>
      <c r="V18" s="14">
        <f>[14]Maio!$E$25</f>
        <v>63.875</v>
      </c>
      <c r="W18" s="14">
        <f>[14]Maio!$E$26</f>
        <v>62.208333333333336</v>
      </c>
      <c r="X18" s="14">
        <f>[14]Maio!$E$27</f>
        <v>63.708333333333336</v>
      </c>
      <c r="Y18" s="14">
        <f>[14]Maio!$E$28</f>
        <v>64.916666666666671</v>
      </c>
      <c r="Z18" s="14">
        <f>[14]Maio!$E$29</f>
        <v>67.708333333333329</v>
      </c>
      <c r="AA18" s="14">
        <f>[14]Maio!$E$30</f>
        <v>67.375</v>
      </c>
      <c r="AB18" s="14">
        <f>[14]Maio!$E$31</f>
        <v>62.208333333333336</v>
      </c>
      <c r="AC18" s="14">
        <f>[14]Maio!$E$32</f>
        <v>56.875</v>
      </c>
      <c r="AD18" s="14">
        <f>[14]Maio!$E$33</f>
        <v>55.625</v>
      </c>
      <c r="AE18" s="14">
        <f>[14]Maio!$E$34</f>
        <v>55.291666666666664</v>
      </c>
      <c r="AF18" s="14">
        <f>[14]Maio!$E$35</f>
        <v>64.166666666666671</v>
      </c>
      <c r="AG18" s="75">
        <f t="shared" si="1"/>
        <v>63.473118279569889</v>
      </c>
    </row>
    <row r="19" spans="1:36" ht="17.100000000000001" customHeight="1" x14ac:dyDescent="0.2">
      <c r="A19" s="135" t="s">
        <v>49</v>
      </c>
      <c r="B19" s="14">
        <f>[15]Maio!$E$5</f>
        <v>64.695652173913047</v>
      </c>
      <c r="C19" s="14">
        <f>[15]Maio!$E$6</f>
        <v>62.083333333333336</v>
      </c>
      <c r="D19" s="14">
        <f>[15]Maio!$E$7</f>
        <v>59.416666666666664</v>
      </c>
      <c r="E19" s="14">
        <f>[15]Maio!$E$8</f>
        <v>61</v>
      </c>
      <c r="F19" s="14">
        <f>[15]Maio!$E$9</f>
        <v>69.5</v>
      </c>
      <c r="G19" s="14">
        <f>[15]Maio!$E$10</f>
        <v>72.090909090909093</v>
      </c>
      <c r="H19" s="14">
        <f>[15]Maio!$E$11</f>
        <v>65.708333333333329</v>
      </c>
      <c r="I19" s="14">
        <f>[15]Maio!$E$12</f>
        <v>58.583333333333336</v>
      </c>
      <c r="J19" s="14">
        <f>[15]Maio!$E$13</f>
        <v>59.166666666666664</v>
      </c>
      <c r="K19" s="14">
        <f>[15]Maio!$E$14</f>
        <v>60.083333333333336</v>
      </c>
      <c r="L19" s="14">
        <f>[15]Maio!$E$15</f>
        <v>78.111111111111114</v>
      </c>
      <c r="M19" s="14">
        <f>[15]Maio!$E$16</f>
        <v>66.230769230769226</v>
      </c>
      <c r="N19" s="14">
        <f>[15]Maio!$E$17</f>
        <v>65.6875</v>
      </c>
      <c r="O19" s="14">
        <f>[15]Maio!$E$18</f>
        <v>77.869565217391298</v>
      </c>
      <c r="P19" s="14">
        <f>[15]Maio!$E$19</f>
        <v>71.86363636363636</v>
      </c>
      <c r="Q19" s="14">
        <f>[15]Maio!$E$20</f>
        <v>80.666666666666671</v>
      </c>
      <c r="R19" s="14">
        <f>[15]Maio!$E$21</f>
        <v>66.416666666666671</v>
      </c>
      <c r="S19" s="14">
        <f>[15]Maio!$E$22</f>
        <v>71.599999999999994</v>
      </c>
      <c r="T19" s="14">
        <f>[15]Maio!$E$23</f>
        <v>76.095238095238102</v>
      </c>
      <c r="U19" s="14">
        <f>[15]Maio!$E$24</f>
        <v>65.739130434782609</v>
      </c>
      <c r="V19" s="14">
        <f>[15]Maio!$E$25</f>
        <v>64.368421052631575</v>
      </c>
      <c r="W19" s="14">
        <f>[15]Maio!$E$26</f>
        <v>62.888888888888886</v>
      </c>
      <c r="X19" s="14">
        <f>[15]Maio!$E$27</f>
        <v>66.45</v>
      </c>
      <c r="Y19" s="14">
        <f>[15]Maio!$E$28</f>
        <v>69.61904761904762</v>
      </c>
      <c r="Z19" s="14">
        <f>[15]Maio!$E$29</f>
        <v>72.541666666666671</v>
      </c>
      <c r="AA19" s="14">
        <f>[15]Maio!$E$30</f>
        <v>71.625</v>
      </c>
      <c r="AB19" s="14">
        <f>[15]Maio!$E$31</f>
        <v>64.739130434782609</v>
      </c>
      <c r="AC19" s="14">
        <f>[15]Maio!$E$32</f>
        <v>58.75</v>
      </c>
      <c r="AD19" s="14">
        <f>[15]Maio!$E$33</f>
        <v>59.041666666666664</v>
      </c>
      <c r="AE19" s="14">
        <f>[15]Maio!$E$34</f>
        <v>70.125</v>
      </c>
      <c r="AF19" s="14">
        <f>[15]Maio!$E$35</f>
        <v>75.083333333333329</v>
      </c>
      <c r="AG19" s="75">
        <f t="shared" si="1"/>
        <v>67.349698915476395</v>
      </c>
    </row>
    <row r="20" spans="1:36" ht="17.100000000000001" customHeight="1" x14ac:dyDescent="0.2">
      <c r="A20" s="135" t="s">
        <v>10</v>
      </c>
      <c r="B20" s="14">
        <f>[16]Maio!$E$5</f>
        <v>60.916666666666664</v>
      </c>
      <c r="C20" s="14">
        <f>[16]Maio!$E$6</f>
        <v>59.833333333333336</v>
      </c>
      <c r="D20" s="14">
        <f>[16]Maio!$E$7</f>
        <v>50.25</v>
      </c>
      <c r="E20" s="14">
        <f>[16]Maio!$E$8</f>
        <v>49.458333333333336</v>
      </c>
      <c r="F20" s="14">
        <f>[16]Maio!$E$9</f>
        <v>57.75</v>
      </c>
      <c r="G20" s="14">
        <f>[16]Maio!$E$10</f>
        <v>75.625</v>
      </c>
      <c r="H20" s="14">
        <f>[16]Maio!$E$11</f>
        <v>67.583333333333329</v>
      </c>
      <c r="I20" s="14">
        <f>[16]Maio!$E$12</f>
        <v>65</v>
      </c>
      <c r="J20" s="14">
        <f>[16]Maio!$E$13</f>
        <v>63.25</v>
      </c>
      <c r="K20" s="14">
        <f>[16]Maio!$E$14</f>
        <v>61.25</v>
      </c>
      <c r="L20" s="14">
        <f>[16]Maio!$E$15</f>
        <v>79.333333333333329</v>
      </c>
      <c r="M20" s="14">
        <f>[16]Maio!$E$16</f>
        <v>82.041666666666671</v>
      </c>
      <c r="N20" s="14">
        <f>[16]Maio!$E$17</f>
        <v>77.75</v>
      </c>
      <c r="O20" s="14">
        <f>[16]Maio!$E$18</f>
        <v>74.958333333333329</v>
      </c>
      <c r="P20" s="14">
        <f>[16]Maio!$E$19</f>
        <v>71.791666666666671</v>
      </c>
      <c r="Q20" s="14">
        <f>[16]Maio!$E$20</f>
        <v>86.583333333333329</v>
      </c>
      <c r="R20" s="14">
        <f>[16]Maio!$E$21</f>
        <v>80.833333333333329</v>
      </c>
      <c r="S20" s="14">
        <f>[16]Maio!$E$22</f>
        <v>78.208333333333329</v>
      </c>
      <c r="T20" s="14">
        <f>[16]Maio!$E$23</f>
        <v>82.541666666666671</v>
      </c>
      <c r="U20" s="14">
        <f>[16]Maio!$E$24</f>
        <v>76.5</v>
      </c>
      <c r="V20" s="14">
        <f>[16]Maio!$E$25</f>
        <v>77.708333333333329</v>
      </c>
      <c r="W20" s="14">
        <f>[16]Maio!$E$26</f>
        <v>74.833333333333329</v>
      </c>
      <c r="X20" s="14">
        <f>[16]Maio!$E$27</f>
        <v>71.291666666666671</v>
      </c>
      <c r="Y20" s="14">
        <f>[16]Maio!$E$28</f>
        <v>78.166666666666671</v>
      </c>
      <c r="Z20" s="14">
        <f>[16]Maio!$E$29</f>
        <v>80</v>
      </c>
      <c r="AA20" s="14">
        <f>[16]Maio!$E$30</f>
        <v>72.416666666666671</v>
      </c>
      <c r="AB20" s="14">
        <f>[16]Maio!$E$31</f>
        <v>65.458333333333329</v>
      </c>
      <c r="AC20" s="14">
        <f>[16]Maio!$E$32</f>
        <v>62.333333333333336</v>
      </c>
      <c r="AD20" s="14">
        <f>[16]Maio!$E$33</f>
        <v>56.041666666666664</v>
      </c>
      <c r="AE20" s="14">
        <f>[16]Maio!$E$34</f>
        <v>59.833333333333336</v>
      </c>
      <c r="AF20" s="14">
        <f>[16]Maio!$E$35</f>
        <v>69.291666666666671</v>
      </c>
      <c r="AG20" s="75">
        <f t="shared" ref="AG20:AG30" si="2">AVERAGE(B20:AF20)</f>
        <v>69.962365591397841</v>
      </c>
    </row>
    <row r="21" spans="1:36" ht="17.100000000000001" customHeight="1" x14ac:dyDescent="0.2">
      <c r="A21" s="135" t="s">
        <v>11</v>
      </c>
      <c r="B21" s="14">
        <f>[17]Maio!$E$5</f>
        <v>68.833333333333329</v>
      </c>
      <c r="C21" s="14">
        <f>[17]Maio!$E$6</f>
        <v>68.041666666666671</v>
      </c>
      <c r="D21" s="14">
        <f>[17]Maio!$E$7</f>
        <v>65.125</v>
      </c>
      <c r="E21" s="14">
        <f>[17]Maio!$E$8</f>
        <v>67.5</v>
      </c>
      <c r="F21" s="14">
        <f>[17]Maio!$E$9</f>
        <v>69.875</v>
      </c>
      <c r="G21" s="14">
        <f>[17]Maio!$E$10</f>
        <v>64.75</v>
      </c>
      <c r="H21" s="14">
        <f>[17]Maio!$E$11</f>
        <v>70.875</v>
      </c>
      <c r="I21" s="14">
        <f>[17]Maio!$E$12</f>
        <v>68.166666666666671</v>
      </c>
      <c r="J21" s="14">
        <f>[17]Maio!$E$13</f>
        <v>67</v>
      </c>
      <c r="K21" s="14">
        <f>[17]Maio!$E$14</f>
        <v>68.875</v>
      </c>
      <c r="L21" s="14">
        <f>[17]Maio!$E$15</f>
        <v>88.666666666666671</v>
      </c>
      <c r="M21" s="14">
        <f>[17]Maio!$E$16</f>
        <v>78.541666666666671</v>
      </c>
      <c r="N21" s="14">
        <f>[17]Maio!$E$17</f>
        <v>80.75</v>
      </c>
      <c r="O21" s="14">
        <f>[17]Maio!$E$18</f>
        <v>81.625</v>
      </c>
      <c r="P21" s="14">
        <f>[17]Maio!$E$19</f>
        <v>76.125</v>
      </c>
      <c r="Q21" s="14">
        <f>[17]Maio!$E$20</f>
        <v>86.041666666666671</v>
      </c>
      <c r="R21" s="14">
        <f>[17]Maio!$E$21</f>
        <v>84.625</v>
      </c>
      <c r="S21" s="14">
        <f>[17]Maio!$E$22</f>
        <v>82.875</v>
      </c>
      <c r="T21" s="14">
        <f>[17]Maio!$E$23</f>
        <v>78.666666666666671</v>
      </c>
      <c r="U21" s="14">
        <f>[17]Maio!$E$24</f>
        <v>70.625</v>
      </c>
      <c r="V21" s="14">
        <f>[17]Maio!$E$25</f>
        <v>75.416666666666671</v>
      </c>
      <c r="W21" s="14">
        <f>[17]Maio!$E$26</f>
        <v>74.625</v>
      </c>
      <c r="X21" s="14">
        <f>[17]Maio!$E$27</f>
        <v>75.208333333333329</v>
      </c>
      <c r="Y21" s="14">
        <f>[17]Maio!$E$28</f>
        <v>75.75</v>
      </c>
      <c r="Z21" s="14">
        <f>[17]Maio!$E$29</f>
        <v>73</v>
      </c>
      <c r="AA21" s="14">
        <f>[17]Maio!$E$30</f>
        <v>72.791666666666671</v>
      </c>
      <c r="AB21" s="14">
        <f>[17]Maio!$E$31</f>
        <v>72.791666666666671</v>
      </c>
      <c r="AC21" s="14">
        <f>[17]Maio!$E$32</f>
        <v>68.75</v>
      </c>
      <c r="AD21" s="14">
        <f>[17]Maio!$E$33</f>
        <v>66.916666666666671</v>
      </c>
      <c r="AE21" s="14">
        <f>[17]Maio!$E$34</f>
        <v>69.833333333333329</v>
      </c>
      <c r="AF21" s="14">
        <f>[17]Maio!$E$35</f>
        <v>75.25</v>
      </c>
      <c r="AG21" s="75">
        <f t="shared" si="2"/>
        <v>73.803763440860223</v>
      </c>
    </row>
    <row r="22" spans="1:36" ht="17.100000000000001" customHeight="1" x14ac:dyDescent="0.2">
      <c r="A22" s="135" t="s">
        <v>12</v>
      </c>
      <c r="B22" s="14">
        <f>[18]Maio!$E$5</f>
        <v>63.25</v>
      </c>
      <c r="C22" s="14">
        <f>[18]Maio!$E$6</f>
        <v>62.0625</v>
      </c>
      <c r="D22" s="14">
        <f>[18]Maio!$E$7</f>
        <v>58.9375</v>
      </c>
      <c r="E22" s="14">
        <f>[18]Maio!$E$8</f>
        <v>58.823529411764703</v>
      </c>
      <c r="F22" s="14">
        <f>[18]Maio!$E$9</f>
        <v>78.5</v>
      </c>
      <c r="G22" s="14" t="str">
        <f>[18]Maio!$E$10</f>
        <v>*</v>
      </c>
      <c r="H22" s="14" t="str">
        <f>[18]Maio!$E$11</f>
        <v>*</v>
      </c>
      <c r="I22" s="14" t="str">
        <f>[18]Maio!$E$12</f>
        <v>*</v>
      </c>
      <c r="J22" s="14" t="str">
        <f>[18]Maio!$E$13</f>
        <v>*</v>
      </c>
      <c r="K22" s="14" t="str">
        <f>[18]Maio!$E$14</f>
        <v>*</v>
      </c>
      <c r="L22" s="14" t="str">
        <f>[18]Maio!$E$15</f>
        <v>*</v>
      </c>
      <c r="M22" s="14" t="str">
        <f>[18]Maio!$E$16</f>
        <v>*</v>
      </c>
      <c r="N22" s="14" t="str">
        <f>[18]Maio!$E$17</f>
        <v>*</v>
      </c>
      <c r="O22" s="14" t="str">
        <f>[18]Maio!$E$18</f>
        <v>*</v>
      </c>
      <c r="P22" s="14" t="str">
        <f>[18]Maio!$E$19</f>
        <v>*</v>
      </c>
      <c r="Q22" s="14" t="str">
        <f>[18]Maio!$E$20</f>
        <v>*</v>
      </c>
      <c r="R22" s="14" t="str">
        <f>[18]Maio!$E$21</f>
        <v>*</v>
      </c>
      <c r="S22" s="14" t="str">
        <f>[18]Maio!$E$22</f>
        <v>*</v>
      </c>
      <c r="T22" s="14" t="str">
        <f>[18]Maio!$E$23</f>
        <v>*</v>
      </c>
      <c r="U22" s="14" t="str">
        <f>[18]Maio!$E$24</f>
        <v>*</v>
      </c>
      <c r="V22" s="14" t="str">
        <f>[18]Maio!$E$25</f>
        <v>*</v>
      </c>
      <c r="W22" s="14" t="str">
        <f>[18]Maio!$E$26</f>
        <v>*</v>
      </c>
      <c r="X22" s="14" t="str">
        <f>[18]Maio!$E$27</f>
        <v>*</v>
      </c>
      <c r="Y22" s="14" t="str">
        <f>[18]Maio!$E$28</f>
        <v>*</v>
      </c>
      <c r="Z22" s="14" t="str">
        <f>[18]Maio!$E$29</f>
        <v>*</v>
      </c>
      <c r="AA22" s="14" t="str">
        <f>[18]Maio!$E$30</f>
        <v>*</v>
      </c>
      <c r="AB22" s="14" t="str">
        <f>[18]Maio!$E$31</f>
        <v>*</v>
      </c>
      <c r="AC22" s="14" t="str">
        <f>[18]Maio!$E$32</f>
        <v>*</v>
      </c>
      <c r="AD22" s="14" t="str">
        <f>[18]Maio!$E$33</f>
        <v>*</v>
      </c>
      <c r="AE22" s="14" t="str">
        <f>[18]Maio!$E$34</f>
        <v>*</v>
      </c>
      <c r="AF22" s="14" t="str">
        <f>[18]Maio!$E$35</f>
        <v>*</v>
      </c>
      <c r="AG22" s="75">
        <f t="shared" si="2"/>
        <v>64.314705882352939</v>
      </c>
      <c r="AJ22" s="16" t="s">
        <v>54</v>
      </c>
    </row>
    <row r="23" spans="1:36" ht="17.100000000000001" customHeight="1" x14ac:dyDescent="0.2">
      <c r="A23" s="135" t="s">
        <v>13</v>
      </c>
      <c r="B23" s="14" t="str">
        <f>[19]Maio!$E$5</f>
        <v>*</v>
      </c>
      <c r="C23" s="14" t="str">
        <f>[19]Maio!$E$6</f>
        <v>*</v>
      </c>
      <c r="D23" s="14" t="str">
        <f>[19]Maio!$E$7</f>
        <v>*</v>
      </c>
      <c r="E23" s="14" t="str">
        <f>[19]Maio!$E$8</f>
        <v>*</v>
      </c>
      <c r="F23" s="14" t="str">
        <f>[19]Maio!$E$9</f>
        <v>*</v>
      </c>
      <c r="G23" s="14" t="str">
        <f>[19]Maio!$E$10</f>
        <v>*</v>
      </c>
      <c r="H23" s="14" t="str">
        <f>[19]Maio!$E$11</f>
        <v>*</v>
      </c>
      <c r="I23" s="14" t="str">
        <f>[19]Maio!$E$12</f>
        <v>*</v>
      </c>
      <c r="J23" s="14" t="str">
        <f>[19]Maio!$E$13</f>
        <v>*</v>
      </c>
      <c r="K23" s="14" t="str">
        <f>[19]Maio!$E$14</f>
        <v>*</v>
      </c>
      <c r="L23" s="14" t="str">
        <f>[19]Maio!$E$15</f>
        <v>*</v>
      </c>
      <c r="M23" s="14" t="str">
        <f>[19]Maio!$E$16</f>
        <v>*</v>
      </c>
      <c r="N23" s="14" t="str">
        <f>[19]Maio!$E$17</f>
        <v>*</v>
      </c>
      <c r="O23" s="14" t="str">
        <f>[19]Maio!$E$18</f>
        <v>*</v>
      </c>
      <c r="P23" s="14" t="str">
        <f>[19]Maio!$E$19</f>
        <v>*</v>
      </c>
      <c r="Q23" s="14" t="str">
        <f>[19]Maio!$E$20</f>
        <v>*</v>
      </c>
      <c r="R23" s="14" t="str">
        <f>[19]Maio!$E$21</f>
        <v>*</v>
      </c>
      <c r="S23" s="14" t="str">
        <f>[19]Maio!$E$22</f>
        <v>*</v>
      </c>
      <c r="T23" s="14" t="str">
        <f>[19]Maio!$E$23</f>
        <v>*</v>
      </c>
      <c r="U23" s="14" t="str">
        <f>[19]Maio!$E$24</f>
        <v>*</v>
      </c>
      <c r="V23" s="14" t="str">
        <f>[19]Maio!$E$25</f>
        <v>*</v>
      </c>
      <c r="W23" s="14" t="str">
        <f>[19]Maio!$E$26</f>
        <v>*</v>
      </c>
      <c r="X23" s="14" t="str">
        <f>[19]Maio!$E$27</f>
        <v>*</v>
      </c>
      <c r="Y23" s="14" t="str">
        <f>[19]Maio!$E$28</f>
        <v>*</v>
      </c>
      <c r="Z23" s="14" t="str">
        <f>[19]Maio!$E$29</f>
        <v>*</v>
      </c>
      <c r="AA23" s="14" t="str">
        <f>[19]Maio!$E$30</f>
        <v>*</v>
      </c>
      <c r="AB23" s="14" t="str">
        <f>[19]Maio!$E$31</f>
        <v>*</v>
      </c>
      <c r="AC23" s="14" t="str">
        <f>[19]Maio!$E$32</f>
        <v>*</v>
      </c>
      <c r="AD23" s="14" t="str">
        <f>[19]Maio!$E$33</f>
        <v>*</v>
      </c>
      <c r="AE23" s="14" t="str">
        <f>[19]Maio!$E$34</f>
        <v>*</v>
      </c>
      <c r="AF23" s="14" t="str">
        <f>[19]Maio!$E$35</f>
        <v>*</v>
      </c>
      <c r="AG23" s="75" t="s">
        <v>130</v>
      </c>
      <c r="AI23" t="s">
        <v>54</v>
      </c>
    </row>
    <row r="24" spans="1:36" ht="17.100000000000001" customHeight="1" x14ac:dyDescent="0.2">
      <c r="A24" s="135" t="s">
        <v>14</v>
      </c>
      <c r="B24" s="14">
        <f>[20]Maio!$E$5</f>
        <v>67.625</v>
      </c>
      <c r="C24" s="14">
        <f>[20]Maio!$E$6</f>
        <v>62.958333333333336</v>
      </c>
      <c r="D24" s="14">
        <f>[20]Maio!$E$7</f>
        <v>57.625</v>
      </c>
      <c r="E24" s="14">
        <f>[20]Maio!$E$8</f>
        <v>60.75</v>
      </c>
      <c r="F24" s="14">
        <f>[20]Maio!$E$9</f>
        <v>61.25</v>
      </c>
      <c r="G24" s="14">
        <f>[20]Maio!$E$10</f>
        <v>63.5</v>
      </c>
      <c r="H24" s="14">
        <f>[20]Maio!$E$11</f>
        <v>64.75</v>
      </c>
      <c r="I24" s="14">
        <f>[20]Maio!$E$12</f>
        <v>60.583333333333336</v>
      </c>
      <c r="J24" s="14">
        <f>[20]Maio!$E$13</f>
        <v>59.166666666666664</v>
      </c>
      <c r="K24" s="14">
        <f>[20]Maio!$E$14</f>
        <v>59.375</v>
      </c>
      <c r="L24" s="14">
        <f>[20]Maio!$E$15</f>
        <v>58.5</v>
      </c>
      <c r="M24" s="14">
        <f>[20]Maio!$E$16</f>
        <v>71.625</v>
      </c>
      <c r="N24" s="14">
        <f>[20]Maio!$E$17</f>
        <v>73.791666666666671</v>
      </c>
      <c r="O24" s="14">
        <f>[20]Maio!$E$18</f>
        <v>67.666666666666671</v>
      </c>
      <c r="P24" s="14">
        <f>[20]Maio!$E$19</f>
        <v>63.791666666666664</v>
      </c>
      <c r="Q24" s="14">
        <f>[20]Maio!$E$20</f>
        <v>71.125</v>
      </c>
      <c r="R24" s="14">
        <f>[20]Maio!$E$21</f>
        <v>75.708333333333329</v>
      </c>
      <c r="S24" s="14">
        <f>[20]Maio!$E$22</f>
        <v>72</v>
      </c>
      <c r="T24" s="14">
        <f>[20]Maio!$E$23</f>
        <v>78.583333333333329</v>
      </c>
      <c r="U24" s="14">
        <f>[20]Maio!$E$24</f>
        <v>66</v>
      </c>
      <c r="V24" s="14">
        <f>[20]Maio!$E$25</f>
        <v>65.416666666666671</v>
      </c>
      <c r="W24" s="14">
        <f>[20]Maio!$E$26</f>
        <v>62.083333333333336</v>
      </c>
      <c r="X24" s="14">
        <f>[20]Maio!$E$27</f>
        <v>56.416666666666664</v>
      </c>
      <c r="Y24" s="14">
        <f>[20]Maio!$E$28</f>
        <v>58.541666666666664</v>
      </c>
      <c r="Z24" s="14">
        <f>[20]Maio!$E$29</f>
        <v>59.25</v>
      </c>
      <c r="AA24" s="14">
        <f>[20]Maio!$E$30</f>
        <v>61</v>
      </c>
      <c r="AB24" s="14">
        <f>[20]Maio!$E$31</f>
        <v>58.416666666666664</v>
      </c>
      <c r="AC24" s="14">
        <f>[20]Maio!$E$32</f>
        <v>49.833333333333336</v>
      </c>
      <c r="AD24" s="14">
        <f>[20]Maio!$E$33</f>
        <v>52.416666666666664</v>
      </c>
      <c r="AE24" s="14">
        <f>[20]Maio!$E$34</f>
        <v>59.625</v>
      </c>
      <c r="AF24" s="14">
        <f>[20]Maio!$E$35</f>
        <v>56.375</v>
      </c>
      <c r="AG24" s="75">
        <f t="shared" si="2"/>
        <v>63.088709677419352</v>
      </c>
    </row>
    <row r="25" spans="1:36" ht="17.100000000000001" customHeight="1" x14ac:dyDescent="0.2">
      <c r="A25" s="135" t="s">
        <v>15</v>
      </c>
      <c r="B25" s="14">
        <f>[21]Maio!$E$5</f>
        <v>56.125</v>
      </c>
      <c r="C25" s="14">
        <f>[21]Maio!$E$6</f>
        <v>55.458333333333336</v>
      </c>
      <c r="D25" s="14">
        <f>[21]Maio!$E$7</f>
        <v>51</v>
      </c>
      <c r="E25" s="14">
        <f>[21]Maio!$E$8</f>
        <v>48.541666666666664</v>
      </c>
      <c r="F25" s="14">
        <f>[21]Maio!$E$9</f>
        <v>61.583333333333336</v>
      </c>
      <c r="G25" s="14">
        <f>[21]Maio!$E$10</f>
        <v>67.083333333333329</v>
      </c>
      <c r="H25" s="14">
        <f>[21]Maio!$E$11</f>
        <v>68.333333333333329</v>
      </c>
      <c r="I25" s="14">
        <f>[21]Maio!$E$12</f>
        <v>67.166666666666671</v>
      </c>
      <c r="J25" s="14">
        <f>[21]Maio!$E$13</f>
        <v>68.583333333333329</v>
      </c>
      <c r="K25" s="14">
        <f>[21]Maio!$E$14</f>
        <v>65.958333333333329</v>
      </c>
      <c r="L25" s="14">
        <f>[21]Maio!$E$15</f>
        <v>74.625</v>
      </c>
      <c r="M25" s="14">
        <f>[21]Maio!$E$16</f>
        <v>80</v>
      </c>
      <c r="N25" s="14">
        <f>[21]Maio!$E$17</f>
        <v>72.916666666666671</v>
      </c>
      <c r="O25" s="14">
        <f>[21]Maio!$E$18</f>
        <v>77.541666666666671</v>
      </c>
      <c r="P25" s="14">
        <f>[21]Maio!$E$19</f>
        <v>72.208333333333329</v>
      </c>
      <c r="Q25" s="14">
        <f>[21]Maio!$E$20</f>
        <v>79.125</v>
      </c>
      <c r="R25" s="14">
        <f>[21]Maio!$E$21</f>
        <v>80.041666666666671</v>
      </c>
      <c r="S25" s="14">
        <f>[21]Maio!$E$22</f>
        <v>79.25</v>
      </c>
      <c r="T25" s="14">
        <f>[21]Maio!$E$23</f>
        <v>81.041666666666671</v>
      </c>
      <c r="U25" s="14">
        <f>[21]Maio!$E$24</f>
        <v>74.916666666666671</v>
      </c>
      <c r="V25" s="14">
        <f>[21]Maio!$E$25</f>
        <v>69.583333333333329</v>
      </c>
      <c r="W25" s="14">
        <f>[21]Maio!$E$26</f>
        <v>66.25</v>
      </c>
      <c r="X25" s="14">
        <f>[21]Maio!$E$27</f>
        <v>68.833333333333329</v>
      </c>
      <c r="Y25" s="14">
        <f>[21]Maio!$E$28</f>
        <v>67.25</v>
      </c>
      <c r="Z25" s="14">
        <f>[21]Maio!$E$29</f>
        <v>73.625</v>
      </c>
      <c r="AA25" s="14">
        <f>[21]Maio!$E$30</f>
        <v>73.958333333333329</v>
      </c>
      <c r="AB25" s="14">
        <f>[21]Maio!$E$31</f>
        <v>72.875</v>
      </c>
      <c r="AC25" s="14">
        <f>[21]Maio!$E$32</f>
        <v>68.041666666666671</v>
      </c>
      <c r="AD25" s="14">
        <f>[21]Maio!$E$33</f>
        <v>64.583333333333329</v>
      </c>
      <c r="AE25" s="14">
        <f>[21]Maio!$E$34</f>
        <v>68</v>
      </c>
      <c r="AF25" s="14">
        <f>[21]Maio!$E$35</f>
        <v>75.458333333333329</v>
      </c>
      <c r="AG25" s="75">
        <f t="shared" si="2"/>
        <v>69.353494623655919</v>
      </c>
    </row>
    <row r="26" spans="1:36" ht="17.100000000000001" customHeight="1" x14ac:dyDescent="0.2">
      <c r="A26" s="135" t="s">
        <v>16</v>
      </c>
      <c r="B26" s="14">
        <f>[22]Maio!$E$5</f>
        <v>67.708333333333329</v>
      </c>
      <c r="C26" s="14">
        <f>[22]Maio!$E$6</f>
        <v>64.75</v>
      </c>
      <c r="D26" s="14">
        <f>[22]Maio!$E$7</f>
        <v>61.916666666666664</v>
      </c>
      <c r="E26" s="14">
        <f>[22]Maio!$E$8</f>
        <v>60.833333333333336</v>
      </c>
      <c r="F26" s="14">
        <f>[22]Maio!$E$9</f>
        <v>78.333333333333329</v>
      </c>
      <c r="G26" s="14">
        <f>[22]Maio!$E$10</f>
        <v>78.5</v>
      </c>
      <c r="H26" s="14">
        <f>[22]Maio!$E$11</f>
        <v>75.208333333333329</v>
      </c>
      <c r="I26" s="14">
        <f>[22]Maio!$E$12</f>
        <v>66.833333333333329</v>
      </c>
      <c r="J26" s="14">
        <f>[22]Maio!$E$13</f>
        <v>67.291666666666671</v>
      </c>
      <c r="K26" s="14">
        <f>[22]Maio!$E$14</f>
        <v>65.458333333333329</v>
      </c>
      <c r="L26" s="14">
        <f>[22]Maio!$E$15</f>
        <v>82</v>
      </c>
      <c r="M26" s="14">
        <f>[22]Maio!$E$16</f>
        <v>79.666666666666671</v>
      </c>
      <c r="N26" s="14">
        <f>[22]Maio!$E$17</f>
        <v>76.458333333333329</v>
      </c>
      <c r="O26" s="14">
        <f>[22]Maio!$E$18</f>
        <v>77.541666666666671</v>
      </c>
      <c r="P26" s="14">
        <f>[22]Maio!$E$19</f>
        <v>70.958333333333329</v>
      </c>
      <c r="Q26" s="14">
        <f>[22]Maio!$E$20</f>
        <v>82.666666666666671</v>
      </c>
      <c r="R26" s="14">
        <f>[22]Maio!$E$21</f>
        <v>80.791666666666671</v>
      </c>
      <c r="S26" s="14">
        <f>[22]Maio!$E$22</f>
        <v>77.083333333333329</v>
      </c>
      <c r="T26" s="14">
        <f>[22]Maio!$E$23</f>
        <v>76</v>
      </c>
      <c r="U26" s="14">
        <f>[22]Maio!$E$24</f>
        <v>72.416666666666671</v>
      </c>
      <c r="V26" s="14">
        <f>[22]Maio!$E$25</f>
        <v>73.583333333333329</v>
      </c>
      <c r="W26" s="14">
        <f>[22]Maio!$E$26</f>
        <v>72.125</v>
      </c>
      <c r="X26" s="14">
        <f>[22]Maio!$E$27</f>
        <v>75.041666666666671</v>
      </c>
      <c r="Y26" s="14">
        <f>[22]Maio!$E$28</f>
        <v>69.458333333333329</v>
      </c>
      <c r="Z26" s="14">
        <f>[22]Maio!$E$29</f>
        <v>72.208333333333329</v>
      </c>
      <c r="AA26" s="14">
        <f>[22]Maio!$E$30</f>
        <v>75.291666666666671</v>
      </c>
      <c r="AB26" s="14">
        <f>[22]Maio!$E$31</f>
        <v>70.416666666666671</v>
      </c>
      <c r="AC26" s="14">
        <f>[22]Maio!$E$32</f>
        <v>62.791666666666664</v>
      </c>
      <c r="AD26" s="14">
        <f>[22]Maio!$E$33</f>
        <v>62.833333333333336</v>
      </c>
      <c r="AE26" s="14">
        <f>[22]Maio!$E$34</f>
        <v>64.75</v>
      </c>
      <c r="AF26" s="14">
        <f>[22]Maio!$E$35</f>
        <v>74.208333333333329</v>
      </c>
      <c r="AG26" s="75">
        <f t="shared" si="2"/>
        <v>72.100806451612911</v>
      </c>
    </row>
    <row r="27" spans="1:36" ht="17.100000000000001" customHeight="1" x14ac:dyDescent="0.2">
      <c r="A27" s="135" t="s">
        <v>17</v>
      </c>
      <c r="B27" s="14">
        <f>[23]Maio!$E$5</f>
        <v>66.708333333333329</v>
      </c>
      <c r="C27" s="14">
        <f>[23]Maio!$E$6</f>
        <v>65.791666666666671</v>
      </c>
      <c r="D27" s="14">
        <f>[23]Maio!$E$7</f>
        <v>63.291666666666664</v>
      </c>
      <c r="E27" s="14">
        <f>[23]Maio!$E$8</f>
        <v>60.791666666666664</v>
      </c>
      <c r="F27" s="14">
        <f>[23]Maio!$E$9</f>
        <v>65.208333333333329</v>
      </c>
      <c r="G27" s="14">
        <f>[23]Maio!$E$10</f>
        <v>68.375</v>
      </c>
      <c r="H27" s="14">
        <f>[23]Maio!$E$11</f>
        <v>71.625</v>
      </c>
      <c r="I27" s="14">
        <f>[23]Maio!$E$12</f>
        <v>68.125</v>
      </c>
      <c r="J27" s="14">
        <f>[23]Maio!$E$13</f>
        <v>65.25</v>
      </c>
      <c r="K27" s="14">
        <f>[23]Maio!$E$14</f>
        <v>59.875</v>
      </c>
      <c r="L27" s="14">
        <f>[23]Maio!$E$15</f>
        <v>89.375</v>
      </c>
      <c r="M27" s="14">
        <f>[23]Maio!$E$16</f>
        <v>83.125</v>
      </c>
      <c r="N27" s="14">
        <f>[23]Maio!$E$17</f>
        <v>82.541666666666671</v>
      </c>
      <c r="O27" s="14">
        <f>[23]Maio!$E$18</f>
        <v>81.166666666666671</v>
      </c>
      <c r="P27" s="14">
        <f>[23]Maio!$E$19</f>
        <v>75.458333333333329</v>
      </c>
      <c r="Q27" s="14">
        <f>[23]Maio!$E$20</f>
        <v>88.083333333333329</v>
      </c>
      <c r="R27" s="14">
        <f>[23]Maio!$E$21</f>
        <v>86.583333333333329</v>
      </c>
      <c r="S27" s="14">
        <f>[23]Maio!$E$22</f>
        <v>80.583333333333329</v>
      </c>
      <c r="T27" s="14">
        <f>[23]Maio!$E$23</f>
        <v>81.166666666666671</v>
      </c>
      <c r="U27" s="14">
        <f>[23]Maio!$E$24</f>
        <v>74.833333333333329</v>
      </c>
      <c r="V27" s="14">
        <f>[23]Maio!$E$25</f>
        <v>76.375</v>
      </c>
      <c r="W27" s="14">
        <f>[23]Maio!$E$26</f>
        <v>77.041666666666671</v>
      </c>
      <c r="X27" s="14">
        <f>[23]Maio!$E$27</f>
        <v>80.25</v>
      </c>
      <c r="Y27" s="14">
        <f>[23]Maio!$E$28</f>
        <v>81.166666666666671</v>
      </c>
      <c r="Z27" s="14">
        <f>[23]Maio!$E$29</f>
        <v>78.75</v>
      </c>
      <c r="AA27" s="14">
        <f>[23]Maio!$E$30</f>
        <v>73.625</v>
      </c>
      <c r="AB27" s="14">
        <f>[23]Maio!$E$31</f>
        <v>63.791666666666664</v>
      </c>
      <c r="AC27" s="14">
        <f>[23]Maio!$E$32</f>
        <v>61.75</v>
      </c>
      <c r="AD27" s="14">
        <f>[23]Maio!$E$33</f>
        <v>55.25</v>
      </c>
      <c r="AE27" s="14">
        <f>[23]Maio!$E$34</f>
        <v>56.458333333333336</v>
      </c>
      <c r="AF27" s="14">
        <f>[23]Maio!$E$35</f>
        <v>69.75</v>
      </c>
      <c r="AG27" s="75">
        <f t="shared" si="2"/>
        <v>72.650537634408593</v>
      </c>
    </row>
    <row r="28" spans="1:36" ht="17.100000000000001" customHeight="1" x14ac:dyDescent="0.2">
      <c r="A28" s="135" t="s">
        <v>18</v>
      </c>
      <c r="B28" s="14">
        <f>[24]Maio!$E$5</f>
        <v>63.166666666666664</v>
      </c>
      <c r="C28" s="14">
        <f>[24]Maio!$E$6</f>
        <v>60.541666666666664</v>
      </c>
      <c r="D28" s="14">
        <f>[24]Maio!$E$7</f>
        <v>56</v>
      </c>
      <c r="E28" s="14">
        <f>[24]Maio!$E$8</f>
        <v>56.083333333333336</v>
      </c>
      <c r="F28" s="14">
        <f>[24]Maio!$E$9</f>
        <v>59.416666666666664</v>
      </c>
      <c r="G28" s="14">
        <f>[24]Maio!$E$10</f>
        <v>63.666666666666664</v>
      </c>
      <c r="H28" s="14">
        <f>[24]Maio!$E$11</f>
        <v>61.791666666666664</v>
      </c>
      <c r="I28" s="14">
        <f>[24]Maio!$E$12</f>
        <v>65.833333333333329</v>
      </c>
      <c r="J28" s="14">
        <f>[24]Maio!$E$13</f>
        <v>65.333333333333329</v>
      </c>
      <c r="K28" s="14">
        <f>[24]Maio!$E$14</f>
        <v>61.291666666666664</v>
      </c>
      <c r="L28" s="14">
        <f>[24]Maio!$E$15</f>
        <v>71.791666666666671</v>
      </c>
      <c r="M28" s="14">
        <f>[24]Maio!$E$16</f>
        <v>86.291666666666671</v>
      </c>
      <c r="N28" s="14">
        <f>[24]Maio!$E$17</f>
        <v>84.041666666666671</v>
      </c>
      <c r="O28" s="14">
        <f>[24]Maio!$E$18</f>
        <v>78.625</v>
      </c>
      <c r="P28" s="14">
        <f>[24]Maio!$E$19</f>
        <v>69.416666666666671</v>
      </c>
      <c r="Q28" s="14">
        <f>[24]Maio!$E$20</f>
        <v>82.458333333333329</v>
      </c>
      <c r="R28" s="14">
        <f>[24]Maio!$E$21</f>
        <v>77.375</v>
      </c>
      <c r="S28" s="14">
        <f>[24]Maio!$E$22</f>
        <v>78</v>
      </c>
      <c r="T28" s="14">
        <f>[24]Maio!$E$23</f>
        <v>88.083333333333329</v>
      </c>
      <c r="U28" s="14">
        <f>[24]Maio!$E$24</f>
        <v>74.625</v>
      </c>
      <c r="V28" s="14">
        <f>[24]Maio!$E$25</f>
        <v>66.958333333333329</v>
      </c>
      <c r="W28" s="14">
        <f>[24]Maio!$E$26</f>
        <v>64.208333333333329</v>
      </c>
      <c r="X28" s="14">
        <f>[24]Maio!$E$27</f>
        <v>63.333333333333336</v>
      </c>
      <c r="Y28" s="14">
        <f>[24]Maio!$E$28</f>
        <v>54.916666666666664</v>
      </c>
      <c r="Z28" s="14">
        <f>[24]Maio!$E$29</f>
        <v>56.541666666666664</v>
      </c>
      <c r="AA28" s="14">
        <f>[24]Maio!$E$30</f>
        <v>58.791666666666664</v>
      </c>
      <c r="AB28" s="14">
        <f>[24]Maio!$E$31</f>
        <v>59.5</v>
      </c>
      <c r="AC28" s="14">
        <f>[24]Maio!$E$32</f>
        <v>47.916666666666664</v>
      </c>
      <c r="AD28" s="14">
        <f>[24]Maio!$E$33</f>
        <v>52.208333333333336</v>
      </c>
      <c r="AE28" s="14">
        <f>[24]Maio!$E$34</f>
        <v>62.083333333333336</v>
      </c>
      <c r="AF28" s="14">
        <f>[24]Maio!$E$35</f>
        <v>70.25</v>
      </c>
      <c r="AG28" s="75">
        <f t="shared" si="2"/>
        <v>66.469086021505362</v>
      </c>
    </row>
    <row r="29" spans="1:36" ht="17.100000000000001" customHeight="1" x14ac:dyDescent="0.2">
      <c r="A29" s="135" t="s">
        <v>19</v>
      </c>
      <c r="B29" s="14">
        <f>[25]Maio!$E$5</f>
        <v>60.25</v>
      </c>
      <c r="C29" s="14">
        <f>[25]Maio!$E$6</f>
        <v>57.75</v>
      </c>
      <c r="D29" s="14">
        <f>[25]Maio!$E$7</f>
        <v>56.25</v>
      </c>
      <c r="E29" s="14">
        <f>[25]Maio!$E$8</f>
        <v>55.125</v>
      </c>
      <c r="F29" s="14">
        <f>[25]Maio!$E$9</f>
        <v>60.041666666666664</v>
      </c>
      <c r="G29" s="14">
        <f>[25]Maio!$E$10</f>
        <v>65.708333333333329</v>
      </c>
      <c r="H29" s="14">
        <f>[25]Maio!$E$11</f>
        <v>65.291666666666671</v>
      </c>
      <c r="I29" s="14">
        <f>[25]Maio!$E$12</f>
        <v>66.333333333333329</v>
      </c>
      <c r="J29" s="14">
        <f>[25]Maio!$E$13</f>
        <v>65.541666666666671</v>
      </c>
      <c r="K29" s="14">
        <f>[25]Maio!$E$14</f>
        <v>63.083333333333336</v>
      </c>
      <c r="L29" s="14">
        <f>[25]Maio!$E$15</f>
        <v>82.375</v>
      </c>
      <c r="M29" s="14">
        <f>[25]Maio!$E$16</f>
        <v>78.916666666666671</v>
      </c>
      <c r="N29" s="14">
        <f>[25]Maio!$E$17</f>
        <v>73.583333333333329</v>
      </c>
      <c r="O29" s="14">
        <f>[25]Maio!$E$18</f>
        <v>74.166666666666671</v>
      </c>
      <c r="P29" s="14">
        <f>[25]Maio!$E$19</f>
        <v>76.625</v>
      </c>
      <c r="Q29" s="14">
        <f>[25]Maio!$E$20</f>
        <v>88</v>
      </c>
      <c r="R29" s="14">
        <f>[25]Maio!$E$21</f>
        <v>84.75</v>
      </c>
      <c r="S29" s="14">
        <f>[25]Maio!$E$22</f>
        <v>77.333333333333329</v>
      </c>
      <c r="T29" s="14">
        <f>[25]Maio!$E$23</f>
        <v>83.333333333333329</v>
      </c>
      <c r="U29" s="14">
        <f>[25]Maio!$E$24</f>
        <v>76.791666666666671</v>
      </c>
      <c r="V29" s="14">
        <f>[25]Maio!$E$25</f>
        <v>74.541666666666671</v>
      </c>
      <c r="W29" s="14">
        <f>[25]Maio!$E$26</f>
        <v>73.833333333333329</v>
      </c>
      <c r="X29" s="14">
        <f>[25]Maio!$E$27</f>
        <v>73.833333333333329</v>
      </c>
      <c r="Y29" s="14">
        <f>[25]Maio!$E$28</f>
        <v>70.25</v>
      </c>
      <c r="Z29" s="14">
        <f>[25]Maio!$E$29</f>
        <v>77.958333333333329</v>
      </c>
      <c r="AA29" s="14">
        <f>[25]Maio!$E$30</f>
        <v>70.208333333333329</v>
      </c>
      <c r="AB29" s="14">
        <f>[25]Maio!$E$31</f>
        <v>68.833333333333329</v>
      </c>
      <c r="AC29" s="14">
        <f>[25]Maio!$E$32</f>
        <v>62.75</v>
      </c>
      <c r="AD29" s="14">
        <f>[25]Maio!$E$33</f>
        <v>54.916666666666664</v>
      </c>
      <c r="AE29" s="14">
        <f>[25]Maio!$E$34</f>
        <v>64.708333333333329</v>
      </c>
      <c r="AF29" s="14">
        <f>[25]Maio!$E$35</f>
        <v>74.625</v>
      </c>
      <c r="AG29" s="75">
        <f t="shared" si="2"/>
        <v>70.248655913978482</v>
      </c>
    </row>
    <row r="30" spans="1:36" ht="17.100000000000001" customHeight="1" x14ac:dyDescent="0.2">
      <c r="A30" s="135" t="s">
        <v>31</v>
      </c>
      <c r="B30" s="14">
        <f>[26]Maio!$E$5</f>
        <v>57.791666666666664</v>
      </c>
      <c r="C30" s="14">
        <f>[26]Maio!$E$6</f>
        <v>53.166666666666664</v>
      </c>
      <c r="D30" s="14">
        <f>[26]Maio!$E$7</f>
        <v>43.958333333333336</v>
      </c>
      <c r="E30" s="14">
        <f>[26]Maio!$E$8</f>
        <v>49.708333333333336</v>
      </c>
      <c r="F30" s="14">
        <f>[26]Maio!$E$9</f>
        <v>51.958333333333336</v>
      </c>
      <c r="G30" s="14">
        <f>[26]Maio!$E$10</f>
        <v>65.208333333333329</v>
      </c>
      <c r="H30" s="14">
        <f>[26]Maio!$E$11</f>
        <v>65.416666666666671</v>
      </c>
      <c r="I30" s="14">
        <f>[26]Maio!$E$12</f>
        <v>63.583333333333336</v>
      </c>
      <c r="J30" s="14">
        <f>[26]Maio!$E$13</f>
        <v>57.583333333333336</v>
      </c>
      <c r="K30" s="14">
        <f>[26]Maio!$E$14</f>
        <v>51.583333333333336</v>
      </c>
      <c r="L30" s="14">
        <f>[26]Maio!$E$15</f>
        <v>77.083333333333329</v>
      </c>
      <c r="M30" s="14">
        <f>[26]Maio!$E$16</f>
        <v>82.541666666666671</v>
      </c>
      <c r="N30" s="14">
        <f>[26]Maio!$E$17</f>
        <v>77.333333333333329</v>
      </c>
      <c r="O30" s="14">
        <f>[26]Maio!$E$18</f>
        <v>73.666666666666671</v>
      </c>
      <c r="P30" s="14">
        <f>[26]Maio!$E$19</f>
        <v>66.833333333333329</v>
      </c>
      <c r="Q30" s="14">
        <f>[26]Maio!$E$20</f>
        <v>86.458333333333329</v>
      </c>
      <c r="R30" s="14">
        <f>[26]Maio!$E$21</f>
        <v>79</v>
      </c>
      <c r="S30" s="14">
        <f>[26]Maio!$E$22</f>
        <v>78.166666666666671</v>
      </c>
      <c r="T30" s="14">
        <f>[26]Maio!$E$23</f>
        <v>80.041666666666671</v>
      </c>
      <c r="U30" s="14">
        <f>[26]Maio!$E$24</f>
        <v>72.166666666666671</v>
      </c>
      <c r="V30" s="14">
        <f>[26]Maio!$E$25</f>
        <v>65.166666666666671</v>
      </c>
      <c r="W30" s="14">
        <f>[26]Maio!$E$26</f>
        <v>68.375</v>
      </c>
      <c r="X30" s="14">
        <f>[26]Maio!$E$27</f>
        <v>71.916666666666671</v>
      </c>
      <c r="Y30" s="14">
        <f>[26]Maio!$E$28</f>
        <v>69.833333333333329</v>
      </c>
      <c r="Z30" s="14">
        <f>[26]Maio!$E$29</f>
        <v>71.125</v>
      </c>
      <c r="AA30" s="14">
        <f>[26]Maio!$E$30</f>
        <v>67.75</v>
      </c>
      <c r="AB30" s="14">
        <f>[26]Maio!$E$31</f>
        <v>54.708333333333336</v>
      </c>
      <c r="AC30" s="14">
        <f>[26]Maio!$E$32</f>
        <v>54.071428571428569</v>
      </c>
      <c r="AD30" s="14">
        <f>[26]Maio!$E$33</f>
        <v>43.454545454545453</v>
      </c>
      <c r="AE30" s="14">
        <f>[26]Maio!$E$34</f>
        <v>43.2</v>
      </c>
      <c r="AF30" s="14">
        <f>[26]Maio!$E$35</f>
        <v>58.333333333333336</v>
      </c>
      <c r="AG30" s="75">
        <f t="shared" si="2"/>
        <v>64.554332495461537</v>
      </c>
    </row>
    <row r="31" spans="1:36" ht="17.100000000000001" customHeight="1" x14ac:dyDescent="0.2">
      <c r="A31" s="135" t="s">
        <v>51</v>
      </c>
      <c r="B31" s="14">
        <f>[27]Maio!$E$5</f>
        <v>72.666666666666671</v>
      </c>
      <c r="C31" s="14">
        <f>[27]Maio!$E$6</f>
        <v>61.708333333333336</v>
      </c>
      <c r="D31" s="14">
        <f>[27]Maio!$E$7</f>
        <v>55.666666666666664</v>
      </c>
      <c r="E31" s="14">
        <f>[27]Maio!$E$8</f>
        <v>56.916666666666664</v>
      </c>
      <c r="F31" s="14">
        <f>[27]Maio!$E$9</f>
        <v>65.541666666666671</v>
      </c>
      <c r="G31" s="14">
        <f>[27]Maio!$E$10</f>
        <v>71</v>
      </c>
      <c r="H31" s="14">
        <f>[27]Maio!$E$11</f>
        <v>64.041666666666671</v>
      </c>
      <c r="I31" s="14">
        <f>[27]Maio!$E$12</f>
        <v>64.75</v>
      </c>
      <c r="J31" s="14">
        <f>[27]Maio!$E$13</f>
        <v>69.625</v>
      </c>
      <c r="K31" s="14">
        <f>[27]Maio!$E$14</f>
        <v>62.625</v>
      </c>
      <c r="L31" s="14">
        <f>[27]Maio!$E$15</f>
        <v>65.875</v>
      </c>
      <c r="M31" s="14">
        <f>[27]Maio!$E$16</f>
        <v>90.291666666666671</v>
      </c>
      <c r="N31" s="14">
        <f>[27]Maio!$E$17</f>
        <v>84.333333333333329</v>
      </c>
      <c r="O31" s="14">
        <f>[27]Maio!$E$18</f>
        <v>73.791666666666671</v>
      </c>
      <c r="P31" s="14">
        <f>[27]Maio!$E$19</f>
        <v>64.25</v>
      </c>
      <c r="Q31" s="14">
        <f>[27]Maio!$E$20</f>
        <v>78.333333333333329</v>
      </c>
      <c r="R31" s="14">
        <f>[27]Maio!$E$21</f>
        <v>84.375</v>
      </c>
      <c r="S31" s="14">
        <f>[27]Maio!$E$22</f>
        <v>77.75</v>
      </c>
      <c r="T31" s="14">
        <f>[27]Maio!$E$23</f>
        <v>84.25</v>
      </c>
      <c r="U31" s="14">
        <f>[27]Maio!$E$24</f>
        <v>74.5</v>
      </c>
      <c r="V31" s="14">
        <f>[27]Maio!$E$25</f>
        <v>65.708333333333329</v>
      </c>
      <c r="W31" s="14">
        <f>[27]Maio!$E$26</f>
        <v>61.875</v>
      </c>
      <c r="X31" s="14">
        <f>[27]Maio!$E$27</f>
        <v>64.583333333333329</v>
      </c>
      <c r="Y31" s="14">
        <f>[27]Maio!$E$28</f>
        <v>58.208333333333336</v>
      </c>
      <c r="Z31" s="14">
        <f>[27]Maio!$E$29</f>
        <v>61.75</v>
      </c>
      <c r="AA31" s="14">
        <f>[27]Maio!$E$30</f>
        <v>62.791666666666664</v>
      </c>
      <c r="AB31" s="14">
        <f>[27]Maio!$E$31</f>
        <v>52.916666666666664</v>
      </c>
      <c r="AC31" s="14">
        <f>[27]Maio!$E$32</f>
        <v>47.541666666666664</v>
      </c>
      <c r="AD31" s="14">
        <f>[27]Maio!$E$33</f>
        <v>58.541666666666664</v>
      </c>
      <c r="AE31" s="14">
        <f>[27]Maio!$E$34</f>
        <v>66.541666666666671</v>
      </c>
      <c r="AF31" s="14">
        <f>[27]Maio!$E$35</f>
        <v>67.25</v>
      </c>
      <c r="AG31" s="75">
        <f t="shared" ref="AG31:AG32" si="3">AVERAGE(B31:AF31)</f>
        <v>67.41935483870968</v>
      </c>
    </row>
    <row r="32" spans="1:36" ht="17.100000000000001" customHeight="1" x14ac:dyDescent="0.2">
      <c r="A32" s="135" t="s">
        <v>20</v>
      </c>
      <c r="B32" s="14">
        <f>[28]Maio!$E$5</f>
        <v>54.458333333333336</v>
      </c>
      <c r="C32" s="14">
        <f>[28]Maio!$E$6</f>
        <v>53.958333333333336</v>
      </c>
      <c r="D32" s="14">
        <f>[28]Maio!$E$7</f>
        <v>53.125</v>
      </c>
      <c r="E32" s="14">
        <f>[28]Maio!$E$8</f>
        <v>54.75</v>
      </c>
      <c r="F32" s="14">
        <f>[28]Maio!$E$9</f>
        <v>52.5</v>
      </c>
      <c r="G32" s="14">
        <f>[28]Maio!$E$10</f>
        <v>51.291666666666664</v>
      </c>
      <c r="H32" s="14">
        <f>[28]Maio!$E$11</f>
        <v>53.958333333333336</v>
      </c>
      <c r="I32" s="14">
        <f>[28]Maio!$E$12</f>
        <v>55.333333333333336</v>
      </c>
      <c r="J32" s="14">
        <f>[28]Maio!$E$13</f>
        <v>54.875</v>
      </c>
      <c r="K32" s="14">
        <f>[28]Maio!$E$14</f>
        <v>57.708333333333336</v>
      </c>
      <c r="L32" s="14">
        <f>[28]Maio!$E$15</f>
        <v>59.5</v>
      </c>
      <c r="M32" s="14">
        <f>[28]Maio!$E$16</f>
        <v>67.5</v>
      </c>
      <c r="N32" s="14">
        <f>[28]Maio!$E$17</f>
        <v>66.666666666666671</v>
      </c>
      <c r="O32" s="14">
        <f>[28]Maio!$E$18</f>
        <v>65.416666666666671</v>
      </c>
      <c r="P32" s="14">
        <f>[28]Maio!$E$19</f>
        <v>57.791666666666664</v>
      </c>
      <c r="Q32" s="14">
        <f>[28]Maio!$E$20</f>
        <v>72.541666666666671</v>
      </c>
      <c r="R32" s="14">
        <f>[28]Maio!$E$21</f>
        <v>77.041666666666671</v>
      </c>
      <c r="S32" s="14">
        <f>[28]Maio!$E$22</f>
        <v>72.166666666666671</v>
      </c>
      <c r="T32" s="14">
        <f>[28]Maio!$E$23</f>
        <v>73.541666666666671</v>
      </c>
      <c r="U32" s="14">
        <f>[28]Maio!$E$24</f>
        <v>62.791666666666664</v>
      </c>
      <c r="V32" s="14">
        <f>[28]Maio!$E$25</f>
        <v>62.458333333333336</v>
      </c>
      <c r="W32" s="14">
        <f>[28]Maio!$E$26</f>
        <v>59.833333333333336</v>
      </c>
      <c r="X32" s="14">
        <f>[28]Maio!$E$27</f>
        <v>58.375</v>
      </c>
      <c r="Y32" s="14">
        <f>[28]Maio!$E$28</f>
        <v>57.833333333333336</v>
      </c>
      <c r="Z32" s="14">
        <f>[28]Maio!$E$29</f>
        <v>55.125</v>
      </c>
      <c r="AA32" s="14">
        <f>[28]Maio!$E$30</f>
        <v>54.75</v>
      </c>
      <c r="AB32" s="14">
        <f>[28]Maio!$E$31</f>
        <v>51.125</v>
      </c>
      <c r="AC32" s="14">
        <f>[28]Maio!$E$32</f>
        <v>46.541666666666664</v>
      </c>
      <c r="AD32" s="14">
        <f>[28]Maio!$E$33</f>
        <v>49.041666666666664</v>
      </c>
      <c r="AE32" s="14">
        <f>[28]Maio!$E$34</f>
        <v>49.125</v>
      </c>
      <c r="AF32" s="14">
        <f>[28]Maio!$E$35</f>
        <v>52.625</v>
      </c>
      <c r="AG32" s="75">
        <f t="shared" si="3"/>
        <v>58.508064516129032</v>
      </c>
    </row>
    <row r="33" spans="1:33" ht="17.100000000000001" customHeight="1" x14ac:dyDescent="0.2">
      <c r="A33" s="72" t="s">
        <v>145</v>
      </c>
      <c r="B33" s="14">
        <f>[29]Maio!$E$5</f>
        <v>59.541666666666664</v>
      </c>
      <c r="C33" s="14">
        <f>[29]Maio!$E$6</f>
        <v>55.458333333333336</v>
      </c>
      <c r="D33" s="14">
        <f>[29]Maio!$E$7</f>
        <v>49.833333333333336</v>
      </c>
      <c r="E33" s="14">
        <f>[29]Maio!$E$8</f>
        <v>48.625</v>
      </c>
      <c r="F33" s="14">
        <f>[29]Maio!$E$9</f>
        <v>53.625</v>
      </c>
      <c r="G33" s="14">
        <f>[29]Maio!$E$10</f>
        <v>59.833333333333336</v>
      </c>
      <c r="H33" s="14">
        <f>[29]Maio!$E$11</f>
        <v>61.958333333333336</v>
      </c>
      <c r="I33" s="14">
        <f>[29]Maio!$E$12</f>
        <v>62.708333333333336</v>
      </c>
      <c r="J33" s="14">
        <f>[29]Maio!$E$13</f>
        <v>62</v>
      </c>
      <c r="K33" s="14">
        <f>[29]Maio!$E$14</f>
        <v>60.166666666666664</v>
      </c>
      <c r="L33" s="14">
        <f>[29]Maio!$E$15</f>
        <v>80.625</v>
      </c>
      <c r="M33" s="14">
        <f>[29]Maio!$E$16</f>
        <v>78.5</v>
      </c>
      <c r="N33" s="14">
        <f>[29]Maio!$E$17</f>
        <v>74.166666666666671</v>
      </c>
      <c r="O33" s="14">
        <f>[29]Maio!$E$18</f>
        <v>69.625</v>
      </c>
      <c r="P33" s="14">
        <f>[29]Maio!$E$19</f>
        <v>67.416666666666671</v>
      </c>
      <c r="Q33" s="14">
        <f>[29]Maio!$E$20</f>
        <v>83.708333333333329</v>
      </c>
      <c r="R33" s="14">
        <f>[29]Maio!$E$21</f>
        <v>81.375</v>
      </c>
      <c r="S33" s="14">
        <f>[29]Maio!$E$22</f>
        <v>77.125</v>
      </c>
      <c r="T33" s="14">
        <f>[29]Maio!$E$23</f>
        <v>79.166666666666671</v>
      </c>
      <c r="U33" s="14">
        <f>[29]Maio!$E$24</f>
        <v>67.791666666666671</v>
      </c>
      <c r="V33" s="14">
        <f>[29]Maio!$E$25</f>
        <v>69.25</v>
      </c>
      <c r="W33" s="14">
        <f>[29]Maio!$E$26</f>
        <v>68.083333333333329</v>
      </c>
      <c r="X33" s="14">
        <f>[29]Maio!$E$27</f>
        <v>67.291666666666671</v>
      </c>
      <c r="Y33" s="14">
        <f>[29]Maio!$E$28</f>
        <v>70.083333333333329</v>
      </c>
      <c r="Z33" s="14">
        <f>[29]Maio!$E$29</f>
        <v>70.375</v>
      </c>
      <c r="AA33" s="14">
        <f>[29]Maio!$E$30</f>
        <v>67.833333333333329</v>
      </c>
      <c r="AB33" s="14">
        <f>[29]Maio!$E$31</f>
        <v>63.916666666666664</v>
      </c>
      <c r="AC33" s="14">
        <f>[29]Maio!$E$32</f>
        <v>57.833333333333336</v>
      </c>
      <c r="AD33" s="14">
        <f>[29]Maio!$E$33</f>
        <v>57.833333333333336</v>
      </c>
      <c r="AE33" s="14">
        <f>[29]Maio!$E$34</f>
        <v>56</v>
      </c>
      <c r="AF33" s="14">
        <f>[29]Maio!$E$35</f>
        <v>66</v>
      </c>
      <c r="AG33" s="90">
        <f>AVERAGE(B33:AF33)</f>
        <v>66.056451612903217</v>
      </c>
    </row>
    <row r="34" spans="1:33" ht="17.100000000000001" customHeight="1" x14ac:dyDescent="0.2">
      <c r="A34" s="72" t="s">
        <v>146</v>
      </c>
      <c r="B34" s="14" t="str">
        <f>[30]Maio!$E$5</f>
        <v>*</v>
      </c>
      <c r="C34" s="14">
        <f>[30]Maio!$E$6</f>
        <v>61.93333333333333</v>
      </c>
      <c r="D34" s="14" t="str">
        <f>[30]Maio!$E$7</f>
        <v>*</v>
      </c>
      <c r="E34" s="14" t="str">
        <f>[30]Maio!$E$8</f>
        <v>*</v>
      </c>
      <c r="F34" s="14" t="str">
        <f>[30]Maio!$E$9</f>
        <v>*</v>
      </c>
      <c r="G34" s="14">
        <f>[30]Maio!$E$10</f>
        <v>69.55</v>
      </c>
      <c r="H34" s="14">
        <f>[30]Maio!$E$11</f>
        <v>76.277777777777771</v>
      </c>
      <c r="I34" s="14">
        <f>[30]Maio!$E$12</f>
        <v>56.833333333333336</v>
      </c>
      <c r="J34" s="14">
        <f>[30]Maio!$E$13</f>
        <v>68.090909090909093</v>
      </c>
      <c r="K34" s="14">
        <f>[30]Maio!$E$14</f>
        <v>70.117647058823536</v>
      </c>
      <c r="L34" s="14">
        <f>[30]Maio!$E$15</f>
        <v>84.166666666666671</v>
      </c>
      <c r="M34" s="14">
        <f>[30]Maio!$E$16</f>
        <v>79.875</v>
      </c>
      <c r="N34" s="14">
        <f>[30]Maio!$E$17</f>
        <v>72.458333333333329</v>
      </c>
      <c r="O34" s="14">
        <f>[30]Maio!$E$18</f>
        <v>76.909090909090907</v>
      </c>
      <c r="P34" s="14">
        <f>[30]Maio!$E$19</f>
        <v>82.84615384615384</v>
      </c>
      <c r="Q34" s="14">
        <f>[30]Maio!$E$20</f>
        <v>78.571428571428569</v>
      </c>
      <c r="R34" s="14">
        <f>[30]Maio!$E$21</f>
        <v>83.045454545454547</v>
      </c>
      <c r="S34" s="14">
        <f>[30]Maio!$E$22</f>
        <v>81.400000000000006</v>
      </c>
      <c r="T34" s="14">
        <f>[30]Maio!$E$23</f>
        <v>86.958333333333329</v>
      </c>
      <c r="U34" s="14">
        <f>[30]Maio!$E$24</f>
        <v>72.916666666666671</v>
      </c>
      <c r="V34" s="14">
        <f>[30]Maio!$E$25</f>
        <v>70.958333333333329</v>
      </c>
      <c r="W34" s="14">
        <f>[30]Maio!$E$26</f>
        <v>69.708333333333329</v>
      </c>
      <c r="X34" s="14">
        <f>[30]Maio!$E$27</f>
        <v>73.041666666666671</v>
      </c>
      <c r="Y34" s="14">
        <f>[30]Maio!$E$28</f>
        <v>67.590909090909093</v>
      </c>
      <c r="Z34" s="14">
        <f>[30]Maio!$E$29</f>
        <v>78.80952380952381</v>
      </c>
      <c r="AA34" s="14">
        <f>[30]Maio!$E$30</f>
        <v>77</v>
      </c>
      <c r="AB34" s="14">
        <f>[30]Maio!$E$31</f>
        <v>74.523809523809518</v>
      </c>
      <c r="AC34" s="14">
        <f>[30]Maio!$E$32</f>
        <v>69.428571428571431</v>
      </c>
      <c r="AD34" s="14">
        <f>[30]Maio!$E$33</f>
        <v>63.81818181818182</v>
      </c>
      <c r="AE34" s="14">
        <f>[30]Maio!$E$34</f>
        <v>66.913043478260875</v>
      </c>
      <c r="AF34" s="14">
        <f>[30]Maio!$E$35</f>
        <v>80.416666666666671</v>
      </c>
      <c r="AG34" s="75">
        <f t="shared" ref="AG34:AG49" si="4">AVERAGE(B34:AF34)</f>
        <v>73.857746948724497</v>
      </c>
    </row>
    <row r="35" spans="1:33" ht="17.100000000000001" customHeight="1" x14ac:dyDescent="0.2">
      <c r="A35" s="72" t="s">
        <v>147</v>
      </c>
      <c r="B35" s="14">
        <f>[31]Maio!$E$5</f>
        <v>60.583333333333336</v>
      </c>
      <c r="C35" s="14">
        <f>[31]Maio!$E$6</f>
        <v>59.25</v>
      </c>
      <c r="D35" s="14">
        <f>[31]Maio!$E$7</f>
        <v>54.291666666666664</v>
      </c>
      <c r="E35" s="14">
        <f>[31]Maio!$E$8</f>
        <v>53.833333333333336</v>
      </c>
      <c r="F35" s="14">
        <f>[31]Maio!$E$9</f>
        <v>58.083333333333336</v>
      </c>
      <c r="G35" s="14">
        <f>[31]Maio!$E$10</f>
        <v>70.291666666666671</v>
      </c>
      <c r="H35" s="14">
        <f>[31]Maio!$E$11</f>
        <v>75.958333333333329</v>
      </c>
      <c r="I35" s="14">
        <f>[31]Maio!$E$12</f>
        <v>73.083333333333329</v>
      </c>
      <c r="J35" s="14">
        <f>[31]Maio!$E$13</f>
        <v>69.166666666666671</v>
      </c>
      <c r="K35" s="14">
        <f>[31]Maio!$E$14</f>
        <v>66.291666666666671</v>
      </c>
      <c r="L35" s="14">
        <f>[31]Maio!$E$15</f>
        <v>70.708333333333329</v>
      </c>
      <c r="M35" s="14">
        <f>[31]Maio!$E$16</f>
        <v>85.083333333333329</v>
      </c>
      <c r="N35" s="14">
        <f>[31]Maio!$E$17</f>
        <v>85.25</v>
      </c>
      <c r="O35" s="14">
        <f>[31]Maio!$E$18</f>
        <v>76.125</v>
      </c>
      <c r="P35" s="14">
        <f>[31]Maio!$E$19</f>
        <v>68.291666666666671</v>
      </c>
      <c r="Q35" s="14">
        <f>[31]Maio!$E$20</f>
        <v>77.791666666666671</v>
      </c>
      <c r="R35" s="14">
        <f>[31]Maio!$E$21</f>
        <v>81.208333333333329</v>
      </c>
      <c r="S35" s="14">
        <f>[31]Maio!$E$22</f>
        <v>81.083333333333329</v>
      </c>
      <c r="T35" s="14">
        <f>[31]Maio!$E$23</f>
        <v>87.041666666666671</v>
      </c>
      <c r="U35" s="14">
        <f>[31]Maio!$E$24</f>
        <v>73.958333333333329</v>
      </c>
      <c r="V35" s="14">
        <f>[31]Maio!$E$25</f>
        <v>73</v>
      </c>
      <c r="W35" s="14">
        <f>[31]Maio!$E$26</f>
        <v>67.416666666666671</v>
      </c>
      <c r="X35" s="14">
        <f>[31]Maio!$E$27</f>
        <v>66.375</v>
      </c>
      <c r="Y35" s="14">
        <f>[31]Maio!$E$28</f>
        <v>62.958333333333336</v>
      </c>
      <c r="Z35" s="14">
        <f>[31]Maio!$E$29</f>
        <v>60.583333333333336</v>
      </c>
      <c r="AA35" s="14">
        <f>[31]Maio!$E$30</f>
        <v>67.708333333333329</v>
      </c>
      <c r="AB35" s="14">
        <f>[31]Maio!$E$31</f>
        <v>64.375</v>
      </c>
      <c r="AC35" s="14">
        <f>[31]Maio!$E$32</f>
        <v>57.708333333333336</v>
      </c>
      <c r="AD35" s="14">
        <f>[31]Maio!$E$33</f>
        <v>57.875</v>
      </c>
      <c r="AE35" s="14">
        <f>[31]Maio!$E$34</f>
        <v>64.833333333333329</v>
      </c>
      <c r="AF35" s="14">
        <f>[31]Maio!$E$35</f>
        <v>71</v>
      </c>
      <c r="AG35" s="75">
        <f t="shared" si="4"/>
        <v>69.071236559139777</v>
      </c>
    </row>
    <row r="36" spans="1:33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75" t="s">
        <v>130</v>
      </c>
    </row>
    <row r="37" spans="1:33" ht="17.100000000000001" customHeight="1" x14ac:dyDescent="0.2">
      <c r="A37" s="72" t="s">
        <v>149</v>
      </c>
      <c r="B37" s="14">
        <f>[33]Maio!$E$5</f>
        <v>71.75</v>
      </c>
      <c r="C37" s="14">
        <f>[33]Maio!$E$6</f>
        <v>69.625</v>
      </c>
      <c r="D37" s="14">
        <f>[33]Maio!$E$7</f>
        <v>62.857142857142854</v>
      </c>
      <c r="E37" s="14">
        <f>[33]Maio!$E$8</f>
        <v>68.307692307692307</v>
      </c>
      <c r="F37" s="14">
        <f>[33]Maio!$E$9</f>
        <v>63.411764705882355</v>
      </c>
      <c r="G37" s="14">
        <f>[33]Maio!$E$10</f>
        <v>70</v>
      </c>
      <c r="H37" s="14">
        <f>[33]Maio!$E$11</f>
        <v>61.954545454545453</v>
      </c>
      <c r="I37" s="14">
        <f>[33]Maio!$E$12</f>
        <v>66.05</v>
      </c>
      <c r="J37" s="14">
        <f>[33]Maio!$E$13</f>
        <v>62.791666666666664</v>
      </c>
      <c r="K37" s="14">
        <f>[33]Maio!$E$14</f>
        <v>64.916666666666671</v>
      </c>
      <c r="L37" s="14">
        <f>[33]Maio!$E$15</f>
        <v>66.458333333333329</v>
      </c>
      <c r="M37" s="14">
        <f>[33]Maio!$E$16</f>
        <v>73.875</v>
      </c>
      <c r="N37" s="14">
        <f>[33]Maio!$E$17</f>
        <v>77.541666666666671</v>
      </c>
      <c r="O37" s="14">
        <f>[33]Maio!$E$18</f>
        <v>72.416666666666671</v>
      </c>
      <c r="P37" s="14">
        <f>[33]Maio!$E$19</f>
        <v>75.150000000000006</v>
      </c>
      <c r="Q37" s="14">
        <f>[33]Maio!$E$20</f>
        <v>80.416666666666671</v>
      </c>
      <c r="R37" s="14">
        <f>[33]Maio!$E$21</f>
        <v>80.458333333333329</v>
      </c>
      <c r="S37" s="14">
        <f>[33]Maio!$E$22</f>
        <v>74.416666666666671</v>
      </c>
      <c r="T37" s="14">
        <f>[33]Maio!$E$23</f>
        <v>79.291666666666671</v>
      </c>
      <c r="U37" s="14">
        <f>[33]Maio!$E$24</f>
        <v>71.833333333333329</v>
      </c>
      <c r="V37" s="14">
        <f>[33]Maio!$E$25</f>
        <v>68.333333333333329</v>
      </c>
      <c r="W37" s="14">
        <f>[33]Maio!$E$26</f>
        <v>67.75</v>
      </c>
      <c r="X37" s="14">
        <f>[33]Maio!$E$27</f>
        <v>67.708333333333329</v>
      </c>
      <c r="Y37" s="14">
        <f>[33]Maio!$E$28</f>
        <v>68.125</v>
      </c>
      <c r="Z37" s="14">
        <f>[33]Maio!$E$29</f>
        <v>64.875</v>
      </c>
      <c r="AA37" s="14">
        <f>[33]Maio!$E$30</f>
        <v>65.375</v>
      </c>
      <c r="AB37" s="14">
        <f>[33]Maio!$E$31</f>
        <v>62.541666666666664</v>
      </c>
      <c r="AC37" s="14">
        <f>[33]Maio!$E$32</f>
        <v>56.125</v>
      </c>
      <c r="AD37" s="14">
        <f>[33]Maio!$E$33</f>
        <v>59</v>
      </c>
      <c r="AE37" s="14">
        <f>[33]Maio!$E$34</f>
        <v>59.625</v>
      </c>
      <c r="AF37" s="14">
        <f>[33]Maio!$E$35</f>
        <v>61.625</v>
      </c>
      <c r="AG37" s="75">
        <f t="shared" si="4"/>
        <v>68.213101462105257</v>
      </c>
    </row>
    <row r="38" spans="1:33" ht="17.100000000000001" customHeight="1" x14ac:dyDescent="0.2">
      <c r="A38" s="72" t="s">
        <v>150</v>
      </c>
      <c r="B38" s="14">
        <f>[34]Maio!$E$5</f>
        <v>58.208333333333336</v>
      </c>
      <c r="C38" s="14">
        <f>[34]Maio!$E$6</f>
        <v>56.375</v>
      </c>
      <c r="D38" s="14">
        <f>[34]Maio!$E$7</f>
        <v>47.333333333333336</v>
      </c>
      <c r="E38" s="14">
        <f>[34]Maio!$E$8</f>
        <v>45.5</v>
      </c>
      <c r="F38" s="14">
        <f>[34]Maio!$E$9</f>
        <v>55.75</v>
      </c>
      <c r="G38" s="14">
        <f>[34]Maio!$E$10</f>
        <v>80.125</v>
      </c>
      <c r="H38" s="14">
        <f>[34]Maio!$E$11</f>
        <v>67.375</v>
      </c>
      <c r="I38" s="14">
        <f>[34]Maio!$E$12</f>
        <v>65.375</v>
      </c>
      <c r="J38" s="14">
        <f>[34]Maio!$E$13</f>
        <v>64.666666666666671</v>
      </c>
      <c r="K38" s="14">
        <f>[34]Maio!$E$14</f>
        <v>61.833333333333336</v>
      </c>
      <c r="L38" s="14">
        <f>[34]Maio!$E$15</f>
        <v>80.833333333333329</v>
      </c>
      <c r="M38" s="14">
        <f>[34]Maio!$E$16</f>
        <v>83.583333333333329</v>
      </c>
      <c r="N38" s="14">
        <f>[34]Maio!$E$17</f>
        <v>77.666666666666671</v>
      </c>
      <c r="O38" s="14">
        <f>[34]Maio!$E$18</f>
        <v>76.166666666666671</v>
      </c>
      <c r="P38" s="14">
        <f>[34]Maio!$E$19</f>
        <v>73.041666666666671</v>
      </c>
      <c r="Q38" s="14">
        <f>[34]Maio!$E$20</f>
        <v>86</v>
      </c>
      <c r="R38" s="14">
        <f>[34]Maio!$E$21</f>
        <v>81.416666666666671</v>
      </c>
      <c r="S38" s="14">
        <f>[34]Maio!$E$22</f>
        <v>79</v>
      </c>
      <c r="T38" s="14">
        <f>[34]Maio!$E$23</f>
        <v>82.041666666666671</v>
      </c>
      <c r="U38" s="14">
        <f>[34]Maio!$E$24</f>
        <v>76.25</v>
      </c>
      <c r="V38" s="14">
        <f>[34]Maio!$E$25</f>
        <v>72.75</v>
      </c>
      <c r="W38" s="14">
        <f>[34]Maio!$E$26</f>
        <v>74.083333333333329</v>
      </c>
      <c r="X38" s="14">
        <f>[34]Maio!$E$27</f>
        <v>74.833333333333329</v>
      </c>
      <c r="Y38" s="14">
        <f>[34]Maio!$E$28</f>
        <v>71.541666666666671</v>
      </c>
      <c r="Z38" s="14">
        <f>[34]Maio!$E$29</f>
        <v>76.541666666666671</v>
      </c>
      <c r="AA38" s="14">
        <f>[34]Maio!$E$30</f>
        <v>72.791666666666671</v>
      </c>
      <c r="AB38" s="14">
        <f>[34]Maio!$E$31</f>
        <v>69.208333333333329</v>
      </c>
      <c r="AC38" s="14">
        <f>[34]Maio!$E$32</f>
        <v>63.083333333333336</v>
      </c>
      <c r="AD38" s="14">
        <f>[34]Maio!$E$33</f>
        <v>55.875</v>
      </c>
      <c r="AE38" s="14">
        <f>[34]Maio!$E$34</f>
        <v>59.833333333333336</v>
      </c>
      <c r="AF38" s="14">
        <f>[34]Maio!$E$35</f>
        <v>70.416666666666671</v>
      </c>
      <c r="AG38" s="75">
        <f t="shared" si="4"/>
        <v>69.661290322580641</v>
      </c>
    </row>
    <row r="39" spans="1:33" ht="17.100000000000001" customHeight="1" x14ac:dyDescent="0.2">
      <c r="A39" s="72" t="s">
        <v>151</v>
      </c>
      <c r="B39" s="14" t="str">
        <f>[35]Maio!$E$5</f>
        <v>*</v>
      </c>
      <c r="C39" s="14" t="str">
        <f>[35]Maio!$E$6</f>
        <v>*</v>
      </c>
      <c r="D39" s="14" t="str">
        <f>[35]Maio!$E$7</f>
        <v>*</v>
      </c>
      <c r="E39" s="14" t="str">
        <f>[35]Maio!$E$8</f>
        <v>*</v>
      </c>
      <c r="F39" s="14" t="str">
        <f>[35]Maio!$E$9</f>
        <v>*</v>
      </c>
      <c r="G39" s="14" t="str">
        <f>[35]Maio!$E$10</f>
        <v>*</v>
      </c>
      <c r="H39" s="14" t="str">
        <f>[35]Maio!$E$11</f>
        <v>*</v>
      </c>
      <c r="I39" s="14" t="str">
        <f>[35]Maio!$E$12</f>
        <v>*</v>
      </c>
      <c r="J39" s="14" t="str">
        <f>[35]Maio!$E$13</f>
        <v>*</v>
      </c>
      <c r="K39" s="14" t="str">
        <f>[35]Maio!$E$14</f>
        <v>*</v>
      </c>
      <c r="L39" s="14" t="str">
        <f>[35]Maio!$E$15</f>
        <v>*</v>
      </c>
      <c r="M39" s="14" t="str">
        <f>[35]Maio!$E$16</f>
        <v>*</v>
      </c>
      <c r="N39" s="14" t="str">
        <f>[35]Maio!$E$17</f>
        <v>*</v>
      </c>
      <c r="O39" s="14" t="str">
        <f>[35]Maio!$E$18</f>
        <v>*</v>
      </c>
      <c r="P39" s="14" t="str">
        <f>[35]Maio!$E$19</f>
        <v>*</v>
      </c>
      <c r="Q39" s="14" t="str">
        <f>[35]Maio!$E$20</f>
        <v>*</v>
      </c>
      <c r="R39" s="14" t="str">
        <f>[35]Maio!$E$21</f>
        <v>*</v>
      </c>
      <c r="S39" s="14" t="str">
        <f>[35]Maio!$E$22</f>
        <v>*</v>
      </c>
      <c r="T39" s="14" t="str">
        <f>[35]Maio!$E$23</f>
        <v>*</v>
      </c>
      <c r="U39" s="14" t="str">
        <f>[35]Maio!$E$24</f>
        <v>*</v>
      </c>
      <c r="V39" s="14" t="str">
        <f>[35]Maio!$E$25</f>
        <v>*</v>
      </c>
      <c r="W39" s="14" t="str">
        <f>[35]Maio!$E$26</f>
        <v>*</v>
      </c>
      <c r="X39" s="14" t="str">
        <f>[35]Maio!$E$27</f>
        <v>*</v>
      </c>
      <c r="Y39" s="14" t="str">
        <f>[35]Maio!$E$28</f>
        <v>*</v>
      </c>
      <c r="Z39" s="14" t="str">
        <f>[35]Maio!$E$29</f>
        <v>*</v>
      </c>
      <c r="AA39" s="14" t="str">
        <f>[35]Maio!$E$30</f>
        <v>*</v>
      </c>
      <c r="AB39" s="14" t="str">
        <f>[35]Maio!$E$31</f>
        <v>*</v>
      </c>
      <c r="AC39" s="14" t="str">
        <f>[35]Maio!$E$32</f>
        <v>*</v>
      </c>
      <c r="AD39" s="14" t="str">
        <f>[35]Maio!$E$33</f>
        <v>*</v>
      </c>
      <c r="AE39" s="14" t="str">
        <f>[35]Maio!$E$34</f>
        <v>*</v>
      </c>
      <c r="AF39" s="14" t="str">
        <f>[35]Maio!$E$35</f>
        <v>*</v>
      </c>
      <c r="AG39" s="75" t="s">
        <v>130</v>
      </c>
    </row>
    <row r="40" spans="1:33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75" t="s">
        <v>130</v>
      </c>
    </row>
    <row r="41" spans="1:33" ht="17.100000000000001" customHeight="1" x14ac:dyDescent="0.2">
      <c r="A41" s="72" t="s">
        <v>153</v>
      </c>
      <c r="B41" s="14" t="str">
        <f>[37]Maio!$E$5</f>
        <v>*</v>
      </c>
      <c r="C41" s="14" t="str">
        <f>[37]Maio!$E$6</f>
        <v>*</v>
      </c>
      <c r="D41" s="14" t="str">
        <f>[37]Maio!$E$7</f>
        <v>*</v>
      </c>
      <c r="E41" s="14" t="str">
        <f>[37]Maio!$E$8</f>
        <v>*</v>
      </c>
      <c r="F41" s="14" t="str">
        <f>[37]Maio!$E$9</f>
        <v>*</v>
      </c>
      <c r="G41" s="14" t="str">
        <f>[37]Maio!$E$10</f>
        <v>*</v>
      </c>
      <c r="H41" s="14" t="str">
        <f>[37]Maio!$E$11</f>
        <v>*</v>
      </c>
      <c r="I41" s="14" t="str">
        <f>[37]Maio!$E$12</f>
        <v>*</v>
      </c>
      <c r="J41" s="14" t="str">
        <f>[37]Maio!$E$13</f>
        <v>*</v>
      </c>
      <c r="K41" s="14" t="str">
        <f>[37]Maio!$E$14</f>
        <v>*</v>
      </c>
      <c r="L41" s="14" t="str">
        <f>[37]Maio!$E$15</f>
        <v>*</v>
      </c>
      <c r="M41" s="14" t="str">
        <f>[37]Maio!$E$16</f>
        <v>*</v>
      </c>
      <c r="N41" s="14" t="str">
        <f>[37]Maio!$E$17</f>
        <v>*</v>
      </c>
      <c r="O41" s="14">
        <f>[37]Maio!$E$18</f>
        <v>59</v>
      </c>
      <c r="P41" s="14">
        <f>[37]Maio!$E$19</f>
        <v>70.833333333333329</v>
      </c>
      <c r="Q41" s="14">
        <f>[37]Maio!$E$20</f>
        <v>86.583333333333329</v>
      </c>
      <c r="R41" s="14">
        <f>[37]Maio!$E$21</f>
        <v>84.083333333333329</v>
      </c>
      <c r="S41" s="14">
        <f>[37]Maio!$E$22</f>
        <v>77.75</v>
      </c>
      <c r="T41" s="14">
        <f>[37]Maio!$E$23</f>
        <v>82.625</v>
      </c>
      <c r="U41" s="14">
        <f>[37]Maio!$E$24</f>
        <v>75.041666666666671</v>
      </c>
      <c r="V41" s="14">
        <f>[37]Maio!$E$25</f>
        <v>76.043478260869563</v>
      </c>
      <c r="W41" s="14">
        <f>[37]Maio!$E$26</f>
        <v>77.869565217391298</v>
      </c>
      <c r="X41" s="14">
        <f>[37]Maio!$E$27</f>
        <v>76.333333333333329</v>
      </c>
      <c r="Y41" s="14">
        <f>[37]Maio!$E$28</f>
        <v>77.375</v>
      </c>
      <c r="Z41" s="14">
        <f>[37]Maio!$E$29</f>
        <v>77.083333333333329</v>
      </c>
      <c r="AA41" s="14">
        <f>[37]Maio!$E$30</f>
        <v>70.125</v>
      </c>
      <c r="AB41" s="14">
        <f>[37]Maio!$E$31</f>
        <v>67</v>
      </c>
      <c r="AC41" s="14">
        <f>[37]Maio!$E$32</f>
        <v>59.583333333333336</v>
      </c>
      <c r="AD41" s="14">
        <f>[37]Maio!$E$33</f>
        <v>55.125</v>
      </c>
      <c r="AE41" s="14">
        <f>[37]Maio!$E$34</f>
        <v>62.291666666666664</v>
      </c>
      <c r="AF41" s="14">
        <f>[37]Maio!$E$35</f>
        <v>70.375</v>
      </c>
      <c r="AG41" s="75">
        <f t="shared" si="4"/>
        <v>72.506743156199676</v>
      </c>
    </row>
    <row r="42" spans="1:33" ht="17.100000000000001" customHeight="1" x14ac:dyDescent="0.2">
      <c r="A42" s="72" t="s">
        <v>154</v>
      </c>
      <c r="B42" s="14">
        <f>[38]Maio!$E$5</f>
        <v>68.13333333333334</v>
      </c>
      <c r="C42" s="14">
        <f>[38]Maio!$E$6</f>
        <v>64.533333333333331</v>
      </c>
      <c r="D42" s="14">
        <f>[38]Maio!$E$7</f>
        <v>61.611111111111114</v>
      </c>
      <c r="E42" s="14">
        <f>[38]Maio!$E$8</f>
        <v>60.5</v>
      </c>
      <c r="F42" s="14">
        <f>[38]Maio!$E$9</f>
        <v>58.89473684210526</v>
      </c>
      <c r="G42" s="14">
        <f>[38]Maio!$E$10</f>
        <v>70.21052631578948</v>
      </c>
      <c r="H42" s="14">
        <f>[38]Maio!$E$11</f>
        <v>68.416666666666671</v>
      </c>
      <c r="I42" s="14">
        <f>[38]Maio!$E$12</f>
        <v>68.041666666666671</v>
      </c>
      <c r="J42" s="14">
        <f>[38]Maio!$E$13</f>
        <v>65.541666666666671</v>
      </c>
      <c r="K42" s="14">
        <f>[38]Maio!$E$14</f>
        <v>70.17647058823529</v>
      </c>
      <c r="L42" s="14">
        <f>[38]Maio!$E$15</f>
        <v>90.222222222222229</v>
      </c>
      <c r="M42" s="14">
        <f>[38]Maio!$E$16</f>
        <v>78.541666666666671</v>
      </c>
      <c r="N42" s="14">
        <f>[38]Maio!$E$17</f>
        <v>75.208333333333329</v>
      </c>
      <c r="O42" s="14">
        <f>[38]Maio!$E$18</f>
        <v>76.25</v>
      </c>
      <c r="P42" s="14">
        <f>[38]Maio!$E$19</f>
        <v>80.84210526315789</v>
      </c>
      <c r="Q42" s="14">
        <f>[38]Maio!$E$20</f>
        <v>85.25</v>
      </c>
      <c r="R42" s="14">
        <f>[38]Maio!$E$21</f>
        <v>84.25</v>
      </c>
      <c r="S42" s="14">
        <f>[38]Maio!$E$22</f>
        <v>80.208333333333329</v>
      </c>
      <c r="T42" s="14">
        <f>[38]Maio!$E$23</f>
        <v>80.5</v>
      </c>
      <c r="U42" s="14">
        <f>[38]Maio!$E$24</f>
        <v>70.125</v>
      </c>
      <c r="V42" s="14">
        <f>[38]Maio!$E$25</f>
        <v>69.375</v>
      </c>
      <c r="W42" s="14">
        <f>[38]Maio!$E$26</f>
        <v>66.583333333333329</v>
      </c>
      <c r="X42" s="14">
        <f>[38]Maio!$E$27</f>
        <v>67.25</v>
      </c>
      <c r="Y42" s="14">
        <f>[38]Maio!$E$28</f>
        <v>65.666666666666671</v>
      </c>
      <c r="Z42" s="14">
        <f>[38]Maio!$E$29</f>
        <v>73.541666666666671</v>
      </c>
      <c r="AA42" s="14">
        <f>[38]Maio!$E$30</f>
        <v>70.5</v>
      </c>
      <c r="AB42" s="14">
        <f>[38]Maio!$E$31</f>
        <v>67.5</v>
      </c>
      <c r="AC42" s="14">
        <f>[38]Maio!$E$32</f>
        <v>63.458333333333336</v>
      </c>
      <c r="AD42" s="14">
        <f>[38]Maio!$E$33</f>
        <v>58.125</v>
      </c>
      <c r="AE42" s="14">
        <f>[38]Maio!$E$34</f>
        <v>62</v>
      </c>
      <c r="AF42" s="14">
        <f>[38]Maio!$E$35</f>
        <v>69.208333333333329</v>
      </c>
      <c r="AG42" s="75">
        <f>AVERAGE(B42:AF42)</f>
        <v>70.666629215353367</v>
      </c>
    </row>
    <row r="43" spans="1:33" ht="17.100000000000001" customHeight="1" x14ac:dyDescent="0.2">
      <c r="A43" s="72" t="s">
        <v>155</v>
      </c>
      <c r="B43" s="14">
        <f>[39]Maio!$E$5</f>
        <v>71.1875</v>
      </c>
      <c r="C43" s="14">
        <f>[39]Maio!$E$6</f>
        <v>48.833333333333336</v>
      </c>
      <c r="D43" s="14">
        <f>[39]Maio!$E$7</f>
        <v>60.89473684210526</v>
      </c>
      <c r="E43" s="14">
        <f>[39]Maio!$E$8</f>
        <v>59.368421052631582</v>
      </c>
      <c r="F43" s="14">
        <f>[39]Maio!$E$9</f>
        <v>63.958333333333336</v>
      </c>
      <c r="G43" s="14">
        <f>[39]Maio!$E$10</f>
        <v>74.833333333333329</v>
      </c>
      <c r="H43" s="14">
        <f>[39]Maio!$E$11</f>
        <v>73.208333333333329</v>
      </c>
      <c r="I43" s="14">
        <f>[39]Maio!$E$12</f>
        <v>68.541666666666671</v>
      </c>
      <c r="J43" s="14">
        <f>[39]Maio!$E$13</f>
        <v>68.666666666666671</v>
      </c>
      <c r="K43" s="14">
        <f>[39]Maio!$E$14</f>
        <v>66.565217391304344</v>
      </c>
      <c r="L43" s="14">
        <f>[39]Maio!$E$15</f>
        <v>84.291666666666671</v>
      </c>
      <c r="M43" s="14">
        <f>[39]Maio!$E$16</f>
        <v>83.708333333333329</v>
      </c>
      <c r="N43" s="14">
        <f>[39]Maio!$E$17</f>
        <v>77.791666666666671</v>
      </c>
      <c r="O43" s="14">
        <f>[39]Maio!$E$18</f>
        <v>81.041666666666671</v>
      </c>
      <c r="P43" s="14">
        <f>[39]Maio!$E$19</f>
        <v>80.125</v>
      </c>
      <c r="Q43" s="14">
        <f>[39]Maio!$E$20</f>
        <v>88.541666666666671</v>
      </c>
      <c r="R43" s="14">
        <f>[39]Maio!$E$21</f>
        <v>84.708333333333329</v>
      </c>
      <c r="S43" s="14">
        <f>[39]Maio!$E$22</f>
        <v>85.333333333333329</v>
      </c>
      <c r="T43" s="14">
        <f>[39]Maio!$E$23</f>
        <v>83.791666666666671</v>
      </c>
      <c r="U43" s="14">
        <f>[39]Maio!$E$24</f>
        <v>76.75</v>
      </c>
      <c r="V43" s="14">
        <f>[39]Maio!$E$25</f>
        <v>76.208333333333329</v>
      </c>
      <c r="W43" s="14">
        <f>[39]Maio!$E$26</f>
        <v>75.666666666666671</v>
      </c>
      <c r="X43" s="14">
        <f>[39]Maio!$E$27</f>
        <v>74.291666666666671</v>
      </c>
      <c r="Y43" s="14">
        <f>[39]Maio!$E$28</f>
        <v>71.875</v>
      </c>
      <c r="Z43" s="14">
        <f>[39]Maio!$E$29</f>
        <v>79.5</v>
      </c>
      <c r="AA43" s="14">
        <f>[39]Maio!$E$30</f>
        <v>76.75</v>
      </c>
      <c r="AB43" s="14">
        <f>[39]Maio!$E$31</f>
        <v>73</v>
      </c>
      <c r="AC43" s="14">
        <f>[39]Maio!$E$32</f>
        <v>68.291666666666671</v>
      </c>
      <c r="AD43" s="14">
        <f>[39]Maio!$E$33</f>
        <v>64.791666666666671</v>
      </c>
      <c r="AE43" s="14">
        <f>[39]Maio!$E$34</f>
        <v>68.875</v>
      </c>
      <c r="AF43" s="14">
        <f>[39]Maio!$E$35</f>
        <v>77.791666666666671</v>
      </c>
      <c r="AG43" s="75">
        <f t="shared" si="4"/>
        <v>73.8445981275067</v>
      </c>
    </row>
    <row r="44" spans="1:33" ht="17.100000000000001" customHeight="1" x14ac:dyDescent="0.2">
      <c r="A44" s="72" t="s">
        <v>156</v>
      </c>
      <c r="B44" s="14">
        <f>[40]Maio!$E$5</f>
        <v>62.875</v>
      </c>
      <c r="C44" s="14">
        <f>[40]Maio!$E$6</f>
        <v>56.291666666666664</v>
      </c>
      <c r="D44" s="14">
        <f>[40]Maio!$E$7</f>
        <v>50.166666666666664</v>
      </c>
      <c r="E44" s="14">
        <f>[40]Maio!$E$8</f>
        <v>53.083333333333336</v>
      </c>
      <c r="F44" s="14">
        <f>[40]Maio!$E$9</f>
        <v>61.875</v>
      </c>
      <c r="G44" s="14">
        <f>[40]Maio!$E$10</f>
        <v>66.375</v>
      </c>
      <c r="H44" s="14">
        <f>[40]Maio!$E$11</f>
        <v>68.666666666666671</v>
      </c>
      <c r="I44" s="14">
        <f>[40]Maio!$E$12</f>
        <v>63.833333333333336</v>
      </c>
      <c r="J44" s="14">
        <f>[40]Maio!$E$13</f>
        <v>63.875</v>
      </c>
      <c r="K44" s="14">
        <f>[40]Maio!$E$14</f>
        <v>61.833333333333336</v>
      </c>
      <c r="L44" s="14">
        <f>[40]Maio!$E$15</f>
        <v>84.166666666666671</v>
      </c>
      <c r="M44" s="14">
        <f>[40]Maio!$E$16</f>
        <v>85.5</v>
      </c>
      <c r="N44" s="14">
        <f>[40]Maio!$E$17</f>
        <v>81</v>
      </c>
      <c r="O44" s="14">
        <f>[40]Maio!$E$18</f>
        <v>79.416666666666671</v>
      </c>
      <c r="P44" s="14">
        <f>[40]Maio!$E$19</f>
        <v>71.666666666666671</v>
      </c>
      <c r="Q44" s="14">
        <f>[40]Maio!$E$20</f>
        <v>84.625</v>
      </c>
      <c r="R44" s="14">
        <f>[40]Maio!$E$21</f>
        <v>83.916666666666671</v>
      </c>
      <c r="S44" s="14">
        <f>[40]Maio!$E$22</f>
        <v>81.458333333333329</v>
      </c>
      <c r="T44" s="14">
        <f>[40]Maio!$E$23</f>
        <v>83.125</v>
      </c>
      <c r="U44" s="14">
        <f>[40]Maio!$E$24</f>
        <v>78.208333333333329</v>
      </c>
      <c r="V44" s="14">
        <f>[40]Maio!$E$25</f>
        <v>72.583333333333329</v>
      </c>
      <c r="W44" s="14">
        <f>[40]Maio!$E$26</f>
        <v>76.875</v>
      </c>
      <c r="X44" s="14">
        <f>[40]Maio!$E$27</f>
        <v>80.375</v>
      </c>
      <c r="Y44" s="14">
        <f>[40]Maio!$E$28</f>
        <v>78.291666666666671</v>
      </c>
      <c r="Z44" s="14">
        <f>[40]Maio!$E$29</f>
        <v>78.208333333333329</v>
      </c>
      <c r="AA44" s="14">
        <f>[40]Maio!$E$30</f>
        <v>70.291666666666671</v>
      </c>
      <c r="AB44" s="14">
        <f>[40]Maio!$E$31</f>
        <v>63.208333333333336</v>
      </c>
      <c r="AC44" s="14">
        <f>[40]Maio!$E$32</f>
        <v>61.666666666666664</v>
      </c>
      <c r="AD44" s="14">
        <f>[40]Maio!$E$33</f>
        <v>57.666666666666664</v>
      </c>
      <c r="AE44" s="14">
        <f>[40]Maio!$E$34</f>
        <v>57.333333333333336</v>
      </c>
      <c r="AF44" s="14">
        <f>[40]Maio!$E$35</f>
        <v>66.166666666666671</v>
      </c>
      <c r="AG44" s="75">
        <f t="shared" si="4"/>
        <v>70.471774193548384</v>
      </c>
    </row>
    <row r="45" spans="1:33" ht="17.100000000000001" customHeight="1" x14ac:dyDescent="0.2">
      <c r="A45" s="72" t="s">
        <v>157</v>
      </c>
      <c r="B45" s="14">
        <f>[41]Maio!$E$5</f>
        <v>57.791666666666664</v>
      </c>
      <c r="C45" s="14">
        <f>[41]Maio!$E$6</f>
        <v>50.875</v>
      </c>
      <c r="D45" s="14">
        <f>[41]Maio!$E$7</f>
        <v>45.916666666666664</v>
      </c>
      <c r="E45" s="14">
        <f>[41]Maio!$E$8</f>
        <v>48.208333333333336</v>
      </c>
      <c r="F45" s="14">
        <f>[41]Maio!$E$9</f>
        <v>49</v>
      </c>
      <c r="G45" s="14">
        <f>[41]Maio!$E$10</f>
        <v>56.833333333333336</v>
      </c>
      <c r="H45" s="14">
        <f>[41]Maio!$E$11</f>
        <v>62.5</v>
      </c>
      <c r="I45" s="14">
        <f>[41]Maio!$E$12</f>
        <v>64.625</v>
      </c>
      <c r="J45" s="14">
        <f>[41]Maio!$E$13</f>
        <v>63.75</v>
      </c>
      <c r="K45" s="14">
        <f>[41]Maio!$E$14</f>
        <v>59.541666666666664</v>
      </c>
      <c r="L45" s="14">
        <f>[41]Maio!$E$15</f>
        <v>73.583333333333329</v>
      </c>
      <c r="M45" s="14">
        <f>[41]Maio!$E$16</f>
        <v>81.166666666666671</v>
      </c>
      <c r="N45" s="14">
        <f>[41]Maio!$E$17</f>
        <v>74.5</v>
      </c>
      <c r="O45" s="14">
        <f>[41]Maio!$E$18</f>
        <v>70.375</v>
      </c>
      <c r="P45" s="14">
        <f>[41]Maio!$E$19</f>
        <v>63.916666666666664</v>
      </c>
      <c r="Q45" s="14">
        <f>[41]Maio!$E$20</f>
        <v>84.083333333333329</v>
      </c>
      <c r="R45" s="14">
        <f>[41]Maio!$E$21</f>
        <v>80.333333333333329</v>
      </c>
      <c r="S45" s="14">
        <f>[41]Maio!$E$22</f>
        <v>74.75</v>
      </c>
      <c r="T45" s="14">
        <f>[41]Maio!$E$23</f>
        <v>82.333333333333329</v>
      </c>
      <c r="U45" s="14">
        <f>[41]Maio!$E$24</f>
        <v>75.166666666666671</v>
      </c>
      <c r="V45" s="14">
        <f>[41]Maio!$E$25</f>
        <v>69.125</v>
      </c>
      <c r="W45" s="14">
        <f>[41]Maio!$E$26</f>
        <v>68.958333333333329</v>
      </c>
      <c r="X45" s="14">
        <f>[41]Maio!$E$27</f>
        <v>72.958333333333329</v>
      </c>
      <c r="Y45" s="14">
        <f>[41]Maio!$E$28</f>
        <v>69.458333333333329</v>
      </c>
      <c r="Z45" s="14">
        <f>[41]Maio!$E$29</f>
        <v>70.083333333333329</v>
      </c>
      <c r="AA45" s="14">
        <f>[41]Maio!$E$30</f>
        <v>67.833333333333329</v>
      </c>
      <c r="AB45" s="14">
        <f>[41]Maio!$E$31</f>
        <v>63.791666666666664</v>
      </c>
      <c r="AC45" s="14">
        <f>[41]Maio!$E$32</f>
        <v>57.958333333333336</v>
      </c>
      <c r="AD45" s="14">
        <f>[41]Maio!$E$33</f>
        <v>58.25</v>
      </c>
      <c r="AE45" s="14">
        <f>[41]Maio!$E$34</f>
        <v>56.375</v>
      </c>
      <c r="AF45" s="14">
        <f>[41]Maio!$E$35</f>
        <v>60</v>
      </c>
      <c r="AG45" s="75">
        <f t="shared" si="4"/>
        <v>65.614247311827938</v>
      </c>
    </row>
    <row r="46" spans="1:33" ht="17.100000000000001" customHeight="1" x14ac:dyDescent="0.2">
      <c r="A46" s="72" t="s">
        <v>158</v>
      </c>
      <c r="B46" s="14" t="str">
        <f>[42]Maio!$E$5</f>
        <v>*</v>
      </c>
      <c r="C46" s="14">
        <f>[42]Maio!$E$6</f>
        <v>99</v>
      </c>
      <c r="D46" s="14">
        <f>[42]Maio!$E$7</f>
        <v>87.416666666666671</v>
      </c>
      <c r="E46" s="14">
        <f>[42]Maio!$E$8</f>
        <v>97.777777777777771</v>
      </c>
      <c r="F46" s="14">
        <f>[42]Maio!$E$9</f>
        <v>81.666666666666671</v>
      </c>
      <c r="G46" s="14">
        <f>[42]Maio!$E$10</f>
        <v>95.666666666666671</v>
      </c>
      <c r="H46" s="14">
        <f>[42]Maio!$E$11</f>
        <v>98</v>
      </c>
      <c r="I46" s="14">
        <f>[42]Maio!$E$12</f>
        <v>46</v>
      </c>
      <c r="J46" s="14">
        <f>[42]Maio!$E$13</f>
        <v>98</v>
      </c>
      <c r="K46" s="14">
        <f>[42]Maio!$E$14</f>
        <v>98</v>
      </c>
      <c r="L46" s="14">
        <f>[42]Maio!$E$15</f>
        <v>97.777777777777771</v>
      </c>
      <c r="M46" s="14">
        <f>[42]Maio!$E$16</f>
        <v>97</v>
      </c>
      <c r="N46" s="14">
        <f>[42]Maio!$E$17</f>
        <v>98.777777777777771</v>
      </c>
      <c r="O46" s="14">
        <f>[42]Maio!$E$18</f>
        <v>98.375</v>
      </c>
      <c r="P46" s="14">
        <f>[42]Maio!$E$19</f>
        <v>97.777777777777771</v>
      </c>
      <c r="Q46" s="14">
        <f>[42]Maio!$E$20</f>
        <v>97.416666666666671</v>
      </c>
      <c r="R46" s="14">
        <f>[42]Maio!$E$21</f>
        <v>96</v>
      </c>
      <c r="S46" s="14">
        <f>[42]Maio!$E$22</f>
        <v>98.555555555555557</v>
      </c>
      <c r="T46" s="14">
        <f>[42]Maio!$E$23</f>
        <v>93.2</v>
      </c>
      <c r="U46" s="14">
        <f>[42]Maio!$E$24</f>
        <v>82.45</v>
      </c>
      <c r="V46" s="14">
        <f>[42]Maio!$E$25</f>
        <v>95.5625</v>
      </c>
      <c r="W46" s="14">
        <f>[42]Maio!$E$26</f>
        <v>95.0625</v>
      </c>
      <c r="X46" s="14">
        <f>[42]Maio!$E$27</f>
        <v>93.375</v>
      </c>
      <c r="Y46" s="14">
        <f>[42]Maio!$E$28</f>
        <v>96</v>
      </c>
      <c r="Z46" s="14">
        <f>[42]Maio!$E$29</f>
        <v>96.214285714285708</v>
      </c>
      <c r="AA46" s="14">
        <f>[42]Maio!$E$30</f>
        <v>97.666666666666671</v>
      </c>
      <c r="AB46" s="14">
        <f>[42]Maio!$E$31</f>
        <v>95.928571428571431</v>
      </c>
      <c r="AC46" s="14">
        <f>[42]Maio!$E$32</f>
        <v>94.928571428571431</v>
      </c>
      <c r="AD46" s="14">
        <f>[42]Maio!$E$33</f>
        <v>94.214285714285708</v>
      </c>
      <c r="AE46" s="14">
        <f>[42]Maio!$E$34</f>
        <v>95.615384615384613</v>
      </c>
      <c r="AF46" s="14">
        <f>[42]Maio!$E$35</f>
        <v>97.3</v>
      </c>
      <c r="AG46" s="75">
        <f t="shared" si="4"/>
        <v>93.690869963369991</v>
      </c>
    </row>
    <row r="47" spans="1:33" ht="17.100000000000001" customHeight="1" x14ac:dyDescent="0.2">
      <c r="A47" s="72" t="s">
        <v>159</v>
      </c>
      <c r="B47" s="14">
        <f>[43]Maio!$E$5</f>
        <v>64.875</v>
      </c>
      <c r="C47" s="14">
        <f>[43]Maio!$E$6</f>
        <v>61.666666666666664</v>
      </c>
      <c r="D47" s="14">
        <f>[43]Maio!$E$7</f>
        <v>57.041666666666664</v>
      </c>
      <c r="E47" s="14">
        <f>[43]Maio!$E$8</f>
        <v>61.083333333333336</v>
      </c>
      <c r="F47" s="14">
        <f>[43]Maio!$E$9</f>
        <v>67.291666666666671</v>
      </c>
      <c r="G47" s="14">
        <f>[43]Maio!$E$10</f>
        <v>65.166666666666671</v>
      </c>
      <c r="H47" s="14">
        <f>[43]Maio!$E$11</f>
        <v>67.791666666666671</v>
      </c>
      <c r="I47" s="14">
        <f>[43]Maio!$E$12</f>
        <v>68.708333333333329</v>
      </c>
      <c r="J47" s="14">
        <f>[43]Maio!$E$13</f>
        <v>66.666666666666671</v>
      </c>
      <c r="K47" s="14">
        <f>[43]Maio!$E$14</f>
        <v>62.458333333333336</v>
      </c>
      <c r="L47" s="14">
        <f>[43]Maio!$E$15</f>
        <v>76.041666666666671</v>
      </c>
      <c r="M47" s="14">
        <f>[43]Maio!$E$16</f>
        <v>86</v>
      </c>
      <c r="N47" s="14">
        <f>[43]Maio!$E$17</f>
        <v>84.958333333333329</v>
      </c>
      <c r="O47" s="14">
        <f>[43]Maio!$E$18</f>
        <v>77.958333333333329</v>
      </c>
      <c r="P47" s="14">
        <f>[43]Maio!$E$19</f>
        <v>71.958333333333329</v>
      </c>
      <c r="Q47" s="14">
        <f>[43]Maio!$E$20</f>
        <v>80.5</v>
      </c>
      <c r="R47" s="14">
        <f>[43]Maio!$E$21</f>
        <v>80.666666666666671</v>
      </c>
      <c r="S47" s="14">
        <f>[43]Maio!$E$22</f>
        <v>75.5</v>
      </c>
      <c r="T47" s="14">
        <f>[43]Maio!$E$23</f>
        <v>81.166666666666671</v>
      </c>
      <c r="U47" s="14">
        <f>[43]Maio!$E$24</f>
        <v>72.291666666666671</v>
      </c>
      <c r="V47" s="14">
        <f>[43]Maio!$E$25</f>
        <v>73.375</v>
      </c>
      <c r="W47" s="14">
        <f>[43]Maio!$E$26</f>
        <v>71.75</v>
      </c>
      <c r="X47" s="14">
        <f>[43]Maio!$E$27</f>
        <v>70.75</v>
      </c>
      <c r="Y47" s="14">
        <f>[43]Maio!$E$28</f>
        <v>67.541666666666671</v>
      </c>
      <c r="Z47" s="14">
        <f>[43]Maio!$E$29</f>
        <v>66.791666666666671</v>
      </c>
      <c r="AA47" s="14">
        <f>[43]Maio!$E$30</f>
        <v>67.333333333333329</v>
      </c>
      <c r="AB47" s="14">
        <f>[43]Maio!$E$31</f>
        <v>63</v>
      </c>
      <c r="AC47" s="14">
        <f>[43]Maio!$E$32</f>
        <v>58.916666666666664</v>
      </c>
      <c r="AD47" s="14">
        <f>[43]Maio!$E$33</f>
        <v>57.291666666666664</v>
      </c>
      <c r="AE47" s="14">
        <f>[43]Maio!$E$34</f>
        <v>58.916666666666664</v>
      </c>
      <c r="AF47" s="14">
        <f>[43]Maio!$E$35</f>
        <v>66.708333333333329</v>
      </c>
      <c r="AG47" s="75">
        <f t="shared" si="4"/>
        <v>69.424731182795725</v>
      </c>
    </row>
    <row r="48" spans="1:33" ht="17.100000000000001" customHeight="1" x14ac:dyDescent="0.2">
      <c r="A48" s="72" t="s">
        <v>160</v>
      </c>
      <c r="B48" s="14">
        <f>[44]Maio!$E$5</f>
        <v>68.708333333333329</v>
      </c>
      <c r="C48" s="14">
        <f>[44]Maio!$E$6</f>
        <v>65.916666666666671</v>
      </c>
      <c r="D48" s="14">
        <f>[44]Maio!$E$7</f>
        <v>63.625</v>
      </c>
      <c r="E48" s="14">
        <f>[44]Maio!$E$8</f>
        <v>63.25</v>
      </c>
      <c r="F48" s="14">
        <f>[44]Maio!$E$9</f>
        <v>63</v>
      </c>
      <c r="G48" s="14">
        <f>[44]Maio!$E$10</f>
        <v>66.333333333333329</v>
      </c>
      <c r="H48" s="14">
        <f>[44]Maio!$E$11</f>
        <v>68.333333333333329</v>
      </c>
      <c r="I48" s="14">
        <f>[44]Maio!$E$12</f>
        <v>69.583333333333329</v>
      </c>
      <c r="J48" s="14">
        <f>[44]Maio!$E$13</f>
        <v>70.041666666666671</v>
      </c>
      <c r="K48" s="14">
        <f>[44]Maio!$E$14</f>
        <v>63.291666666666664</v>
      </c>
      <c r="L48" s="14">
        <f>[44]Maio!$E$15</f>
        <v>68.166666666666671</v>
      </c>
      <c r="M48" s="14">
        <f>[44]Maio!$E$16</f>
        <v>79.083333333333329</v>
      </c>
      <c r="N48" s="14">
        <f>[44]Maio!$E$17</f>
        <v>78.916666666666671</v>
      </c>
      <c r="O48" s="14">
        <f>[44]Maio!$E$18</f>
        <v>72.041666666666671</v>
      </c>
      <c r="P48" s="14">
        <f>[44]Maio!$E$19</f>
        <v>68.083333333333329</v>
      </c>
      <c r="Q48" s="14">
        <f>[44]Maio!$E$20</f>
        <v>78.25</v>
      </c>
      <c r="R48" s="14">
        <f>[44]Maio!$E$21</f>
        <v>78.083333333333329</v>
      </c>
      <c r="S48" s="14">
        <f>[44]Maio!$E$22</f>
        <v>74.291666666666671</v>
      </c>
      <c r="T48" s="14">
        <f>[44]Maio!$E$23</f>
        <v>80.416666666666671</v>
      </c>
      <c r="U48" s="14">
        <f>[44]Maio!$E$24</f>
        <v>72.666666666666671</v>
      </c>
      <c r="V48" s="14">
        <f>[44]Maio!$E$25</f>
        <v>70.791666666666671</v>
      </c>
      <c r="W48" s="14">
        <f>[44]Maio!$E$26</f>
        <v>72.25</v>
      </c>
      <c r="X48" s="14">
        <f>[44]Maio!$E$27</f>
        <v>74.583333333333329</v>
      </c>
      <c r="Y48" s="14">
        <f>[44]Maio!$E$28</f>
        <v>71.125</v>
      </c>
      <c r="Z48" s="14">
        <f>[44]Maio!$E$29</f>
        <v>69.75</v>
      </c>
      <c r="AA48" s="14">
        <f>[44]Maio!$E$30</f>
        <v>71.041666666666671</v>
      </c>
      <c r="AB48" s="14">
        <f>[44]Maio!$E$31</f>
        <v>66.666666666666671</v>
      </c>
      <c r="AC48" s="14">
        <f>[44]Maio!$E$32</f>
        <v>64.625</v>
      </c>
      <c r="AD48" s="14">
        <f>[44]Maio!$E$33</f>
        <v>61.583333333333336</v>
      </c>
      <c r="AE48" s="14">
        <f>[44]Maio!$E$34</f>
        <v>56.625</v>
      </c>
      <c r="AF48" s="14">
        <f>[44]Maio!$E$35</f>
        <v>61.916666666666664</v>
      </c>
      <c r="AG48" s="75">
        <f t="shared" si="4"/>
        <v>69.452956989247312</v>
      </c>
    </row>
    <row r="49" spans="1:37" ht="17.100000000000001" customHeight="1" x14ac:dyDescent="0.2">
      <c r="A49" s="72" t="s">
        <v>161</v>
      </c>
      <c r="B49" s="14">
        <f>[45]Maio!$E$5</f>
        <v>68.958333333333329</v>
      </c>
      <c r="C49" s="14">
        <f>[45]Maio!$E$6</f>
        <v>67.791666666666671</v>
      </c>
      <c r="D49" s="14">
        <f>[45]Maio!$E$7</f>
        <v>58.583333333333336</v>
      </c>
      <c r="E49" s="14">
        <f>[45]Maio!$E$8</f>
        <v>65.833333333333329</v>
      </c>
      <c r="F49" s="14">
        <f>[45]Maio!$E$9</f>
        <v>69.791666666666671</v>
      </c>
      <c r="G49" s="14">
        <f>[45]Maio!$E$10</f>
        <v>67.333333333333329</v>
      </c>
      <c r="H49" s="14">
        <f>[45]Maio!$E$11</f>
        <v>63.083333333333336</v>
      </c>
      <c r="I49" s="14">
        <f>[45]Maio!$E$12</f>
        <v>63.375</v>
      </c>
      <c r="J49" s="14">
        <f>[45]Maio!$E$13</f>
        <v>61.166666666666664</v>
      </c>
      <c r="K49" s="14">
        <f>[45]Maio!$E$14</f>
        <v>65.541666666666671</v>
      </c>
      <c r="L49" s="14">
        <f>[45]Maio!$E$15</f>
        <v>62.291666666666664</v>
      </c>
      <c r="M49" s="14">
        <f>[45]Maio!$E$16</f>
        <v>74.625</v>
      </c>
      <c r="N49" s="14">
        <f>[45]Maio!$E$17</f>
        <v>76.416666666666671</v>
      </c>
      <c r="O49" s="14">
        <f>[45]Maio!$E$18</f>
        <v>73.333333333333329</v>
      </c>
      <c r="P49" s="14">
        <f>[45]Maio!$E$19</f>
        <v>64.791666666666671</v>
      </c>
      <c r="Q49" s="14">
        <f>[45]Maio!$E$20</f>
        <v>74.708333333333329</v>
      </c>
      <c r="R49" s="14">
        <f>[45]Maio!$E$21</f>
        <v>83.458333333333329</v>
      </c>
      <c r="S49" s="14">
        <f>[45]Maio!$E$22</f>
        <v>78.291666666666671</v>
      </c>
      <c r="T49" s="14">
        <f>[45]Maio!$E$23</f>
        <v>80.375</v>
      </c>
      <c r="U49" s="14">
        <f>[45]Maio!$E$24</f>
        <v>69</v>
      </c>
      <c r="V49" s="14">
        <f>[45]Maio!$E$25</f>
        <v>67.708333333333329</v>
      </c>
      <c r="W49" s="14">
        <f>[45]Maio!$E$26</f>
        <v>62.916666666666664</v>
      </c>
      <c r="X49" s="14">
        <f>[45]Maio!$E$27</f>
        <v>62.833333333333336</v>
      </c>
      <c r="Y49" s="14">
        <f>[45]Maio!$E$28</f>
        <v>65.375</v>
      </c>
      <c r="Z49" s="14">
        <f>[45]Maio!$E$29</f>
        <v>63.791666666666664</v>
      </c>
      <c r="AA49" s="14">
        <f>[45]Maio!$E$30</f>
        <v>60.625</v>
      </c>
      <c r="AB49" s="14">
        <f>[45]Maio!$E$31</f>
        <v>57.166666666666664</v>
      </c>
      <c r="AC49" s="14">
        <f>[45]Maio!$E$32</f>
        <v>53.583333333333336</v>
      </c>
      <c r="AD49" s="14">
        <f>[45]Maio!$E$33</f>
        <v>61.083333333333336</v>
      </c>
      <c r="AE49" s="14">
        <f>[45]Maio!$E$34</f>
        <v>63</v>
      </c>
      <c r="AF49" s="14">
        <f>[45]Maio!$E$35</f>
        <v>59.125</v>
      </c>
      <c r="AG49" s="75">
        <f t="shared" si="4"/>
        <v>66.643817204301072</v>
      </c>
    </row>
    <row r="50" spans="1:37" s="5" customFormat="1" ht="17.100000000000001" customHeight="1" x14ac:dyDescent="0.2">
      <c r="A50" s="76" t="s">
        <v>34</v>
      </c>
      <c r="B50" s="17">
        <f t="shared" ref="B50:AG50" si="5">AVERAGE(B5:B49)</f>
        <v>63.187382491186845</v>
      </c>
      <c r="C50" s="17">
        <f t="shared" si="5"/>
        <v>60.958012820512813</v>
      </c>
      <c r="D50" s="17">
        <f t="shared" si="5"/>
        <v>56.953807729181847</v>
      </c>
      <c r="E50" s="17">
        <f t="shared" si="5"/>
        <v>58.113660189908771</v>
      </c>
      <c r="F50" s="17">
        <f t="shared" si="5"/>
        <v>62.591351490011867</v>
      </c>
      <c r="G50" s="17">
        <f t="shared" si="5"/>
        <v>67.397844791404353</v>
      </c>
      <c r="H50" s="17">
        <f t="shared" si="5"/>
        <v>67.15611376927167</v>
      </c>
      <c r="I50" s="17">
        <f t="shared" si="5"/>
        <v>64.327631578947361</v>
      </c>
      <c r="J50" s="17">
        <f t="shared" si="5"/>
        <v>65.084126628123343</v>
      </c>
      <c r="K50" s="17">
        <f t="shared" si="5"/>
        <v>63.566473729079711</v>
      </c>
      <c r="L50" s="17">
        <f t="shared" si="5"/>
        <v>74.997441520467831</v>
      </c>
      <c r="M50" s="17">
        <f t="shared" si="5"/>
        <v>79.046543368911799</v>
      </c>
      <c r="N50" s="17">
        <f t="shared" si="5"/>
        <v>76.289595138207829</v>
      </c>
      <c r="O50" s="17">
        <f t="shared" si="5"/>
        <v>74.344751866490995</v>
      </c>
      <c r="P50" s="17">
        <f t="shared" si="5"/>
        <v>70.328538630360498</v>
      </c>
      <c r="Q50" s="17">
        <f t="shared" si="5"/>
        <v>81.246489621489616</v>
      </c>
      <c r="R50" s="17">
        <f t="shared" si="5"/>
        <v>80.219794094794111</v>
      </c>
      <c r="S50" s="17">
        <f t="shared" si="5"/>
        <v>77.080573130573129</v>
      </c>
      <c r="T50" s="17">
        <f t="shared" si="5"/>
        <v>80.408342437289804</v>
      </c>
      <c r="U50" s="17">
        <f t="shared" si="5"/>
        <v>71.282433025911274</v>
      </c>
      <c r="V50" s="17">
        <f t="shared" si="5"/>
        <v>69.586523059320541</v>
      </c>
      <c r="W50" s="17">
        <f t="shared" si="5"/>
        <v>68.397118481357609</v>
      </c>
      <c r="X50" s="17">
        <f t="shared" si="5"/>
        <v>68.402564102564114</v>
      </c>
      <c r="Y50" s="17">
        <f t="shared" si="5"/>
        <v>67.475468975468957</v>
      </c>
      <c r="Z50" s="17">
        <f t="shared" si="5"/>
        <v>68.788614163614156</v>
      </c>
      <c r="AA50" s="17">
        <f t="shared" si="5"/>
        <v>68.475380899293938</v>
      </c>
      <c r="AB50" s="17">
        <f t="shared" si="5"/>
        <v>64.695313744226794</v>
      </c>
      <c r="AC50" s="17">
        <f t="shared" si="5"/>
        <v>59.410561660561669</v>
      </c>
      <c r="AD50" s="17">
        <f t="shared" si="5"/>
        <v>58.751522600206812</v>
      </c>
      <c r="AE50" s="17">
        <f t="shared" si="5"/>
        <v>62.48096058421654</v>
      </c>
      <c r="AF50" s="17">
        <f t="shared" si="5"/>
        <v>67.772115384615375</v>
      </c>
      <c r="AG50" s="75">
        <f t="shared" si="5"/>
        <v>68.367627043072147</v>
      </c>
      <c r="AH50" s="8"/>
    </row>
    <row r="51" spans="1:37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78"/>
      <c r="AH51"/>
    </row>
    <row r="52" spans="1:37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80"/>
      <c r="AH52" s="2"/>
    </row>
    <row r="53" spans="1:37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85"/>
      <c r="AH53" s="2"/>
      <c r="AI53" s="2"/>
    </row>
    <row r="54" spans="1:37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108"/>
      <c r="AH54" s="28"/>
      <c r="AI54" s="2"/>
    </row>
    <row r="55" spans="1:37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80"/>
    </row>
    <row r="56" spans="1:37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109"/>
      <c r="AK56" s="16" t="s">
        <v>54</v>
      </c>
    </row>
    <row r="61" spans="1:37" x14ac:dyDescent="0.2">
      <c r="T61" s="2" t="s">
        <v>54</v>
      </c>
      <c r="AJ61" s="16" t="s">
        <v>54</v>
      </c>
    </row>
    <row r="62" spans="1:37" x14ac:dyDescent="0.2">
      <c r="AJ62" s="16" t="s">
        <v>54</v>
      </c>
      <c r="AK62" s="16" t="s">
        <v>54</v>
      </c>
    </row>
    <row r="68" spans="37:37" x14ac:dyDescent="0.2">
      <c r="AK68" s="16" t="s">
        <v>54</v>
      </c>
    </row>
  </sheetData>
  <sheetProtection algorithmName="SHA-512" hashValue="GxiZb34fs69Ynv1y5iPF9eFbGm+7ModSQ49ehj2y3XQDOyMiPIza2c4g1HkDK4z1Y0nd8TjbEr3yxknQ1DBTiw==" saltValue="wcEMd2g7SZUn46qDkJLTrQ==" spinCount="100000" sheet="1" objects="1" scenarios="1"/>
  <mergeCells count="36">
    <mergeCell ref="T52:X52"/>
    <mergeCell ref="T53:X53"/>
    <mergeCell ref="M3:M4"/>
    <mergeCell ref="AF3:AF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B2:AH2"/>
    <mergeCell ref="AA3:AA4"/>
    <mergeCell ref="AB3:AB4"/>
    <mergeCell ref="AC3:AC4"/>
    <mergeCell ref="AD3:AD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AJ67" sqref="AJ67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85546875" style="1" customWidth="1"/>
    <col min="35" max="35" width="9.140625" style="1"/>
  </cols>
  <sheetData>
    <row r="1" spans="1:35" ht="20.100000000000001" customHeight="1" x14ac:dyDescent="0.2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/>
    </row>
    <row r="2" spans="1:35" s="4" customFormat="1" ht="20.100000000000001" customHeight="1" x14ac:dyDescent="0.2">
      <c r="A2" s="148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46"/>
      <c r="AI2" s="7"/>
    </row>
    <row r="3" spans="1:35" s="5" customFormat="1" ht="20.100000000000001" customHeight="1" x14ac:dyDescent="0.2">
      <c r="A3" s="148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7">
        <v>30</v>
      </c>
      <c r="AF3" s="147">
        <v>31</v>
      </c>
      <c r="AG3" s="60" t="s">
        <v>41</v>
      </c>
      <c r="AH3" s="91" t="s">
        <v>40</v>
      </c>
      <c r="AI3" s="8"/>
    </row>
    <row r="4" spans="1:35" s="5" customFormat="1" ht="20.100000000000001" customHeight="1" x14ac:dyDescent="0.2">
      <c r="A4" s="148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60" t="s">
        <v>39</v>
      </c>
      <c r="AH4" s="91" t="s">
        <v>39</v>
      </c>
      <c r="AI4" s="8"/>
    </row>
    <row r="5" spans="1:35" s="5" customFormat="1" ht="20.100000000000001" customHeight="1" x14ac:dyDescent="0.2">
      <c r="A5" s="135" t="s">
        <v>47</v>
      </c>
      <c r="B5" s="14">
        <f>[1]Maio!$F$5</f>
        <v>98</v>
      </c>
      <c r="C5" s="14">
        <f>[1]Maio!$F$6</f>
        <v>98</v>
      </c>
      <c r="D5" s="14">
        <f>[1]Maio!$F$7</f>
        <v>98</v>
      </c>
      <c r="E5" s="14">
        <f>[1]Maio!$F$8</f>
        <v>98</v>
      </c>
      <c r="F5" s="14">
        <f>[1]Maio!$F$9</f>
        <v>97</v>
      </c>
      <c r="G5" s="14">
        <f>[1]Maio!$F$10</f>
        <v>99</v>
      </c>
      <c r="H5" s="14">
        <f>[1]Maio!$F$11</f>
        <v>96</v>
      </c>
      <c r="I5" s="14">
        <f>[1]Maio!$F$12</f>
        <v>95</v>
      </c>
      <c r="J5" s="14">
        <f>[1]Maio!$F$13</f>
        <v>98</v>
      </c>
      <c r="K5" s="14">
        <f>[1]Maio!$F$14</f>
        <v>98</v>
      </c>
      <c r="L5" s="14">
        <f>[1]Maio!$F$15</f>
        <v>95</v>
      </c>
      <c r="M5" s="14">
        <f>[1]Maio!$F$16</f>
        <v>96</v>
      </c>
      <c r="N5" s="14">
        <f>[1]Maio!$F$17</f>
        <v>100</v>
      </c>
      <c r="O5" s="14">
        <f>[1]Maio!$F$18</f>
        <v>100</v>
      </c>
      <c r="P5" s="14">
        <f>[1]Maio!$F$19</f>
        <v>100</v>
      </c>
      <c r="Q5" s="14">
        <f>[1]Maio!$F$20</f>
        <v>98</v>
      </c>
      <c r="R5" s="14">
        <f>[1]Maio!$F$21</f>
        <v>100</v>
      </c>
      <c r="S5" s="14">
        <f>[1]Maio!$F$22</f>
        <v>100</v>
      </c>
      <c r="T5" s="14">
        <f>[1]Maio!$F$23</f>
        <v>99</v>
      </c>
      <c r="U5" s="14">
        <f>[1]Maio!$F$24</f>
        <v>98</v>
      </c>
      <c r="V5" s="14">
        <f>[1]Maio!$F$25</f>
        <v>100</v>
      </c>
      <c r="W5" s="14">
        <f>[1]Maio!$F$26</f>
        <v>100</v>
      </c>
      <c r="X5" s="14">
        <f>[1]Maio!$F$27</f>
        <v>100</v>
      </c>
      <c r="Y5" s="14">
        <f>[1]Maio!$F$28</f>
        <v>98</v>
      </c>
      <c r="Z5" s="14">
        <f>[1]Maio!$F$29</f>
        <v>95</v>
      </c>
      <c r="AA5" s="14">
        <f>[1]Maio!$F$30</f>
        <v>99</v>
      </c>
      <c r="AB5" s="14">
        <f>[1]Maio!$F$31</f>
        <v>99</v>
      </c>
      <c r="AC5" s="14">
        <f>[1]Maio!$F$32</f>
        <v>97</v>
      </c>
      <c r="AD5" s="14">
        <f>[1]Maio!$F$33</f>
        <v>85</v>
      </c>
      <c r="AE5" s="14">
        <f>[1]Maio!$F$34</f>
        <v>83</v>
      </c>
      <c r="AF5" s="14">
        <f>[1]Maio!$F$35</f>
        <v>89</v>
      </c>
      <c r="AG5" s="63">
        <f>MAX(B5:AF5)</f>
        <v>100</v>
      </c>
      <c r="AH5" s="87">
        <f>AVERAGE(B5:AF5)</f>
        <v>96.967741935483872</v>
      </c>
      <c r="AI5" s="8"/>
    </row>
    <row r="6" spans="1:35" ht="17.100000000000001" customHeight="1" x14ac:dyDescent="0.2">
      <c r="A6" s="135" t="s">
        <v>0</v>
      </c>
      <c r="B6" s="14">
        <f>[2]Maio!$F$5</f>
        <v>94</v>
      </c>
      <c r="C6" s="14">
        <f>[2]Maio!$F$6</f>
        <v>92</v>
      </c>
      <c r="D6" s="14">
        <f>[2]Maio!$F$7</f>
        <v>89</v>
      </c>
      <c r="E6" s="14">
        <f>[2]Maio!$F$8</f>
        <v>90</v>
      </c>
      <c r="F6" s="14">
        <f>[2]Maio!$F$9</f>
        <v>80</v>
      </c>
      <c r="G6" s="14">
        <f>[2]Maio!$F$10</f>
        <v>90</v>
      </c>
      <c r="H6" s="14">
        <f>[2]Maio!$F$11</f>
        <v>92</v>
      </c>
      <c r="I6" s="14">
        <f>[2]Maio!$F$12</f>
        <v>90</v>
      </c>
      <c r="J6" s="14">
        <f>[2]Maio!$F$13</f>
        <v>92</v>
      </c>
      <c r="K6" s="14">
        <f>[2]Maio!$F$14</f>
        <v>91</v>
      </c>
      <c r="L6" s="14">
        <f>[2]Maio!$F$15</f>
        <v>98</v>
      </c>
      <c r="M6" s="14">
        <f>[2]Maio!$F$16</f>
        <v>99</v>
      </c>
      <c r="N6" s="14">
        <f>[2]Maio!$F$17</f>
        <v>98</v>
      </c>
      <c r="O6" s="14">
        <f>[2]Maio!$F$18</f>
        <v>98</v>
      </c>
      <c r="P6" s="14">
        <f>[2]Maio!$F$19</f>
        <v>98</v>
      </c>
      <c r="Q6" s="14">
        <f>[2]Maio!$F$20</f>
        <v>98</v>
      </c>
      <c r="R6" s="14">
        <f>[2]Maio!$F$21</f>
        <v>99</v>
      </c>
      <c r="S6" s="14">
        <f>[2]Maio!$F$22</f>
        <v>99</v>
      </c>
      <c r="T6" s="14">
        <f>[2]Maio!$F$23</f>
        <v>98</v>
      </c>
      <c r="U6" s="14">
        <f>[2]Maio!$F$24</f>
        <v>98</v>
      </c>
      <c r="V6" s="14">
        <f>[2]Maio!$F$25</f>
        <v>97</v>
      </c>
      <c r="W6" s="14">
        <f>[2]Maio!$F$26</f>
        <v>94</v>
      </c>
      <c r="X6" s="14">
        <f>[2]Maio!$F$27</f>
        <v>93</v>
      </c>
      <c r="Y6" s="14">
        <f>[2]Maio!$F$28</f>
        <v>92</v>
      </c>
      <c r="Z6" s="14">
        <f>[2]Maio!$F$29</f>
        <v>95</v>
      </c>
      <c r="AA6" s="14">
        <f>[2]Maio!$F$30</f>
        <v>97</v>
      </c>
      <c r="AB6" s="14">
        <f>[2]Maio!$F$31</f>
        <v>99</v>
      </c>
      <c r="AC6" s="14">
        <f>[2]Maio!$F$32</f>
        <v>99</v>
      </c>
      <c r="AD6" s="14">
        <f>[2]Maio!$F$33</f>
        <v>90</v>
      </c>
      <c r="AE6" s="14">
        <f>[2]Maio!$F$34</f>
        <v>91</v>
      </c>
      <c r="AF6" s="14">
        <f>[2]Maio!$F$35</f>
        <v>96</v>
      </c>
      <c r="AG6" s="63">
        <f>MAX(B6:AF6)</f>
        <v>99</v>
      </c>
      <c r="AH6" s="88">
        <f t="shared" ref="AH6:AH15" si="1">AVERAGE(B6:AF6)</f>
        <v>94.387096774193552</v>
      </c>
    </row>
    <row r="7" spans="1:35" ht="17.100000000000001" customHeight="1" x14ac:dyDescent="0.2">
      <c r="A7" s="135" t="s">
        <v>1</v>
      </c>
      <c r="B7" s="14">
        <f>[3]Maio!$F$5</f>
        <v>97</v>
      </c>
      <c r="C7" s="14">
        <f>[3]Maio!$F$6</f>
        <v>96</v>
      </c>
      <c r="D7" s="14">
        <f>[3]Maio!$F$7</f>
        <v>94</v>
      </c>
      <c r="E7" s="14">
        <f>[3]Maio!$F$8</f>
        <v>96</v>
      </c>
      <c r="F7" s="14">
        <f>[3]Maio!$F$9</f>
        <v>95</v>
      </c>
      <c r="G7" s="14">
        <f>[3]Maio!$F$10</f>
        <v>93</v>
      </c>
      <c r="H7" s="14">
        <f>[3]Maio!$F$11</f>
        <v>93</v>
      </c>
      <c r="I7" s="14">
        <f>[3]Maio!$F$12</f>
        <v>95</v>
      </c>
      <c r="J7" s="14">
        <f>[3]Maio!$F$13</f>
        <v>91</v>
      </c>
      <c r="K7" s="14">
        <f>[3]Maio!$F$14</f>
        <v>93</v>
      </c>
      <c r="L7" s="14">
        <f>[3]Maio!$F$15</f>
        <v>96</v>
      </c>
      <c r="M7" s="14">
        <f>[3]Maio!$F$16</f>
        <v>97</v>
      </c>
      <c r="N7" s="14">
        <f>[3]Maio!$F$17</f>
        <v>97</v>
      </c>
      <c r="O7" s="14">
        <f>[3]Maio!$F$18</f>
        <v>97</v>
      </c>
      <c r="P7" s="14">
        <f>[3]Maio!$F$19</f>
        <v>97</v>
      </c>
      <c r="Q7" s="14">
        <f>[3]Maio!$F$20</f>
        <v>95</v>
      </c>
      <c r="R7" s="14">
        <f>[3]Maio!$F$21</f>
        <v>100</v>
      </c>
      <c r="S7" s="14">
        <f>[3]Maio!$F$22</f>
        <v>97</v>
      </c>
      <c r="T7" s="14">
        <f>[3]Maio!$F$23</f>
        <v>96</v>
      </c>
      <c r="U7" s="14">
        <f>[3]Maio!$F$24</f>
        <v>98</v>
      </c>
      <c r="V7" s="14">
        <f>[3]Maio!$F$25</f>
        <v>97</v>
      </c>
      <c r="W7" s="14">
        <f>[3]Maio!$F$26</f>
        <v>96</v>
      </c>
      <c r="X7" s="14">
        <f>[3]Maio!$F$27</f>
        <v>96</v>
      </c>
      <c r="Y7" s="14">
        <f>[3]Maio!$F$28</f>
        <v>96</v>
      </c>
      <c r="Z7" s="14">
        <f>[3]Maio!$F$29</f>
        <v>90</v>
      </c>
      <c r="AA7" s="14">
        <f>[3]Maio!$F$30</f>
        <v>91</v>
      </c>
      <c r="AB7" s="14">
        <f>[3]Maio!$F$31</f>
        <v>96</v>
      </c>
      <c r="AC7" s="14">
        <f>[3]Maio!$F$32</f>
        <v>91</v>
      </c>
      <c r="AD7" s="14">
        <f>[3]Maio!$F$33</f>
        <v>90</v>
      </c>
      <c r="AE7" s="14">
        <f>[3]Maio!$F$34</f>
        <v>87</v>
      </c>
      <c r="AF7" s="14">
        <f>[3]Maio!$F$35</f>
        <v>92</v>
      </c>
      <c r="AG7" s="63">
        <f>MAX(B7:AF7)</f>
        <v>100</v>
      </c>
      <c r="AH7" s="88">
        <f t="shared" si="1"/>
        <v>94.677419354838705</v>
      </c>
    </row>
    <row r="8" spans="1:35" ht="17.100000000000001" customHeight="1" x14ac:dyDescent="0.2">
      <c r="A8" s="135" t="s">
        <v>74</v>
      </c>
      <c r="B8" s="14">
        <f>[4]Maio!$F$5</f>
        <v>76</v>
      </c>
      <c r="C8" s="14">
        <f>[4]Maio!$F$6</f>
        <v>81</v>
      </c>
      <c r="D8" s="14">
        <f>[4]Maio!$F$7</f>
        <v>90</v>
      </c>
      <c r="E8" s="14">
        <f>[4]Maio!$F$8</f>
        <v>82</v>
      </c>
      <c r="F8" s="14">
        <f>[4]Maio!$F$9</f>
        <v>77</v>
      </c>
      <c r="G8" s="14">
        <f>[4]Maio!$F$10</f>
        <v>76</v>
      </c>
      <c r="H8" s="14">
        <f>[4]Maio!$F$11</f>
        <v>76</v>
      </c>
      <c r="I8" s="14">
        <f>[4]Maio!$F$12</f>
        <v>79</v>
      </c>
      <c r="J8" s="14">
        <f>[4]Maio!$F$13</f>
        <v>89</v>
      </c>
      <c r="K8" s="14">
        <f>[4]Maio!$F$14</f>
        <v>85</v>
      </c>
      <c r="L8" s="14">
        <f>[4]Maio!$F$15</f>
        <v>80</v>
      </c>
      <c r="M8" s="14">
        <f>[4]Maio!$F$16</f>
        <v>97</v>
      </c>
      <c r="N8" s="14">
        <f>[4]Maio!$F$17</f>
        <v>100</v>
      </c>
      <c r="O8" s="14">
        <f>[4]Maio!$F$18</f>
        <v>96</v>
      </c>
      <c r="P8" s="14">
        <f>[4]Maio!$F$19</f>
        <v>82</v>
      </c>
      <c r="Q8" s="14">
        <f>[4]Maio!$F$20</f>
        <v>100</v>
      </c>
      <c r="R8" s="14">
        <f>[4]Maio!$F$21</f>
        <v>100</v>
      </c>
      <c r="S8" s="14">
        <f>[4]Maio!$F$22</f>
        <v>100</v>
      </c>
      <c r="T8" s="14">
        <f>[4]Maio!$F$23</f>
        <v>100</v>
      </c>
      <c r="U8" s="14">
        <f>[4]Maio!$F$24</f>
        <v>96</v>
      </c>
      <c r="V8" s="14">
        <f>[4]Maio!$F$25</f>
        <v>100</v>
      </c>
      <c r="W8" s="14">
        <f>[4]Maio!$F$26</f>
        <v>100</v>
      </c>
      <c r="X8" s="14">
        <f>[4]Maio!$F$27</f>
        <v>94</v>
      </c>
      <c r="Y8" s="14">
        <f>[4]Maio!$F$28</f>
        <v>82</v>
      </c>
      <c r="Z8" s="14">
        <f>[4]Maio!$F$29</f>
        <v>82</v>
      </c>
      <c r="AA8" s="14">
        <f>[4]Maio!$F$30</f>
        <v>95</v>
      </c>
      <c r="AB8" s="14">
        <f>[4]Maio!$F$31</f>
        <v>95</v>
      </c>
      <c r="AC8" s="14">
        <f>[4]Maio!$F$32</f>
        <v>85</v>
      </c>
      <c r="AD8" s="14">
        <f>[4]Maio!$F$33</f>
        <v>75</v>
      </c>
      <c r="AE8" s="14">
        <f>[4]Maio!$F$34</f>
        <v>68</v>
      </c>
      <c r="AF8" s="14">
        <f>[4]Maio!$F$35</f>
        <v>74</v>
      </c>
      <c r="AG8" s="63">
        <f>MAX(B8:AF8)</f>
        <v>100</v>
      </c>
      <c r="AH8" s="88">
        <f t="shared" si="1"/>
        <v>87.483870967741936</v>
      </c>
    </row>
    <row r="9" spans="1:35" ht="17.100000000000001" customHeight="1" x14ac:dyDescent="0.2">
      <c r="A9" s="135" t="s">
        <v>48</v>
      </c>
      <c r="B9" s="14">
        <f>[5]Maio!$F$5</f>
        <v>53</v>
      </c>
      <c r="C9" s="14">
        <f>[5]Maio!$F$6</f>
        <v>52</v>
      </c>
      <c r="D9" s="14">
        <f>[5]Maio!$F$7</f>
        <v>53</v>
      </c>
      <c r="E9" s="14">
        <f>[5]Maio!$F$8</f>
        <v>53</v>
      </c>
      <c r="F9" s="14">
        <f>[5]Maio!$F$9</f>
        <v>52</v>
      </c>
      <c r="G9" s="14">
        <f>[5]Maio!$F$10</f>
        <v>52</v>
      </c>
      <c r="H9" s="14">
        <f>[5]Maio!$F$11</f>
        <v>52</v>
      </c>
      <c r="I9" s="14">
        <f>[5]Maio!$F$12</f>
        <v>52</v>
      </c>
      <c r="J9" s="14">
        <f>[5]Maio!$F$13</f>
        <v>53</v>
      </c>
      <c r="K9" s="14">
        <f>[5]Maio!$F$14</f>
        <v>52</v>
      </c>
      <c r="L9" s="14">
        <f>[5]Maio!$F$15</f>
        <v>51</v>
      </c>
      <c r="M9" s="14">
        <f>[5]Maio!$F$16</f>
        <v>52</v>
      </c>
      <c r="N9" s="14">
        <f>[5]Maio!$F$17</f>
        <v>53</v>
      </c>
      <c r="O9" s="14">
        <f>[5]Maio!$F$18</f>
        <v>53</v>
      </c>
      <c r="P9" s="14">
        <f>[5]Maio!$F$19</f>
        <v>52</v>
      </c>
      <c r="Q9" s="14">
        <f>[5]Maio!$F$20</f>
        <v>52</v>
      </c>
      <c r="R9" s="14">
        <f>[5]Maio!$F$21</f>
        <v>52</v>
      </c>
      <c r="S9" s="14">
        <f>[5]Maio!$F$22</f>
        <v>93</v>
      </c>
      <c r="T9" s="14">
        <f>[5]Maio!$F$23</f>
        <v>81</v>
      </c>
      <c r="U9" s="14">
        <f>[5]Maio!$F$24</f>
        <v>54</v>
      </c>
      <c r="V9" s="14">
        <f>[5]Maio!$F$25</f>
        <v>54</v>
      </c>
      <c r="W9" s="14">
        <f>[5]Maio!$F$26</f>
        <v>53</v>
      </c>
      <c r="X9" s="14">
        <f>[5]Maio!$F$27</f>
        <v>53</v>
      </c>
      <c r="Y9" s="14">
        <f>[5]Maio!$F$28</f>
        <v>61</v>
      </c>
      <c r="Z9" s="14">
        <f>[5]Maio!$F$29</f>
        <v>52</v>
      </c>
      <c r="AA9" s="14">
        <f>[5]Maio!$F$30</f>
        <v>53</v>
      </c>
      <c r="AB9" s="14">
        <f>[5]Maio!$F$31</f>
        <v>53</v>
      </c>
      <c r="AC9" s="14">
        <f>[5]Maio!$F$32</f>
        <v>54</v>
      </c>
      <c r="AD9" s="14">
        <f>[5]Maio!$F$33</f>
        <v>53</v>
      </c>
      <c r="AE9" s="14">
        <f>[5]Maio!$F$34</f>
        <v>52</v>
      </c>
      <c r="AF9" s="14">
        <f>[5]Maio!$F$35</f>
        <v>52</v>
      </c>
      <c r="AG9" s="63">
        <f>MAX(B9:AF9)</f>
        <v>93</v>
      </c>
      <c r="AH9" s="88">
        <f t="shared" ref="AH9" si="2">AVERAGE(B9:AF9)</f>
        <v>55.064516129032256</v>
      </c>
    </row>
    <row r="10" spans="1:35" ht="17.100000000000001" customHeight="1" x14ac:dyDescent="0.2">
      <c r="A10" s="135" t="s">
        <v>2</v>
      </c>
      <c r="B10" s="14">
        <f>[6]Maio!$F$5</f>
        <v>78</v>
      </c>
      <c r="C10" s="14">
        <f>[6]Maio!$F$6</f>
        <v>80</v>
      </c>
      <c r="D10" s="14">
        <f>[6]Maio!$F$7</f>
        <v>64</v>
      </c>
      <c r="E10" s="14">
        <f>[6]Maio!$F$8</f>
        <v>75</v>
      </c>
      <c r="F10" s="14">
        <f>[6]Maio!$F$9</f>
        <v>70</v>
      </c>
      <c r="G10" s="14">
        <f>[6]Maio!$F$10</f>
        <v>82</v>
      </c>
      <c r="H10" s="14">
        <f>[6]Maio!$F$11</f>
        <v>82</v>
      </c>
      <c r="I10" s="14">
        <f>[6]Maio!$F$12</f>
        <v>70</v>
      </c>
      <c r="J10" s="14">
        <f>[6]Maio!$F$13</f>
        <v>68</v>
      </c>
      <c r="K10" s="14">
        <f>[6]Maio!$F$14</f>
        <v>65</v>
      </c>
      <c r="L10" s="14">
        <f>[6]Maio!$F$15</f>
        <v>94</v>
      </c>
      <c r="M10" s="14">
        <f>[6]Maio!$F$16</f>
        <v>94</v>
      </c>
      <c r="N10" s="14">
        <f>[6]Maio!$F$17</f>
        <v>89</v>
      </c>
      <c r="O10" s="14">
        <f>[6]Maio!$F$18</f>
        <v>86</v>
      </c>
      <c r="P10" s="14">
        <f>[6]Maio!$F$19</f>
        <v>75</v>
      </c>
      <c r="Q10" s="14">
        <f>[6]Maio!$F$20</f>
        <v>89</v>
      </c>
      <c r="R10" s="14">
        <f>[6]Maio!$F$21</f>
        <v>93</v>
      </c>
      <c r="S10" s="14">
        <f>[6]Maio!$F$22</f>
        <v>88</v>
      </c>
      <c r="T10" s="14">
        <f>[6]Maio!$F$23</f>
        <v>93</v>
      </c>
      <c r="U10" s="14">
        <f>[6]Maio!$F$24</f>
        <v>92</v>
      </c>
      <c r="V10" s="14">
        <f>[6]Maio!$F$25</f>
        <v>84</v>
      </c>
      <c r="W10" s="14">
        <f>[6]Maio!$F$26</f>
        <v>87</v>
      </c>
      <c r="X10" s="14">
        <f>[6]Maio!$F$27</f>
        <v>79</v>
      </c>
      <c r="Y10" s="14">
        <f>[6]Maio!$F$28</f>
        <v>78</v>
      </c>
      <c r="Z10" s="14">
        <f>[6]Maio!$F$29</f>
        <v>75</v>
      </c>
      <c r="AA10" s="14">
        <f>[6]Maio!$F$30</f>
        <v>71</v>
      </c>
      <c r="AB10" s="14">
        <f>[6]Maio!$F$31</f>
        <v>67</v>
      </c>
      <c r="AC10" s="14">
        <f>[6]Maio!$F$32</f>
        <v>65</v>
      </c>
      <c r="AD10" s="14">
        <f>[6]Maio!$F$33</f>
        <v>56</v>
      </c>
      <c r="AE10" s="14">
        <f>[6]Maio!$F$34</f>
        <v>69</v>
      </c>
      <c r="AF10" s="14">
        <f>[6]Maio!$F$35</f>
        <v>78</v>
      </c>
      <c r="AG10" s="63">
        <f t="shared" ref="AG10:AG15" si="3">MAX(B10:AF10)</f>
        <v>94</v>
      </c>
      <c r="AH10" s="88">
        <f>AVERAGE(B10:AF10)</f>
        <v>78.58064516129032</v>
      </c>
    </row>
    <row r="11" spans="1:35" ht="17.100000000000001" customHeight="1" x14ac:dyDescent="0.2">
      <c r="A11" s="135" t="s">
        <v>3</v>
      </c>
      <c r="B11" s="14">
        <f>[7]Maio!$F$5</f>
        <v>90</v>
      </c>
      <c r="C11" s="14">
        <f>[7]Maio!$F$6</f>
        <v>91</v>
      </c>
      <c r="D11" s="14">
        <f>[7]Maio!$F$7</f>
        <v>89</v>
      </c>
      <c r="E11" s="14">
        <f>[7]Maio!$F$8</f>
        <v>90</v>
      </c>
      <c r="F11" s="14">
        <f>[7]Maio!$F$9</f>
        <v>88</v>
      </c>
      <c r="G11" s="14">
        <f>[7]Maio!$F$10</f>
        <v>90</v>
      </c>
      <c r="H11" s="14">
        <f>[7]Maio!$F$11</f>
        <v>90</v>
      </c>
      <c r="I11" s="14">
        <f>[7]Maio!$F$12</f>
        <v>86</v>
      </c>
      <c r="J11" s="14">
        <f>[7]Maio!$F$13</f>
        <v>87</v>
      </c>
      <c r="K11" s="14">
        <f>[7]Maio!$F$14</f>
        <v>90</v>
      </c>
      <c r="L11" s="14">
        <f>[7]Maio!$F$15</f>
        <v>91</v>
      </c>
      <c r="M11" s="14">
        <f>[7]Maio!$F$16</f>
        <v>83</v>
      </c>
      <c r="N11" s="14">
        <f>[7]Maio!$F$17</f>
        <v>96</v>
      </c>
      <c r="O11" s="14">
        <f>[7]Maio!$F$18</f>
        <v>98</v>
      </c>
      <c r="P11" s="14">
        <f>[7]Maio!$F$19</f>
        <v>96</v>
      </c>
      <c r="Q11" s="14">
        <f>[7]Maio!$F$20</f>
        <v>95</v>
      </c>
      <c r="R11" s="14">
        <f>[7]Maio!$F$21</f>
        <v>89</v>
      </c>
      <c r="S11" s="14">
        <f>[7]Maio!$F$22</f>
        <v>96</v>
      </c>
      <c r="T11" s="14">
        <f>[7]Maio!$F$23</f>
        <v>98</v>
      </c>
      <c r="U11" s="14">
        <f>[7]Maio!$F$24</f>
        <v>80</v>
      </c>
      <c r="V11" s="14">
        <f>[7]Maio!$F$25</f>
        <v>97</v>
      </c>
      <c r="W11" s="14">
        <f>[7]Maio!$F$26</f>
        <v>91</v>
      </c>
      <c r="X11" s="14">
        <f>[7]Maio!$F$27</f>
        <v>91</v>
      </c>
      <c r="Y11" s="14">
        <f>[7]Maio!$F$28</f>
        <v>89</v>
      </c>
      <c r="Z11" s="14">
        <f>[7]Maio!$F$29</f>
        <v>90</v>
      </c>
      <c r="AA11" s="14">
        <f>[7]Maio!$F$30</f>
        <v>87</v>
      </c>
      <c r="AB11" s="14">
        <f>[7]Maio!$F$31</f>
        <v>89</v>
      </c>
      <c r="AC11" s="14">
        <f>[7]Maio!$F$32</f>
        <v>86</v>
      </c>
      <c r="AD11" s="14">
        <f>[7]Maio!$F$33</f>
        <v>73</v>
      </c>
      <c r="AE11" s="14">
        <f>[7]Maio!$F$34</f>
        <v>86</v>
      </c>
      <c r="AF11" s="14">
        <f>[7]Maio!$F$35</f>
        <v>82</v>
      </c>
      <c r="AG11" s="63">
        <f t="shared" si="3"/>
        <v>98</v>
      </c>
      <c r="AH11" s="88">
        <f>AVERAGE(B11:AF11)</f>
        <v>89.483870967741936</v>
      </c>
    </row>
    <row r="12" spans="1:35" ht="17.100000000000001" customHeight="1" x14ac:dyDescent="0.2">
      <c r="A12" s="135" t="s">
        <v>4</v>
      </c>
      <c r="B12" s="14">
        <f>[8]Maio!$F$5</f>
        <v>77</v>
      </c>
      <c r="C12" s="14">
        <f>[8]Maio!$F$6</f>
        <v>69</v>
      </c>
      <c r="D12" s="14">
        <f>[8]Maio!$F$7</f>
        <v>71</v>
      </c>
      <c r="E12" s="14">
        <f>[8]Maio!$F$8</f>
        <v>75</v>
      </c>
      <c r="F12" s="14">
        <f>[8]Maio!$F$9</f>
        <v>76</v>
      </c>
      <c r="G12" s="14">
        <f>[8]Maio!$F$10</f>
        <v>85</v>
      </c>
      <c r="H12" s="14">
        <f>[8]Maio!$F$11</f>
        <v>80</v>
      </c>
      <c r="I12" s="14">
        <f>[8]Maio!$F$12</f>
        <v>84</v>
      </c>
      <c r="J12" s="14">
        <f>[8]Maio!$F$13</f>
        <v>87</v>
      </c>
      <c r="K12" s="14">
        <f>[8]Maio!$F$14</f>
        <v>82</v>
      </c>
      <c r="L12" s="14">
        <f>[8]Maio!$F$15</f>
        <v>79</v>
      </c>
      <c r="M12" s="14">
        <f>[8]Maio!$F$16</f>
        <v>91</v>
      </c>
      <c r="N12" s="14">
        <f>[8]Maio!$F$17</f>
        <v>94</v>
      </c>
      <c r="O12" s="14">
        <f>[8]Maio!$F$18</f>
        <v>93</v>
      </c>
      <c r="P12" s="14">
        <f>[8]Maio!$F$19</f>
        <v>88</v>
      </c>
      <c r="Q12" s="14">
        <f>[8]Maio!$F$20</f>
        <v>83</v>
      </c>
      <c r="R12" s="14">
        <f>[8]Maio!$F$21</f>
        <v>93</v>
      </c>
      <c r="S12" s="14">
        <f>[8]Maio!$F$22</f>
        <v>90</v>
      </c>
      <c r="T12" s="14">
        <f>[8]Maio!$F$23</f>
        <v>92</v>
      </c>
      <c r="U12" s="14">
        <f>[8]Maio!$F$24</f>
        <v>95</v>
      </c>
      <c r="V12" s="14">
        <f>[8]Maio!$F$25</f>
        <v>82</v>
      </c>
      <c r="W12" s="14">
        <f>[8]Maio!$F$26</f>
        <v>78</v>
      </c>
      <c r="X12" s="14">
        <f>[8]Maio!$F$27</f>
        <v>59</v>
      </c>
      <c r="Y12" s="14">
        <f>[8]Maio!$F$28</f>
        <v>61</v>
      </c>
      <c r="Z12" s="14">
        <f>[8]Maio!$F$29</f>
        <v>61</v>
      </c>
      <c r="AA12" s="14">
        <f>[8]Maio!$F$30</f>
        <v>85</v>
      </c>
      <c r="AB12" s="14">
        <f>[8]Maio!$F$31</f>
        <v>77</v>
      </c>
      <c r="AC12" s="14">
        <f>[8]Maio!$F$32</f>
        <v>66</v>
      </c>
      <c r="AD12" s="14">
        <f>[8]Maio!$F$33</f>
        <v>73</v>
      </c>
      <c r="AE12" s="14">
        <f>[8]Maio!$F$34</f>
        <v>80</v>
      </c>
      <c r="AF12" s="14">
        <f>[8]Maio!$F$35</f>
        <v>88</v>
      </c>
      <c r="AG12" s="63">
        <f>MAX(B12:AF12)</f>
        <v>95</v>
      </c>
      <c r="AH12" s="88">
        <f t="shared" si="1"/>
        <v>80.451612903225808</v>
      </c>
    </row>
    <row r="13" spans="1:35" ht="17.100000000000001" customHeight="1" x14ac:dyDescent="0.2">
      <c r="A13" s="135" t="s">
        <v>5</v>
      </c>
      <c r="B13" s="14">
        <f>[9]Maio!$F$5</f>
        <v>72</v>
      </c>
      <c r="C13" s="14">
        <f>[9]Maio!$F$6</f>
        <v>79</v>
      </c>
      <c r="D13" s="14">
        <f>[9]Maio!$F$7</f>
        <v>78</v>
      </c>
      <c r="E13" s="14">
        <f>[9]Maio!$F$8</f>
        <v>76</v>
      </c>
      <c r="F13" s="14">
        <f>[9]Maio!$F$9</f>
        <v>83</v>
      </c>
      <c r="G13" s="14">
        <f>[9]Maio!$F$10</f>
        <v>86</v>
      </c>
      <c r="H13" s="14">
        <f>[9]Maio!$F$11</f>
        <v>87</v>
      </c>
      <c r="I13" s="14">
        <f>[9]Maio!$F$12</f>
        <v>73</v>
      </c>
      <c r="J13" s="14">
        <f>[9]Maio!$F$13</f>
        <v>69</v>
      </c>
      <c r="K13" s="14">
        <f>[9]Maio!$F$14</f>
        <v>83</v>
      </c>
      <c r="L13" s="14">
        <f>[9]Maio!$F$15</f>
        <v>81</v>
      </c>
      <c r="M13" s="14">
        <f>[9]Maio!$F$16</f>
        <v>83</v>
      </c>
      <c r="N13" s="14">
        <f>[9]Maio!$F$17</f>
        <v>79</v>
      </c>
      <c r="O13" s="14">
        <f>[9]Maio!$F$18</f>
        <v>79</v>
      </c>
      <c r="P13" s="14">
        <f>[9]Maio!$F$19</f>
        <v>78</v>
      </c>
      <c r="Q13" s="14">
        <f>[9]Maio!$F$20</f>
        <v>86</v>
      </c>
      <c r="R13" s="14">
        <f>[9]Maio!$F$21</f>
        <v>86</v>
      </c>
      <c r="S13" s="14">
        <f>[9]Maio!$F$22</f>
        <v>83</v>
      </c>
      <c r="T13" s="14">
        <f>[9]Maio!$F$23</f>
        <v>79</v>
      </c>
      <c r="U13" s="14">
        <f>[9]Maio!$F$24</f>
        <v>61</v>
      </c>
      <c r="V13" s="14">
        <f>[9]Maio!$F$25</f>
        <v>80</v>
      </c>
      <c r="W13" s="14">
        <f>[9]Maio!$F$26</f>
        <v>79</v>
      </c>
      <c r="X13" s="14">
        <f>[9]Maio!$F$27</f>
        <v>67</v>
      </c>
      <c r="Y13" s="14">
        <f>[9]Maio!$F$28</f>
        <v>76</v>
      </c>
      <c r="Z13" s="14">
        <f>[9]Maio!$F$29</f>
        <v>70</v>
      </c>
      <c r="AA13" s="14">
        <f>[9]Maio!$F$30</f>
        <v>88</v>
      </c>
      <c r="AB13" s="14">
        <f>[9]Maio!$F$31</f>
        <v>73</v>
      </c>
      <c r="AC13" s="14">
        <f>[9]Maio!$F$32</f>
        <v>61</v>
      </c>
      <c r="AD13" s="14">
        <f>[9]Maio!$F$33</f>
        <v>64</v>
      </c>
      <c r="AE13" s="14">
        <f>[9]Maio!$F$34</f>
        <v>69</v>
      </c>
      <c r="AF13" s="14">
        <f>[9]Maio!$F$35</f>
        <v>73</v>
      </c>
      <c r="AG13" s="63">
        <f t="shared" si="3"/>
        <v>88</v>
      </c>
      <c r="AH13" s="88">
        <f t="shared" si="1"/>
        <v>76.806451612903231</v>
      </c>
    </row>
    <row r="14" spans="1:35" ht="17.100000000000001" customHeight="1" x14ac:dyDescent="0.2">
      <c r="A14" s="135" t="s">
        <v>50</v>
      </c>
      <c r="B14" s="14">
        <f>[10]Maio!$F$5</f>
        <v>86</v>
      </c>
      <c r="C14" s="14">
        <f>[10]Maio!$F$6</f>
        <v>80</v>
      </c>
      <c r="D14" s="14">
        <f>[10]Maio!$F$7</f>
        <v>76</v>
      </c>
      <c r="E14" s="14">
        <f>[10]Maio!$F$8</f>
        <v>88</v>
      </c>
      <c r="F14" s="14">
        <f>[10]Maio!$F$9</f>
        <v>85</v>
      </c>
      <c r="G14" s="14">
        <f>[10]Maio!$F$10</f>
        <v>92</v>
      </c>
      <c r="H14" s="14">
        <f>[10]Maio!$F$11</f>
        <v>93</v>
      </c>
      <c r="I14" s="14">
        <f>[10]Maio!$F$12</f>
        <v>90</v>
      </c>
      <c r="J14" s="14">
        <f>[10]Maio!$F$13</f>
        <v>87</v>
      </c>
      <c r="K14" s="14">
        <f>[10]Maio!$F$14</f>
        <v>90</v>
      </c>
      <c r="L14" s="14">
        <f>[10]Maio!$F$15</f>
        <v>85</v>
      </c>
      <c r="M14" s="14">
        <f>[10]Maio!$F$16</f>
        <v>97</v>
      </c>
      <c r="N14" s="14">
        <f>[10]Maio!$F$17</f>
        <v>98</v>
      </c>
      <c r="O14" s="14">
        <f>[10]Maio!$F$18</f>
        <v>94</v>
      </c>
      <c r="P14" s="14">
        <f>[10]Maio!$F$19</f>
        <v>90</v>
      </c>
      <c r="Q14" s="14">
        <f>[10]Maio!$F$20</f>
        <v>96</v>
      </c>
      <c r="R14" s="14">
        <f>[10]Maio!$F$21</f>
        <v>96</v>
      </c>
      <c r="S14" s="14">
        <f>[10]Maio!$F$22</f>
        <v>90</v>
      </c>
      <c r="T14" s="14">
        <f>[10]Maio!$F$23</f>
        <v>97</v>
      </c>
      <c r="U14" s="14">
        <f>[10]Maio!$F$24</f>
        <v>95</v>
      </c>
      <c r="V14" s="14">
        <f>[10]Maio!$F$25</f>
        <v>89</v>
      </c>
      <c r="W14" s="14">
        <f>[10]Maio!$F$26</f>
        <v>88</v>
      </c>
      <c r="X14" s="14">
        <f>[10]Maio!$F$27</f>
        <v>87</v>
      </c>
      <c r="Y14" s="14">
        <f>[10]Maio!$F$28</f>
        <v>84</v>
      </c>
      <c r="Z14" s="14">
        <f>[10]Maio!$F$29</f>
        <v>83</v>
      </c>
      <c r="AA14" s="14">
        <f>[10]Maio!$F$30</f>
        <v>86</v>
      </c>
      <c r="AB14" s="14">
        <f>[10]Maio!$F$31</f>
        <v>83</v>
      </c>
      <c r="AC14" s="14">
        <f>[10]Maio!$F$32</f>
        <v>82</v>
      </c>
      <c r="AD14" s="14">
        <f>[10]Maio!$F$33</f>
        <v>70</v>
      </c>
      <c r="AE14" s="14">
        <f>[10]Maio!$F$34</f>
        <v>79</v>
      </c>
      <c r="AF14" s="14">
        <f>[10]Maio!$F$35</f>
        <v>92</v>
      </c>
      <c r="AG14" s="63">
        <f t="shared" ref="AG14" si="4">MAX(B14:AF14)</f>
        <v>98</v>
      </c>
      <c r="AH14" s="88">
        <f t="shared" ref="AH14" si="5">AVERAGE(B14:AF14)</f>
        <v>88</v>
      </c>
    </row>
    <row r="15" spans="1:35" ht="17.100000000000001" customHeight="1" x14ac:dyDescent="0.2">
      <c r="A15" s="135" t="s">
        <v>6</v>
      </c>
      <c r="B15" s="14">
        <f>[11]Maio!$F$5</f>
        <v>96</v>
      </c>
      <c r="C15" s="14">
        <f>[11]Maio!$F$6</f>
        <v>97</v>
      </c>
      <c r="D15" s="14">
        <f>[11]Maio!$F$7</f>
        <v>97</v>
      </c>
      <c r="E15" s="14">
        <f>[11]Maio!$F$8</f>
        <v>97</v>
      </c>
      <c r="F15" s="14">
        <f>[11]Maio!$F$9</f>
        <v>96</v>
      </c>
      <c r="G15" s="14">
        <f>[11]Maio!$F$10</f>
        <v>96</v>
      </c>
      <c r="H15" s="14">
        <f>[11]Maio!$F$11</f>
        <v>96</v>
      </c>
      <c r="I15" s="14">
        <f>[11]Maio!$F$12</f>
        <v>96</v>
      </c>
      <c r="J15" s="14">
        <f>[11]Maio!$F$13</f>
        <v>96</v>
      </c>
      <c r="K15" s="14">
        <f>[11]Maio!$F$14</f>
        <v>97</v>
      </c>
      <c r="L15" s="14">
        <f>[11]Maio!$F$15</f>
        <v>97</v>
      </c>
      <c r="M15" s="14">
        <f>[11]Maio!$F$16</f>
        <v>96</v>
      </c>
      <c r="N15" s="14">
        <f>[11]Maio!$F$17</f>
        <v>96</v>
      </c>
      <c r="O15" s="14">
        <f>[11]Maio!$F$18</f>
        <v>97</v>
      </c>
      <c r="P15" s="14">
        <f>[11]Maio!$F$19</f>
        <v>97</v>
      </c>
      <c r="Q15" s="14">
        <f>[11]Maio!$F$20</f>
        <v>97</v>
      </c>
      <c r="R15" s="14">
        <f>[11]Maio!$F$21</f>
        <v>97</v>
      </c>
      <c r="S15" s="14">
        <f>[11]Maio!$F$22</f>
        <v>97</v>
      </c>
      <c r="T15" s="14">
        <f>[11]Maio!$F$23</f>
        <v>96</v>
      </c>
      <c r="U15" s="14">
        <f>[11]Maio!$F$24</f>
        <v>96</v>
      </c>
      <c r="V15" s="14">
        <f>[11]Maio!$F$25</f>
        <v>98</v>
      </c>
      <c r="W15" s="14">
        <f>[11]Maio!$F$26</f>
        <v>98</v>
      </c>
      <c r="X15" s="14">
        <f>[11]Maio!$F$27</f>
        <v>97</v>
      </c>
      <c r="Y15" s="14">
        <f>[11]Maio!$F$28</f>
        <v>97</v>
      </c>
      <c r="Z15" s="14">
        <f>[11]Maio!$F$29</f>
        <v>97</v>
      </c>
      <c r="AA15" s="14">
        <f>[11]Maio!$F$30</f>
        <v>97</v>
      </c>
      <c r="AB15" s="14">
        <f>[11]Maio!$F$31</f>
        <v>96</v>
      </c>
      <c r="AC15" s="14">
        <f>[11]Maio!$F$32</f>
        <v>96</v>
      </c>
      <c r="AD15" s="14">
        <f>[11]Maio!$F$33</f>
        <v>92</v>
      </c>
      <c r="AE15" s="14">
        <f>[11]Maio!$F$34</f>
        <v>96</v>
      </c>
      <c r="AF15" s="14">
        <f>[11]Maio!$F$35</f>
        <v>96</v>
      </c>
      <c r="AG15" s="63">
        <f t="shared" si="3"/>
        <v>98</v>
      </c>
      <c r="AH15" s="88">
        <f t="shared" si="1"/>
        <v>96.451612903225808</v>
      </c>
    </row>
    <row r="16" spans="1:35" ht="17.100000000000001" customHeight="1" x14ac:dyDescent="0.2">
      <c r="A16" s="135" t="s">
        <v>7</v>
      </c>
      <c r="B16" s="14" t="str">
        <f>[12]Maio!$F$5</f>
        <v>*</v>
      </c>
      <c r="C16" s="14" t="str">
        <f>[12]Maio!$F$6</f>
        <v>*</v>
      </c>
      <c r="D16" s="14" t="str">
        <f>[12]Maio!$F$7</f>
        <v>*</v>
      </c>
      <c r="E16" s="14" t="str">
        <f>[12]Maio!$F$8</f>
        <v>*</v>
      </c>
      <c r="F16" s="14" t="str">
        <f>[12]Maio!$F$9</f>
        <v>*</v>
      </c>
      <c r="G16" s="14" t="str">
        <f>[12]Maio!$F$10</f>
        <v>*</v>
      </c>
      <c r="H16" s="14" t="str">
        <f>[12]Maio!$F$11</f>
        <v>*</v>
      </c>
      <c r="I16" s="14" t="str">
        <f>[12]Maio!$F$12</f>
        <v>*</v>
      </c>
      <c r="J16" s="14" t="str">
        <f>[12]Maio!$F$13</f>
        <v>*</v>
      </c>
      <c r="K16" s="14" t="str">
        <f>[12]Maio!$F$14</f>
        <v>*</v>
      </c>
      <c r="L16" s="14" t="str">
        <f>[12]Maio!$F$15</f>
        <v>*</v>
      </c>
      <c r="M16" s="14" t="str">
        <f>[12]Maio!$F$16</f>
        <v>*</v>
      </c>
      <c r="N16" s="14" t="str">
        <f>[12]Maio!$F$17</f>
        <v>*</v>
      </c>
      <c r="O16" s="14" t="str">
        <f>[12]Maio!$F$18</f>
        <v>*</v>
      </c>
      <c r="P16" s="14" t="str">
        <f>[12]Maio!$F$19</f>
        <v>*</v>
      </c>
      <c r="Q16" s="14" t="str">
        <f>[12]Maio!$F$20</f>
        <v>*</v>
      </c>
      <c r="R16" s="14" t="str">
        <f>[12]Maio!$F$21</f>
        <v>*</v>
      </c>
      <c r="S16" s="14" t="str">
        <f>[12]Maio!$F$22</f>
        <v>*</v>
      </c>
      <c r="T16" s="14" t="str">
        <f>[12]Maio!$F$23</f>
        <v>*</v>
      </c>
      <c r="U16" s="14" t="str">
        <f>[12]Maio!$F$24</f>
        <v>*</v>
      </c>
      <c r="V16" s="14" t="str">
        <f>[12]Maio!$F$25</f>
        <v>*</v>
      </c>
      <c r="W16" s="14" t="str">
        <f>[12]Maio!$F$26</f>
        <v>*</v>
      </c>
      <c r="X16" s="14" t="str">
        <f>[12]Maio!$F$27</f>
        <v>*</v>
      </c>
      <c r="Y16" s="14" t="str">
        <f>[12]Maio!$F$28</f>
        <v>*</v>
      </c>
      <c r="Z16" s="14" t="str">
        <f>[12]Maio!$F$29</f>
        <v>*</v>
      </c>
      <c r="AA16" s="14" t="str">
        <f>[12]Maio!$F$30</f>
        <v>*</v>
      </c>
      <c r="AB16" s="14" t="str">
        <f>[12]Maio!$F$31</f>
        <v>*</v>
      </c>
      <c r="AC16" s="14" t="str">
        <f>[12]Maio!$F$32</f>
        <v>*</v>
      </c>
      <c r="AD16" s="14" t="str">
        <f>[12]Maio!$F$33</f>
        <v>*</v>
      </c>
      <c r="AE16" s="14" t="str">
        <f>[12]Maio!$F$34</f>
        <v>*</v>
      </c>
      <c r="AF16" s="14" t="str">
        <f>[12]Maio!$F$35</f>
        <v>*</v>
      </c>
      <c r="AG16" s="63" t="s">
        <v>130</v>
      </c>
      <c r="AH16" s="88" t="s">
        <v>130</v>
      </c>
    </row>
    <row r="17" spans="1:36" ht="17.100000000000001" customHeight="1" x14ac:dyDescent="0.2">
      <c r="A17" s="135" t="s">
        <v>8</v>
      </c>
      <c r="B17" s="14">
        <f>[13]Maio!$F$5</f>
        <v>90</v>
      </c>
      <c r="C17" s="14">
        <f>[13]Maio!$F$6</f>
        <v>88</v>
      </c>
      <c r="D17" s="14">
        <f>[13]Maio!$F$7</f>
        <v>81</v>
      </c>
      <c r="E17" s="14">
        <f>[13]Maio!$F$8</f>
        <v>77</v>
      </c>
      <c r="F17" s="14">
        <f>[13]Maio!$F$9</f>
        <v>74</v>
      </c>
      <c r="G17" s="14">
        <f>[13]Maio!$F$10</f>
        <v>89</v>
      </c>
      <c r="H17" s="14">
        <f>[13]Maio!$F$11</f>
        <v>90</v>
      </c>
      <c r="I17" s="14">
        <f>[13]Maio!$F$12</f>
        <v>90</v>
      </c>
      <c r="J17" s="14">
        <f>[13]Maio!$F$13</f>
        <v>90</v>
      </c>
      <c r="K17" s="14">
        <f>[13]Maio!$F$14</f>
        <v>88</v>
      </c>
      <c r="L17" s="14">
        <f>[13]Maio!$F$15</f>
        <v>100</v>
      </c>
      <c r="M17" s="14">
        <f>[13]Maio!$F$16</f>
        <v>100</v>
      </c>
      <c r="N17" s="14">
        <f>[13]Maio!$F$17</f>
        <v>100</v>
      </c>
      <c r="O17" s="14">
        <f>[13]Maio!$F$18</f>
        <v>97</v>
      </c>
      <c r="P17" s="14">
        <f>[13]Maio!$F$19</f>
        <v>87</v>
      </c>
      <c r="Q17" s="14">
        <f>[13]Maio!$F$20</f>
        <v>98</v>
      </c>
      <c r="R17" s="14">
        <f>[13]Maio!$F$21</f>
        <v>100</v>
      </c>
      <c r="S17" s="14">
        <f>[13]Maio!$F$22</f>
        <v>100</v>
      </c>
      <c r="T17" s="14">
        <f>[13]Maio!$F$23</f>
        <v>98</v>
      </c>
      <c r="U17" s="14">
        <f>[13]Maio!$F$24</f>
        <v>95</v>
      </c>
      <c r="V17" s="14">
        <f>[13]Maio!$F$25</f>
        <v>99</v>
      </c>
      <c r="W17" s="14">
        <f>[13]Maio!$F$26</f>
        <v>100</v>
      </c>
      <c r="X17" s="14">
        <f>[13]Maio!$F$27</f>
        <v>96</v>
      </c>
      <c r="Y17" s="14">
        <f>[13]Maio!$F$28</f>
        <v>95</v>
      </c>
      <c r="Z17" s="14">
        <f>[13]Maio!$F$29</f>
        <v>95</v>
      </c>
      <c r="AA17" s="14">
        <f>[13]Maio!$F$30</f>
        <v>90</v>
      </c>
      <c r="AB17" s="14">
        <f>[13]Maio!$F$31</f>
        <v>90</v>
      </c>
      <c r="AC17" s="14">
        <f>[13]Maio!$F$32</f>
        <v>90</v>
      </c>
      <c r="AD17" s="14">
        <f>[13]Maio!$F$33</f>
        <v>81</v>
      </c>
      <c r="AE17" s="14">
        <f>[13]Maio!$F$34</f>
        <v>80</v>
      </c>
      <c r="AF17" s="14">
        <f>[13]Maio!$F$35</f>
        <v>89</v>
      </c>
      <c r="AG17" s="63">
        <f>MAX(B17:AF17)</f>
        <v>100</v>
      </c>
      <c r="AH17" s="88">
        <f>AVERAGE(B17:AF17)</f>
        <v>91.516129032258064</v>
      </c>
    </row>
    <row r="18" spans="1:36" ht="17.100000000000001" customHeight="1" x14ac:dyDescent="0.2">
      <c r="A18" s="135" t="s">
        <v>9</v>
      </c>
      <c r="B18" s="14">
        <f>[14]Maio!$F$5</f>
        <v>77</v>
      </c>
      <c r="C18" s="14">
        <f>[14]Maio!$F$6</f>
        <v>75</v>
      </c>
      <c r="D18" s="14">
        <f>[14]Maio!$F$7</f>
        <v>62</v>
      </c>
      <c r="E18" s="14">
        <f>[14]Maio!$F$8</f>
        <v>61</v>
      </c>
      <c r="F18" s="14">
        <f>[14]Maio!$F$9</f>
        <v>64</v>
      </c>
      <c r="G18" s="14">
        <f>[14]Maio!$F$10</f>
        <v>78</v>
      </c>
      <c r="H18" s="14">
        <f>[14]Maio!$F$11</f>
        <v>79</v>
      </c>
      <c r="I18" s="14">
        <f>[14]Maio!$F$12</f>
        <v>85</v>
      </c>
      <c r="J18" s="14">
        <f>[14]Maio!$F$13</f>
        <v>85</v>
      </c>
      <c r="K18" s="14">
        <f>[14]Maio!$F$14</f>
        <v>83</v>
      </c>
      <c r="L18" s="14">
        <f>[14]Maio!$F$15</f>
        <v>96</v>
      </c>
      <c r="M18" s="14">
        <f>[14]Maio!$F$16</f>
        <v>94</v>
      </c>
      <c r="N18" s="14">
        <f>[14]Maio!$F$17</f>
        <v>93</v>
      </c>
      <c r="O18" s="14">
        <f>[14]Maio!$F$18</f>
        <v>85</v>
      </c>
      <c r="P18" s="14">
        <f>[14]Maio!$F$19</f>
        <v>83</v>
      </c>
      <c r="Q18" s="14">
        <f>[14]Maio!$F$20</f>
        <v>96</v>
      </c>
      <c r="R18" s="14">
        <f>[14]Maio!$F$21</f>
        <v>96</v>
      </c>
      <c r="S18" s="14">
        <f>[14]Maio!$F$22</f>
        <v>97</v>
      </c>
      <c r="T18" s="14">
        <f>[14]Maio!$F$23</f>
        <v>97</v>
      </c>
      <c r="U18" s="14">
        <f>[14]Maio!$F$24</f>
        <v>87</v>
      </c>
      <c r="V18" s="14">
        <f>[14]Maio!$F$25</f>
        <v>87</v>
      </c>
      <c r="W18" s="14">
        <f>[14]Maio!$F$26</f>
        <v>86</v>
      </c>
      <c r="X18" s="14">
        <f>[14]Maio!$F$27</f>
        <v>85</v>
      </c>
      <c r="Y18" s="14">
        <f>[14]Maio!$F$28</f>
        <v>82</v>
      </c>
      <c r="Z18" s="14">
        <f>[14]Maio!$F$29</f>
        <v>85</v>
      </c>
      <c r="AA18" s="14">
        <f>[14]Maio!$F$30</f>
        <v>85</v>
      </c>
      <c r="AB18" s="14">
        <f>[14]Maio!$F$31</f>
        <v>82</v>
      </c>
      <c r="AC18" s="14">
        <f>[14]Maio!$F$32</f>
        <v>81</v>
      </c>
      <c r="AD18" s="14">
        <f>[14]Maio!$F$33</f>
        <v>76</v>
      </c>
      <c r="AE18" s="14">
        <f>[14]Maio!$F$34</f>
        <v>70</v>
      </c>
      <c r="AF18" s="14">
        <f>[14]Maio!$F$35</f>
        <v>83</v>
      </c>
      <c r="AG18" s="63">
        <f t="shared" ref="AG18:AG29" si="6">MAX(B18:AF18)</f>
        <v>97</v>
      </c>
      <c r="AH18" s="88">
        <f t="shared" ref="AH18:AH30" si="7">AVERAGE(B18:AF18)</f>
        <v>83.064516129032256</v>
      </c>
    </row>
    <row r="19" spans="1:36" ht="17.100000000000001" customHeight="1" x14ac:dyDescent="0.2">
      <c r="A19" s="135" t="s">
        <v>49</v>
      </c>
      <c r="B19" s="14">
        <f>[15]Maio!$F$5</f>
        <v>100</v>
      </c>
      <c r="C19" s="14">
        <f>[15]Maio!$F$6</f>
        <v>100</v>
      </c>
      <c r="D19" s="14">
        <f>[15]Maio!$F$7</f>
        <v>92</v>
      </c>
      <c r="E19" s="14">
        <f>[15]Maio!$F$8</f>
        <v>91</v>
      </c>
      <c r="F19" s="14">
        <f>[15]Maio!$F$9</f>
        <v>91</v>
      </c>
      <c r="G19" s="14">
        <f>[15]Maio!$F$10</f>
        <v>100</v>
      </c>
      <c r="H19" s="14">
        <f>[15]Maio!$F$11</f>
        <v>91</v>
      </c>
      <c r="I19" s="14">
        <f>[15]Maio!$F$12</f>
        <v>81</v>
      </c>
      <c r="J19" s="14">
        <f>[15]Maio!$F$13</f>
        <v>88</v>
      </c>
      <c r="K19" s="14">
        <f>[15]Maio!$F$14</f>
        <v>91</v>
      </c>
      <c r="L19" s="14">
        <f>[15]Maio!$F$15</f>
        <v>100</v>
      </c>
      <c r="M19" s="14">
        <f>[15]Maio!$F$16</f>
        <v>100</v>
      </c>
      <c r="N19" s="14">
        <f>[15]Maio!$F$17</f>
        <v>100</v>
      </c>
      <c r="O19" s="14">
        <f>[15]Maio!$F$18</f>
        <v>100</v>
      </c>
      <c r="P19" s="14">
        <f>[15]Maio!$F$19</f>
        <v>100</v>
      </c>
      <c r="Q19" s="14">
        <f>[15]Maio!$F$20</f>
        <v>100</v>
      </c>
      <c r="R19" s="14">
        <f>[15]Maio!$F$21</f>
        <v>100</v>
      </c>
      <c r="S19" s="14">
        <f>[15]Maio!$F$22</f>
        <v>98</v>
      </c>
      <c r="T19" s="14">
        <f>[15]Maio!$F$23</f>
        <v>95</v>
      </c>
      <c r="U19" s="14">
        <f>[15]Maio!$F$24</f>
        <v>100</v>
      </c>
      <c r="V19" s="14">
        <f>[15]Maio!$F$25</f>
        <v>100</v>
      </c>
      <c r="W19" s="14">
        <f>[15]Maio!$F$26</f>
        <v>100</v>
      </c>
      <c r="X19" s="14">
        <f>[15]Maio!$F$27</f>
        <v>100</v>
      </c>
      <c r="Y19" s="14">
        <f>[15]Maio!$F$28</f>
        <v>100</v>
      </c>
      <c r="Z19" s="14">
        <f>[15]Maio!$F$29</f>
        <v>95</v>
      </c>
      <c r="AA19" s="14">
        <f>[15]Maio!$F$30</f>
        <v>100</v>
      </c>
      <c r="AB19" s="14">
        <f>[15]Maio!$F$31</f>
        <v>100</v>
      </c>
      <c r="AC19" s="14">
        <f>[15]Maio!$F$32</f>
        <v>96</v>
      </c>
      <c r="AD19" s="14">
        <f>[15]Maio!$F$33</f>
        <v>100</v>
      </c>
      <c r="AE19" s="14">
        <f>[15]Maio!$F$34</f>
        <v>94</v>
      </c>
      <c r="AF19" s="14">
        <f>[15]Maio!$F$35</f>
        <v>91</v>
      </c>
      <c r="AG19" s="63">
        <f t="shared" ref="AG19" si="8">MAX(B19:AF19)</f>
        <v>100</v>
      </c>
      <c r="AH19" s="88">
        <f t="shared" ref="AH19" si="9">AVERAGE(B19:AF19)</f>
        <v>96.58064516129032</v>
      </c>
    </row>
    <row r="20" spans="1:36" ht="17.100000000000001" customHeight="1" x14ac:dyDescent="0.2">
      <c r="A20" s="135" t="s">
        <v>10</v>
      </c>
      <c r="B20" s="14">
        <f>[16]Maio!$F$5</f>
        <v>91</v>
      </c>
      <c r="C20" s="14">
        <f>[16]Maio!$F$6</f>
        <v>93</v>
      </c>
      <c r="D20" s="14">
        <f>[16]Maio!$F$7</f>
        <v>78</v>
      </c>
      <c r="E20" s="14">
        <f>[16]Maio!$F$8</f>
        <v>84</v>
      </c>
      <c r="F20" s="14">
        <f>[16]Maio!$F$9</f>
        <v>76</v>
      </c>
      <c r="G20" s="14">
        <f>[16]Maio!$F$10</f>
        <v>89</v>
      </c>
      <c r="H20" s="14">
        <f>[16]Maio!$F$11</f>
        <v>92</v>
      </c>
      <c r="I20" s="14">
        <f>[16]Maio!$F$12</f>
        <v>86</v>
      </c>
      <c r="J20" s="14">
        <f>[16]Maio!$F$13</f>
        <v>85</v>
      </c>
      <c r="K20" s="14">
        <f>[16]Maio!$F$14</f>
        <v>85</v>
      </c>
      <c r="L20" s="14">
        <f>[16]Maio!$F$15</f>
        <v>97</v>
      </c>
      <c r="M20" s="14">
        <f>[16]Maio!$F$16</f>
        <v>97</v>
      </c>
      <c r="N20" s="14">
        <f>[16]Maio!$F$17</f>
        <v>98</v>
      </c>
      <c r="O20" s="14">
        <f>[16]Maio!$F$18</f>
        <v>94</v>
      </c>
      <c r="P20" s="14">
        <f>[16]Maio!$F$19</f>
        <v>92</v>
      </c>
      <c r="Q20" s="14">
        <f>[16]Maio!$F$20</f>
        <v>95</v>
      </c>
      <c r="R20" s="14">
        <f>[16]Maio!$F$21</f>
        <v>98</v>
      </c>
      <c r="S20" s="14">
        <f>[16]Maio!$F$22</f>
        <v>95</v>
      </c>
      <c r="T20" s="14">
        <f>[16]Maio!$F$23</f>
        <v>98</v>
      </c>
      <c r="U20" s="14">
        <f>[16]Maio!$F$24</f>
        <v>97</v>
      </c>
      <c r="V20" s="14">
        <f>[16]Maio!$F$25</f>
        <v>97</v>
      </c>
      <c r="W20" s="14">
        <f>[16]Maio!$F$26</f>
        <v>97</v>
      </c>
      <c r="X20" s="14">
        <f>[16]Maio!$F$27</f>
        <v>98</v>
      </c>
      <c r="Y20" s="14">
        <f>[16]Maio!$F$28</f>
        <v>94</v>
      </c>
      <c r="Z20" s="14">
        <f>[16]Maio!$F$29</f>
        <v>95</v>
      </c>
      <c r="AA20" s="14">
        <f>[16]Maio!$F$30</f>
        <v>91</v>
      </c>
      <c r="AB20" s="14">
        <f>[16]Maio!$F$31</f>
        <v>84</v>
      </c>
      <c r="AC20" s="14">
        <f>[16]Maio!$F$32</f>
        <v>86</v>
      </c>
      <c r="AD20" s="14">
        <f>[16]Maio!$F$33</f>
        <v>82</v>
      </c>
      <c r="AE20" s="14">
        <f>[16]Maio!$F$34</f>
        <v>85</v>
      </c>
      <c r="AF20" s="14">
        <f>[16]Maio!$F$35</f>
        <v>87</v>
      </c>
      <c r="AG20" s="63">
        <f t="shared" si="6"/>
        <v>98</v>
      </c>
      <c r="AH20" s="88">
        <f t="shared" si="7"/>
        <v>90.838709677419359</v>
      </c>
      <c r="AI20" s="1" t="s">
        <v>54</v>
      </c>
    </row>
    <row r="21" spans="1:36" ht="17.100000000000001" customHeight="1" x14ac:dyDescent="0.2">
      <c r="A21" s="135" t="s">
        <v>11</v>
      </c>
      <c r="B21" s="14">
        <f>[17]Maio!$F$5</f>
        <v>93</v>
      </c>
      <c r="C21" s="14">
        <f>[17]Maio!$F$6</f>
        <v>91</v>
      </c>
      <c r="D21" s="14">
        <f>[17]Maio!$F$7</f>
        <v>92</v>
      </c>
      <c r="E21" s="14">
        <f>[17]Maio!$F$8</f>
        <v>91</v>
      </c>
      <c r="F21" s="14">
        <f>[17]Maio!$F$9</f>
        <v>91</v>
      </c>
      <c r="G21" s="14">
        <f>[17]Maio!$F$10</f>
        <v>89</v>
      </c>
      <c r="H21" s="14">
        <f>[17]Maio!$F$11</f>
        <v>93</v>
      </c>
      <c r="I21" s="14">
        <f>[17]Maio!$F$12</f>
        <v>92</v>
      </c>
      <c r="J21" s="14">
        <f>[17]Maio!$F$13</f>
        <v>93</v>
      </c>
      <c r="K21" s="14">
        <f>[17]Maio!$F$14</f>
        <v>93</v>
      </c>
      <c r="L21" s="14">
        <f>[17]Maio!$F$15</f>
        <v>95</v>
      </c>
      <c r="M21" s="14">
        <f>[17]Maio!$F$16</f>
        <v>94</v>
      </c>
      <c r="N21" s="14">
        <f>[17]Maio!$F$17</f>
        <v>96</v>
      </c>
      <c r="O21" s="14">
        <f>[17]Maio!$F$18</f>
        <v>95</v>
      </c>
      <c r="P21" s="14">
        <f>[17]Maio!$F$19</f>
        <v>95</v>
      </c>
      <c r="Q21" s="14">
        <f>[17]Maio!$F$20</f>
        <v>95</v>
      </c>
      <c r="R21" s="14">
        <f>[17]Maio!$F$21</f>
        <v>96</v>
      </c>
      <c r="S21" s="14">
        <f>[17]Maio!$F$22</f>
        <v>96</v>
      </c>
      <c r="T21" s="14">
        <f>[17]Maio!$F$23</f>
        <v>95</v>
      </c>
      <c r="U21" s="14">
        <f>[17]Maio!$F$24</f>
        <v>91</v>
      </c>
      <c r="V21" s="14">
        <f>[17]Maio!$F$25</f>
        <v>96</v>
      </c>
      <c r="W21" s="14">
        <f>[17]Maio!$F$26</f>
        <v>94</v>
      </c>
      <c r="X21" s="14">
        <f>[17]Maio!$F$27</f>
        <v>95</v>
      </c>
      <c r="Y21" s="14">
        <f>[17]Maio!$F$28</f>
        <v>93</v>
      </c>
      <c r="Z21" s="14">
        <f>[17]Maio!$F$29</f>
        <v>88</v>
      </c>
      <c r="AA21" s="14">
        <f>[17]Maio!$F$30</f>
        <v>93</v>
      </c>
      <c r="AB21" s="14">
        <f>[17]Maio!$F$31</f>
        <v>95</v>
      </c>
      <c r="AC21" s="14">
        <f>[17]Maio!$F$32</f>
        <v>95</v>
      </c>
      <c r="AD21" s="14">
        <f>[17]Maio!$F$33</f>
        <v>93</v>
      </c>
      <c r="AE21" s="14">
        <f>[17]Maio!$F$34</f>
        <v>94</v>
      </c>
      <c r="AF21" s="14">
        <f>[17]Maio!$F$35</f>
        <v>93</v>
      </c>
      <c r="AG21" s="63">
        <f t="shared" si="6"/>
        <v>96</v>
      </c>
      <c r="AH21" s="88">
        <f t="shared" si="7"/>
        <v>93.387096774193552</v>
      </c>
    </row>
    <row r="22" spans="1:36" ht="17.100000000000001" customHeight="1" x14ac:dyDescent="0.2">
      <c r="A22" s="135" t="s">
        <v>12</v>
      </c>
      <c r="B22" s="14">
        <f>[18]Maio!$F$5</f>
        <v>91</v>
      </c>
      <c r="C22" s="14">
        <f>[18]Maio!$F$6</f>
        <v>91</v>
      </c>
      <c r="D22" s="14">
        <f>[18]Maio!$F$7</f>
        <v>91</v>
      </c>
      <c r="E22" s="14">
        <f>[18]Maio!$F$8</f>
        <v>86</v>
      </c>
      <c r="F22" s="14">
        <f>[18]Maio!$F$9</f>
        <v>81</v>
      </c>
      <c r="G22" s="14" t="str">
        <f>[18]Maio!$F$10</f>
        <v>*</v>
      </c>
      <c r="H22" s="14" t="str">
        <f>[18]Maio!$F$11</f>
        <v>*</v>
      </c>
      <c r="I22" s="14" t="str">
        <f>[18]Maio!$F$12</f>
        <v>*</v>
      </c>
      <c r="J22" s="14" t="str">
        <f>[18]Maio!$F$13</f>
        <v>*</v>
      </c>
      <c r="K22" s="14" t="str">
        <f>[18]Maio!$F$14</f>
        <v>*</v>
      </c>
      <c r="L22" s="14" t="str">
        <f>[18]Maio!$F$15</f>
        <v>*</v>
      </c>
      <c r="M22" s="14" t="str">
        <f>[18]Maio!$F$16</f>
        <v>*</v>
      </c>
      <c r="N22" s="14" t="str">
        <f>[18]Maio!$F$17</f>
        <v>*</v>
      </c>
      <c r="O22" s="14" t="str">
        <f>[18]Maio!$F$18</f>
        <v>*</v>
      </c>
      <c r="P22" s="14" t="str">
        <f>[18]Maio!$F$19</f>
        <v>*</v>
      </c>
      <c r="Q22" s="14" t="str">
        <f>[18]Maio!$F$20</f>
        <v>*</v>
      </c>
      <c r="R22" s="14" t="str">
        <f>[18]Maio!$F$21</f>
        <v>*</v>
      </c>
      <c r="S22" s="14" t="str">
        <f>[18]Maio!$F$22</f>
        <v>*</v>
      </c>
      <c r="T22" s="14" t="str">
        <f>[18]Maio!$F$23</f>
        <v>*</v>
      </c>
      <c r="U22" s="14" t="str">
        <f>[18]Maio!$F$24</f>
        <v>*</v>
      </c>
      <c r="V22" s="14" t="str">
        <f>[18]Maio!$F$25</f>
        <v>*</v>
      </c>
      <c r="W22" s="14" t="str">
        <f>[18]Maio!$F$26</f>
        <v>*</v>
      </c>
      <c r="X22" s="14" t="str">
        <f>[18]Maio!$F$27</f>
        <v>*</v>
      </c>
      <c r="Y22" s="14" t="str">
        <f>[18]Maio!$F$28</f>
        <v>*</v>
      </c>
      <c r="Z22" s="14" t="str">
        <f>[18]Maio!$F$29</f>
        <v>*</v>
      </c>
      <c r="AA22" s="14" t="str">
        <f>[18]Maio!$F$30</f>
        <v>*</v>
      </c>
      <c r="AB22" s="14" t="str">
        <f>[18]Maio!$F$31</f>
        <v>*</v>
      </c>
      <c r="AC22" s="14" t="str">
        <f>[18]Maio!$F$32</f>
        <v>*</v>
      </c>
      <c r="AD22" s="14" t="str">
        <f>[18]Maio!$F$33</f>
        <v>*</v>
      </c>
      <c r="AE22" s="14" t="str">
        <f>[18]Maio!$F$34</f>
        <v>*</v>
      </c>
      <c r="AF22" s="14" t="str">
        <f>[18]Maio!$F$35</f>
        <v>*</v>
      </c>
      <c r="AG22" s="63">
        <f t="shared" si="6"/>
        <v>91</v>
      </c>
      <c r="AH22" s="88">
        <f t="shared" si="7"/>
        <v>88</v>
      </c>
      <c r="AJ22" s="16" t="s">
        <v>54</v>
      </c>
    </row>
    <row r="23" spans="1:36" ht="17.100000000000001" customHeight="1" x14ac:dyDescent="0.2">
      <c r="A23" s="135" t="s">
        <v>13</v>
      </c>
      <c r="B23" s="14" t="str">
        <f>[19]Maio!$F$5</f>
        <v>*</v>
      </c>
      <c r="C23" s="14" t="str">
        <f>[19]Maio!$F$6</f>
        <v>*</v>
      </c>
      <c r="D23" s="14" t="str">
        <f>[19]Maio!$F$7</f>
        <v>*</v>
      </c>
      <c r="E23" s="14" t="str">
        <f>[19]Maio!$F$8</f>
        <v>*</v>
      </c>
      <c r="F23" s="14" t="str">
        <f>[19]Maio!$F$9</f>
        <v>*</v>
      </c>
      <c r="G23" s="14" t="str">
        <f>[19]Maio!$F$10</f>
        <v>*</v>
      </c>
      <c r="H23" s="14" t="str">
        <f>[19]Maio!$F$11</f>
        <v>*</v>
      </c>
      <c r="I23" s="14" t="str">
        <f>[19]Maio!$F$12</f>
        <v>*</v>
      </c>
      <c r="J23" s="14" t="str">
        <f>[19]Maio!$F$13</f>
        <v>*</v>
      </c>
      <c r="K23" s="14" t="str">
        <f>[19]Maio!$F$14</f>
        <v>*</v>
      </c>
      <c r="L23" s="14" t="str">
        <f>[19]Maio!$F$15</f>
        <v>*</v>
      </c>
      <c r="M23" s="14" t="str">
        <f>[19]Maio!$F$16</f>
        <v>*</v>
      </c>
      <c r="N23" s="14" t="str">
        <f>[19]Maio!$F$17</f>
        <v>*</v>
      </c>
      <c r="O23" s="14" t="str">
        <f>[19]Maio!$F$18</f>
        <v>*</v>
      </c>
      <c r="P23" s="14" t="str">
        <f>[19]Maio!$F$19</f>
        <v>*</v>
      </c>
      <c r="Q23" s="14" t="str">
        <f>[19]Maio!$F$20</f>
        <v>*</v>
      </c>
      <c r="R23" s="14" t="str">
        <f>[19]Maio!$F$21</f>
        <v>*</v>
      </c>
      <c r="S23" s="14" t="str">
        <f>[19]Maio!$F$22</f>
        <v>*</v>
      </c>
      <c r="T23" s="14" t="str">
        <f>[19]Maio!$F$23</f>
        <v>*</v>
      </c>
      <c r="U23" s="14" t="str">
        <f>[19]Maio!$F$24</f>
        <v>*</v>
      </c>
      <c r="V23" s="14" t="str">
        <f>[19]Maio!$F$25</f>
        <v>*</v>
      </c>
      <c r="W23" s="14" t="str">
        <f>[19]Maio!$F$26</f>
        <v>*</v>
      </c>
      <c r="X23" s="14" t="str">
        <f>[19]Maio!$F$27</f>
        <v>*</v>
      </c>
      <c r="Y23" s="14" t="str">
        <f>[19]Maio!$F$28</f>
        <v>*</v>
      </c>
      <c r="Z23" s="14" t="str">
        <f>[19]Maio!$F$29</f>
        <v>*</v>
      </c>
      <c r="AA23" s="14" t="str">
        <f>[19]Maio!$F$30</f>
        <v>*</v>
      </c>
      <c r="AB23" s="14" t="str">
        <f>[19]Maio!$F$31</f>
        <v>*</v>
      </c>
      <c r="AC23" s="14" t="str">
        <f>[19]Maio!$F$32</f>
        <v>*</v>
      </c>
      <c r="AD23" s="14" t="str">
        <f>[19]Maio!$F$33</f>
        <v>*</v>
      </c>
      <c r="AE23" s="14" t="str">
        <f>[19]Maio!$F$34</f>
        <v>*</v>
      </c>
      <c r="AF23" s="14" t="str">
        <f>[19]Maio!$F$35</f>
        <v>*</v>
      </c>
      <c r="AG23" s="63" t="s">
        <v>130</v>
      </c>
      <c r="AH23" s="88" t="s">
        <v>130</v>
      </c>
    </row>
    <row r="24" spans="1:36" ht="17.100000000000001" customHeight="1" x14ac:dyDescent="0.2">
      <c r="A24" s="135" t="s">
        <v>14</v>
      </c>
      <c r="B24" s="14">
        <f>[20]Maio!$F$5</f>
        <v>93</v>
      </c>
      <c r="C24" s="14">
        <f>[20]Maio!$F$6</f>
        <v>94</v>
      </c>
      <c r="D24" s="14">
        <f>[20]Maio!$F$7</f>
        <v>90</v>
      </c>
      <c r="E24" s="14">
        <f>[20]Maio!$F$8</f>
        <v>91</v>
      </c>
      <c r="F24" s="14">
        <f>[20]Maio!$F$9</f>
        <v>86</v>
      </c>
      <c r="G24" s="14">
        <f>[20]Maio!$F$10</f>
        <v>91</v>
      </c>
      <c r="H24" s="14">
        <f>[20]Maio!$F$11</f>
        <v>90</v>
      </c>
      <c r="I24" s="14">
        <f>[20]Maio!$F$12</f>
        <v>80</v>
      </c>
      <c r="J24" s="14">
        <f>[20]Maio!$F$13</f>
        <v>91</v>
      </c>
      <c r="K24" s="14">
        <f>[20]Maio!$F$14</f>
        <v>90</v>
      </c>
      <c r="L24" s="14">
        <f>[20]Maio!$F$15</f>
        <v>91</v>
      </c>
      <c r="M24" s="14">
        <f>[20]Maio!$F$16</f>
        <v>89</v>
      </c>
      <c r="N24" s="14">
        <f>[20]Maio!$F$17</f>
        <v>95</v>
      </c>
      <c r="O24" s="14">
        <f>[20]Maio!$F$18</f>
        <v>93</v>
      </c>
      <c r="P24" s="14">
        <f>[20]Maio!$F$19</f>
        <v>91</v>
      </c>
      <c r="Q24" s="14">
        <f>[20]Maio!$F$20</f>
        <v>90</v>
      </c>
      <c r="R24" s="14">
        <f>[20]Maio!$F$21</f>
        <v>90</v>
      </c>
      <c r="S24" s="14">
        <f>[20]Maio!$F$22</f>
        <v>95</v>
      </c>
      <c r="T24" s="14">
        <f>[20]Maio!$F$23</f>
        <v>91</v>
      </c>
      <c r="U24" s="14">
        <f>[20]Maio!$F$24</f>
        <v>93</v>
      </c>
      <c r="V24" s="14">
        <f>[20]Maio!$F$25</f>
        <v>95</v>
      </c>
      <c r="W24" s="14">
        <f>[20]Maio!$F$26</f>
        <v>94</v>
      </c>
      <c r="X24" s="14">
        <f>[20]Maio!$F$27</f>
        <v>91</v>
      </c>
      <c r="Y24" s="14">
        <f>[20]Maio!$F$28</f>
        <v>91</v>
      </c>
      <c r="Z24" s="14">
        <f>[20]Maio!$F$29</f>
        <v>91</v>
      </c>
      <c r="AA24" s="14">
        <f>[20]Maio!$F$30</f>
        <v>91</v>
      </c>
      <c r="AB24" s="14">
        <f>[20]Maio!$F$31</f>
        <v>95</v>
      </c>
      <c r="AC24" s="14">
        <f>[20]Maio!$F$32</f>
        <v>80</v>
      </c>
      <c r="AD24" s="14">
        <f>[20]Maio!$F$33</f>
        <v>77</v>
      </c>
      <c r="AE24" s="14">
        <f>[20]Maio!$F$34</f>
        <v>88</v>
      </c>
      <c r="AF24" s="14">
        <f>[20]Maio!$F$35</f>
        <v>86</v>
      </c>
      <c r="AG24" s="63">
        <f t="shared" si="6"/>
        <v>95</v>
      </c>
      <c r="AH24" s="88">
        <f t="shared" si="7"/>
        <v>90.096774193548384</v>
      </c>
      <c r="AJ24" t="s">
        <v>54</v>
      </c>
    </row>
    <row r="25" spans="1:36" ht="17.100000000000001" customHeight="1" x14ac:dyDescent="0.2">
      <c r="A25" s="135" t="s">
        <v>15</v>
      </c>
      <c r="B25" s="14">
        <f>[21]Maio!$F$5</f>
        <v>71</v>
      </c>
      <c r="C25" s="14">
        <f>[21]Maio!$F$6</f>
        <v>70</v>
      </c>
      <c r="D25" s="14">
        <f>[21]Maio!$F$7</f>
        <v>65</v>
      </c>
      <c r="E25" s="14">
        <f>[21]Maio!$F$8</f>
        <v>61</v>
      </c>
      <c r="F25" s="14">
        <f>[21]Maio!$F$9</f>
        <v>75</v>
      </c>
      <c r="G25" s="14">
        <f>[21]Maio!$F$10</f>
        <v>76</v>
      </c>
      <c r="H25" s="14">
        <f>[21]Maio!$F$11</f>
        <v>80</v>
      </c>
      <c r="I25" s="14">
        <f>[21]Maio!$F$12</f>
        <v>78</v>
      </c>
      <c r="J25" s="14">
        <f>[21]Maio!$F$13</f>
        <v>80</v>
      </c>
      <c r="K25" s="14">
        <f>[21]Maio!$F$14</f>
        <v>79</v>
      </c>
      <c r="L25" s="14">
        <f>[21]Maio!$F$15</f>
        <v>85</v>
      </c>
      <c r="M25" s="14">
        <f>[21]Maio!$F$16</f>
        <v>87</v>
      </c>
      <c r="N25" s="14">
        <f>[21]Maio!$F$17</f>
        <v>84</v>
      </c>
      <c r="O25" s="14">
        <f>[21]Maio!$F$18</f>
        <v>84</v>
      </c>
      <c r="P25" s="14">
        <f>[21]Maio!$F$19</f>
        <v>82</v>
      </c>
      <c r="Q25" s="14">
        <f>[21]Maio!$F$20</f>
        <v>84</v>
      </c>
      <c r="R25" s="14">
        <f>[21]Maio!$F$21</f>
        <v>88</v>
      </c>
      <c r="S25" s="14">
        <f>[21]Maio!$F$22</f>
        <v>88</v>
      </c>
      <c r="T25" s="14">
        <f>[21]Maio!$F$23</f>
        <v>87</v>
      </c>
      <c r="U25" s="14">
        <f>[21]Maio!$F$24</f>
        <v>84</v>
      </c>
      <c r="V25" s="14">
        <f>[21]Maio!$F$25</f>
        <v>81</v>
      </c>
      <c r="W25" s="14">
        <f>[21]Maio!$F$26</f>
        <v>75</v>
      </c>
      <c r="X25" s="14">
        <f>[21]Maio!$F$27</f>
        <v>79</v>
      </c>
      <c r="Y25" s="14">
        <f>[21]Maio!$F$28</f>
        <v>75</v>
      </c>
      <c r="Z25" s="14">
        <f>[21]Maio!$F$29</f>
        <v>82</v>
      </c>
      <c r="AA25" s="14">
        <f>[21]Maio!$F$30</f>
        <v>83</v>
      </c>
      <c r="AB25" s="14">
        <f>[21]Maio!$F$31</f>
        <v>83</v>
      </c>
      <c r="AC25" s="14">
        <f>[21]Maio!$F$32</f>
        <v>81</v>
      </c>
      <c r="AD25" s="14">
        <f>[21]Maio!$F$33</f>
        <v>76</v>
      </c>
      <c r="AE25" s="14">
        <f>[21]Maio!$F$34</f>
        <v>77</v>
      </c>
      <c r="AF25" s="14">
        <f>[21]Maio!$F$35</f>
        <v>82</v>
      </c>
      <c r="AG25" s="63">
        <f t="shared" si="6"/>
        <v>88</v>
      </c>
      <c r="AH25" s="88">
        <f t="shared" si="7"/>
        <v>79.41935483870968</v>
      </c>
    </row>
    <row r="26" spans="1:36" ht="17.100000000000001" customHeight="1" x14ac:dyDescent="0.2">
      <c r="A26" s="135" t="s">
        <v>16</v>
      </c>
      <c r="B26" s="14">
        <f>[22]Maio!$F$5</f>
        <v>92</v>
      </c>
      <c r="C26" s="14">
        <f>[22]Maio!$F$6</f>
        <v>89</v>
      </c>
      <c r="D26" s="14">
        <f>[22]Maio!$F$7</f>
        <v>88</v>
      </c>
      <c r="E26" s="14">
        <f>[22]Maio!$F$8</f>
        <v>80</v>
      </c>
      <c r="F26" s="14">
        <f>[22]Maio!$F$9</f>
        <v>96</v>
      </c>
      <c r="G26" s="14">
        <f>[22]Maio!$F$10</f>
        <v>94</v>
      </c>
      <c r="H26" s="14">
        <f>[22]Maio!$F$11</f>
        <v>94</v>
      </c>
      <c r="I26" s="14">
        <f>[22]Maio!$F$12</f>
        <v>89</v>
      </c>
      <c r="J26" s="14">
        <f>[22]Maio!$F$13</f>
        <v>93</v>
      </c>
      <c r="K26" s="14">
        <f>[22]Maio!$F$14</f>
        <v>86</v>
      </c>
      <c r="L26" s="14">
        <f>[22]Maio!$F$15</f>
        <v>95</v>
      </c>
      <c r="M26" s="14">
        <f>[22]Maio!$F$16</f>
        <v>94</v>
      </c>
      <c r="N26" s="14">
        <f>[22]Maio!$F$17</f>
        <v>95</v>
      </c>
      <c r="O26" s="14">
        <f>[22]Maio!$F$18</f>
        <v>93</v>
      </c>
      <c r="P26" s="14">
        <f>[22]Maio!$F$19</f>
        <v>86</v>
      </c>
      <c r="Q26" s="14">
        <f>[22]Maio!$F$20</f>
        <v>96</v>
      </c>
      <c r="R26" s="14">
        <f>[22]Maio!$F$21</f>
        <v>96</v>
      </c>
      <c r="S26" s="14">
        <f>[22]Maio!$F$22</f>
        <v>92</v>
      </c>
      <c r="T26" s="14">
        <f>[22]Maio!$F$23</f>
        <v>94</v>
      </c>
      <c r="U26" s="14">
        <f>[22]Maio!$F$24</f>
        <v>95</v>
      </c>
      <c r="V26" s="14">
        <f>[22]Maio!$F$25</f>
        <v>95</v>
      </c>
      <c r="W26" s="14">
        <f>[22]Maio!$F$26</f>
        <v>93</v>
      </c>
      <c r="X26" s="14">
        <f>[22]Maio!$F$27</f>
        <v>92</v>
      </c>
      <c r="Y26" s="14">
        <f>[22]Maio!$F$28</f>
        <v>83</v>
      </c>
      <c r="Z26" s="14">
        <f>[22]Maio!$F$29</f>
        <v>87</v>
      </c>
      <c r="AA26" s="14">
        <f>[22]Maio!$F$30</f>
        <v>95</v>
      </c>
      <c r="AB26" s="14">
        <f>[22]Maio!$F$31</f>
        <v>93</v>
      </c>
      <c r="AC26" s="14">
        <f>[22]Maio!$F$32</f>
        <v>92</v>
      </c>
      <c r="AD26" s="14">
        <f>[22]Maio!$F$33</f>
        <v>89</v>
      </c>
      <c r="AE26" s="14">
        <f>[22]Maio!$F$34</f>
        <v>85</v>
      </c>
      <c r="AF26" s="14">
        <f>[22]Maio!$F$35</f>
        <v>95</v>
      </c>
      <c r="AG26" s="63">
        <f t="shared" si="6"/>
        <v>96</v>
      </c>
      <c r="AH26" s="88">
        <f t="shared" si="7"/>
        <v>91.483870967741936</v>
      </c>
    </row>
    <row r="27" spans="1:36" ht="17.100000000000001" customHeight="1" x14ac:dyDescent="0.2">
      <c r="A27" s="135" t="s">
        <v>17</v>
      </c>
      <c r="B27" s="14">
        <f>[23]Maio!$F$5</f>
        <v>97</v>
      </c>
      <c r="C27" s="14">
        <f>[23]Maio!$F$6</f>
        <v>96</v>
      </c>
      <c r="D27" s="14">
        <f>[23]Maio!$F$7</f>
        <v>95</v>
      </c>
      <c r="E27" s="14">
        <f>[23]Maio!$F$8</f>
        <v>96</v>
      </c>
      <c r="F27" s="14">
        <f>[23]Maio!$F$9</f>
        <v>91</v>
      </c>
      <c r="G27" s="14">
        <f>[23]Maio!$F$10</f>
        <v>96</v>
      </c>
      <c r="H27" s="14">
        <f>[23]Maio!$F$11</f>
        <v>98</v>
      </c>
      <c r="I27" s="14">
        <f>[23]Maio!$F$12</f>
        <v>93</v>
      </c>
      <c r="J27" s="14">
        <f>[23]Maio!$F$13</f>
        <v>93</v>
      </c>
      <c r="K27" s="14">
        <f>[23]Maio!$F$14</f>
        <v>81</v>
      </c>
      <c r="L27" s="14">
        <f>[23]Maio!$F$15</f>
        <v>98</v>
      </c>
      <c r="M27" s="14">
        <f>[23]Maio!$F$16</f>
        <v>99</v>
      </c>
      <c r="N27" s="14">
        <f>[23]Maio!$F$17</f>
        <v>100</v>
      </c>
      <c r="O27" s="14">
        <f>[23]Maio!$F$18</f>
        <v>99</v>
      </c>
      <c r="P27" s="14">
        <f>[23]Maio!$F$19</f>
        <v>99</v>
      </c>
      <c r="Q27" s="14">
        <f>[23]Maio!$F$20</f>
        <v>99</v>
      </c>
      <c r="R27" s="14">
        <f>[23]Maio!$F$21</f>
        <v>100</v>
      </c>
      <c r="S27" s="14">
        <f>[23]Maio!$F$22</f>
        <v>100</v>
      </c>
      <c r="T27" s="14">
        <f>[23]Maio!$F$23</f>
        <v>99</v>
      </c>
      <c r="U27" s="14">
        <f>[23]Maio!$F$24</f>
        <v>99</v>
      </c>
      <c r="V27" s="14">
        <f>[23]Maio!$F$25</f>
        <v>100</v>
      </c>
      <c r="W27" s="14">
        <f>[23]Maio!$F$26</f>
        <v>100</v>
      </c>
      <c r="X27" s="14">
        <f>[23]Maio!$F$27</f>
        <v>100</v>
      </c>
      <c r="Y27" s="14">
        <f>[23]Maio!$F$28</f>
        <v>100</v>
      </c>
      <c r="Z27" s="14">
        <f>[23]Maio!$F$29</f>
        <v>99</v>
      </c>
      <c r="AA27" s="14">
        <f>[23]Maio!$F$30</f>
        <v>100</v>
      </c>
      <c r="AB27" s="14">
        <f>[23]Maio!$F$31</f>
        <v>90</v>
      </c>
      <c r="AC27" s="14">
        <f>[23]Maio!$F$32</f>
        <v>94</v>
      </c>
      <c r="AD27" s="14">
        <f>[23]Maio!$F$33</f>
        <v>78</v>
      </c>
      <c r="AE27" s="14">
        <f>[23]Maio!$F$34</f>
        <v>73</v>
      </c>
      <c r="AF27" s="14">
        <f>[23]Maio!$F$35</f>
        <v>96</v>
      </c>
      <c r="AG27" s="63">
        <f t="shared" si="6"/>
        <v>100</v>
      </c>
      <c r="AH27" s="88">
        <f t="shared" si="7"/>
        <v>95.41935483870968</v>
      </c>
    </row>
    <row r="28" spans="1:36" ht="17.100000000000001" customHeight="1" x14ac:dyDescent="0.2">
      <c r="A28" s="135" t="s">
        <v>18</v>
      </c>
      <c r="B28" s="14">
        <f>[24]Maio!$F$5</f>
        <v>86</v>
      </c>
      <c r="C28" s="14">
        <f>[24]Maio!$F$6</f>
        <v>88</v>
      </c>
      <c r="D28" s="14">
        <f>[24]Maio!$F$7</f>
        <v>76</v>
      </c>
      <c r="E28" s="14">
        <f>[24]Maio!$F$8</f>
        <v>81</v>
      </c>
      <c r="F28" s="14">
        <f>[24]Maio!$F$9</f>
        <v>83</v>
      </c>
      <c r="G28" s="14">
        <f>[24]Maio!$F$10</f>
        <v>85</v>
      </c>
      <c r="H28" s="14">
        <f>[24]Maio!$F$11</f>
        <v>76</v>
      </c>
      <c r="I28" s="14">
        <f>[24]Maio!$F$12</f>
        <v>84</v>
      </c>
      <c r="J28" s="14">
        <f>[24]Maio!$F$13</f>
        <v>85</v>
      </c>
      <c r="K28" s="14">
        <f>[24]Maio!$F$14</f>
        <v>86</v>
      </c>
      <c r="L28" s="14">
        <f>[24]Maio!$F$15</f>
        <v>96</v>
      </c>
      <c r="M28" s="14">
        <f>[24]Maio!$F$16</f>
        <v>98</v>
      </c>
      <c r="N28" s="14">
        <f>[24]Maio!$F$17</f>
        <v>96</v>
      </c>
      <c r="O28" s="14">
        <f>[24]Maio!$F$18</f>
        <v>95</v>
      </c>
      <c r="P28" s="14">
        <f>[24]Maio!$F$19</f>
        <v>89</v>
      </c>
      <c r="Q28" s="14">
        <f>[24]Maio!$F$20</f>
        <v>94</v>
      </c>
      <c r="R28" s="14">
        <f>[24]Maio!$F$21</f>
        <v>95</v>
      </c>
      <c r="S28" s="14">
        <f>[24]Maio!$F$22</f>
        <v>97</v>
      </c>
      <c r="T28" s="14">
        <f>[24]Maio!$F$23</f>
        <v>97</v>
      </c>
      <c r="U28" s="14">
        <f>[24]Maio!$F$24</f>
        <v>95</v>
      </c>
      <c r="V28" s="14">
        <f>[24]Maio!$F$25</f>
        <v>91</v>
      </c>
      <c r="W28" s="14">
        <f>[24]Maio!$F$26</f>
        <v>88</v>
      </c>
      <c r="X28" s="14">
        <f>[24]Maio!$F$27</f>
        <v>86</v>
      </c>
      <c r="Y28" s="14">
        <f>[24]Maio!$F$28</f>
        <v>81</v>
      </c>
      <c r="Z28" s="14">
        <f>[24]Maio!$F$29</f>
        <v>80</v>
      </c>
      <c r="AA28" s="14">
        <f>[24]Maio!$F$30</f>
        <v>76</v>
      </c>
      <c r="AB28" s="14">
        <f>[24]Maio!$F$31</f>
        <v>85</v>
      </c>
      <c r="AC28" s="14">
        <f>[24]Maio!$F$32</f>
        <v>74</v>
      </c>
      <c r="AD28" s="14">
        <f>[24]Maio!$F$33</f>
        <v>71</v>
      </c>
      <c r="AE28" s="14">
        <f>[24]Maio!$F$34</f>
        <v>81</v>
      </c>
      <c r="AF28" s="14">
        <f>[24]Maio!$F$35</f>
        <v>89</v>
      </c>
      <c r="AG28" s="63">
        <f t="shared" si="6"/>
        <v>98</v>
      </c>
      <c r="AH28" s="88">
        <f t="shared" si="7"/>
        <v>86.58064516129032</v>
      </c>
    </row>
    <row r="29" spans="1:36" ht="17.100000000000001" customHeight="1" x14ac:dyDescent="0.2">
      <c r="A29" s="135" t="s">
        <v>19</v>
      </c>
      <c r="B29" s="14">
        <f>[25]Maio!$F$5</f>
        <v>86</v>
      </c>
      <c r="C29" s="14">
        <f>[25]Maio!$F$6</f>
        <v>85</v>
      </c>
      <c r="D29" s="14">
        <f>[25]Maio!$F$7</f>
        <v>81</v>
      </c>
      <c r="E29" s="14">
        <f>[25]Maio!$F$8</f>
        <v>90</v>
      </c>
      <c r="F29" s="14">
        <f>[25]Maio!$F$9</f>
        <v>76</v>
      </c>
      <c r="G29" s="14">
        <f>[25]Maio!$F$10</f>
        <v>77</v>
      </c>
      <c r="H29" s="14">
        <f>[25]Maio!$F$11</f>
        <v>85</v>
      </c>
      <c r="I29" s="14">
        <f>[25]Maio!$F$12</f>
        <v>84</v>
      </c>
      <c r="J29" s="14">
        <f>[25]Maio!$F$13</f>
        <v>83</v>
      </c>
      <c r="K29" s="14">
        <f>[25]Maio!$F$14</f>
        <v>85</v>
      </c>
      <c r="L29" s="14">
        <f>[25]Maio!$F$15</f>
        <v>96</v>
      </c>
      <c r="M29" s="14">
        <f>[25]Maio!$F$16</f>
        <v>94</v>
      </c>
      <c r="N29" s="14">
        <f>[25]Maio!$F$17</f>
        <v>94</v>
      </c>
      <c r="O29" s="14">
        <f>[25]Maio!$F$18</f>
        <v>91</v>
      </c>
      <c r="P29" s="14">
        <f>[25]Maio!$F$19</f>
        <v>95</v>
      </c>
      <c r="Q29" s="14">
        <f>[25]Maio!$F$20</f>
        <v>96</v>
      </c>
      <c r="R29" s="14">
        <f>[25]Maio!$F$21</f>
        <v>96</v>
      </c>
      <c r="S29" s="14">
        <f>[25]Maio!$F$22</f>
        <v>96</v>
      </c>
      <c r="T29" s="14">
        <f>[25]Maio!$F$23</f>
        <v>96</v>
      </c>
      <c r="U29" s="14">
        <f>[25]Maio!$F$24</f>
        <v>96</v>
      </c>
      <c r="V29" s="14">
        <f>[25]Maio!$F$25</f>
        <v>95</v>
      </c>
      <c r="W29" s="14">
        <f>[25]Maio!$F$26</f>
        <v>93</v>
      </c>
      <c r="X29" s="14">
        <f>[25]Maio!$F$27</f>
        <v>94</v>
      </c>
      <c r="Y29" s="14">
        <f>[25]Maio!$F$28</f>
        <v>88</v>
      </c>
      <c r="Z29" s="14">
        <f>[25]Maio!$F$29</f>
        <v>95</v>
      </c>
      <c r="AA29" s="14">
        <f>[25]Maio!$F$30</f>
        <v>84</v>
      </c>
      <c r="AB29" s="14">
        <f>[25]Maio!$F$31</f>
        <v>87</v>
      </c>
      <c r="AC29" s="14">
        <f>[25]Maio!$F$32</f>
        <v>86</v>
      </c>
      <c r="AD29" s="14">
        <f>[25]Maio!$F$33</f>
        <v>81</v>
      </c>
      <c r="AE29" s="14">
        <f>[25]Maio!$F$34</f>
        <v>80</v>
      </c>
      <c r="AF29" s="14">
        <f>[25]Maio!$F$35</f>
        <v>93</v>
      </c>
      <c r="AG29" s="63">
        <f t="shared" si="6"/>
        <v>96</v>
      </c>
      <c r="AH29" s="88">
        <f>AVERAGE(B29:AF29)</f>
        <v>88.967741935483872</v>
      </c>
    </row>
    <row r="30" spans="1:36" ht="17.100000000000001" customHeight="1" x14ac:dyDescent="0.2">
      <c r="A30" s="135" t="s">
        <v>31</v>
      </c>
      <c r="B30" s="14">
        <f>[26]Maio!$F$5</f>
        <v>83</v>
      </c>
      <c r="C30" s="14">
        <f>[26]Maio!$F$6</f>
        <v>78</v>
      </c>
      <c r="D30" s="14">
        <f>[26]Maio!$F$7</f>
        <v>65</v>
      </c>
      <c r="E30" s="14">
        <f>[26]Maio!$F$8</f>
        <v>73</v>
      </c>
      <c r="F30" s="14">
        <f>[26]Maio!$F$9</f>
        <v>75</v>
      </c>
      <c r="G30" s="14">
        <f>[26]Maio!$F$10</f>
        <v>90</v>
      </c>
      <c r="H30" s="14">
        <f>[26]Maio!$F$11</f>
        <v>85</v>
      </c>
      <c r="I30" s="14">
        <f>[26]Maio!$F$12</f>
        <v>83</v>
      </c>
      <c r="J30" s="14">
        <f>[26]Maio!$F$13</f>
        <v>76</v>
      </c>
      <c r="K30" s="14">
        <f>[26]Maio!$F$14</f>
        <v>67</v>
      </c>
      <c r="L30" s="14">
        <f>[26]Maio!$F$15</f>
        <v>95</v>
      </c>
      <c r="M30" s="14">
        <f>[26]Maio!$F$16</f>
        <v>96</v>
      </c>
      <c r="N30" s="14">
        <f>[26]Maio!$F$17</f>
        <v>95</v>
      </c>
      <c r="O30" s="14">
        <f>[26]Maio!$F$18</f>
        <v>91</v>
      </c>
      <c r="P30" s="14">
        <f>[26]Maio!$F$19</f>
        <v>89</v>
      </c>
      <c r="Q30" s="14">
        <f>[26]Maio!$F$20</f>
        <v>94</v>
      </c>
      <c r="R30" s="14">
        <f>[26]Maio!$F$21</f>
        <v>96</v>
      </c>
      <c r="S30" s="14">
        <f>[26]Maio!$F$22</f>
        <v>96</v>
      </c>
      <c r="T30" s="14">
        <f>[26]Maio!$F$23</f>
        <v>96</v>
      </c>
      <c r="U30" s="14">
        <f>[26]Maio!$F$24</f>
        <v>93</v>
      </c>
      <c r="V30" s="14">
        <f>[26]Maio!$F$25</f>
        <v>88</v>
      </c>
      <c r="W30" s="14">
        <f>[26]Maio!$F$26</f>
        <v>94</v>
      </c>
      <c r="X30" s="14">
        <f>[26]Maio!$F$27</f>
        <v>95</v>
      </c>
      <c r="Y30" s="14">
        <f>[26]Maio!$F$28</f>
        <v>92</v>
      </c>
      <c r="Z30" s="14">
        <f>[26]Maio!$F$29</f>
        <v>92</v>
      </c>
      <c r="AA30" s="14">
        <f>[26]Maio!$F$30</f>
        <v>91</v>
      </c>
      <c r="AB30" s="14">
        <f>[26]Maio!$F$31</f>
        <v>73</v>
      </c>
      <c r="AC30" s="14">
        <f>[26]Maio!$F$32</f>
        <v>67</v>
      </c>
      <c r="AD30" s="14">
        <f>[26]Maio!$F$33</f>
        <v>56</v>
      </c>
      <c r="AE30" s="14">
        <f>[26]Maio!$F$34</f>
        <v>64</v>
      </c>
      <c r="AF30" s="14">
        <f>[26]Maio!$F$35</f>
        <v>77</v>
      </c>
      <c r="AG30" s="63">
        <f t="shared" ref="AG30:AG35" si="10">MAX(B30:AF30)</f>
        <v>96</v>
      </c>
      <c r="AH30" s="88">
        <f t="shared" si="7"/>
        <v>84.032258064516128</v>
      </c>
    </row>
    <row r="31" spans="1:36" ht="17.100000000000001" customHeight="1" x14ac:dyDescent="0.2">
      <c r="A31" s="135" t="s">
        <v>51</v>
      </c>
      <c r="B31" s="14">
        <f>[27]Maio!$F$5</f>
        <v>87</v>
      </c>
      <c r="C31" s="14">
        <f>[27]Maio!$F$6</f>
        <v>87</v>
      </c>
      <c r="D31" s="14">
        <f>[27]Maio!$F$7</f>
        <v>79</v>
      </c>
      <c r="E31" s="14">
        <f>[27]Maio!$F$8</f>
        <v>77</v>
      </c>
      <c r="F31" s="14">
        <f>[27]Maio!$F$9</f>
        <v>84</v>
      </c>
      <c r="G31" s="14">
        <f>[27]Maio!$F$10</f>
        <v>98</v>
      </c>
      <c r="H31" s="14">
        <f>[27]Maio!$F$11</f>
        <v>95</v>
      </c>
      <c r="I31" s="14">
        <f>[27]Maio!$F$12</f>
        <v>86</v>
      </c>
      <c r="J31" s="14">
        <f>[27]Maio!$F$13</f>
        <v>87</v>
      </c>
      <c r="K31" s="14">
        <f>[27]Maio!$F$14</f>
        <v>92</v>
      </c>
      <c r="L31" s="14">
        <f>[27]Maio!$F$15</f>
        <v>95</v>
      </c>
      <c r="M31" s="14">
        <f>[27]Maio!$F$16</f>
        <v>100</v>
      </c>
      <c r="N31" s="14">
        <f>[27]Maio!$F$17</f>
        <v>100</v>
      </c>
      <c r="O31" s="14">
        <f>[27]Maio!$F$18</f>
        <v>96</v>
      </c>
      <c r="P31" s="14">
        <f>[27]Maio!$F$19</f>
        <v>87</v>
      </c>
      <c r="Q31" s="14">
        <f>[27]Maio!$F$20</f>
        <v>100</v>
      </c>
      <c r="R31" s="14">
        <f>[27]Maio!$F$21</f>
        <v>100</v>
      </c>
      <c r="S31" s="14">
        <f>[27]Maio!$F$22</f>
        <v>98</v>
      </c>
      <c r="T31" s="14">
        <f>[27]Maio!$F$23</f>
        <v>100</v>
      </c>
      <c r="U31" s="14">
        <f>[27]Maio!$F$24</f>
        <v>98</v>
      </c>
      <c r="V31" s="14">
        <f>[27]Maio!$F$25</f>
        <v>96</v>
      </c>
      <c r="W31" s="14">
        <f>[27]Maio!$F$26</f>
        <v>82</v>
      </c>
      <c r="X31" s="14">
        <f>[27]Maio!$F$27</f>
        <v>86</v>
      </c>
      <c r="Y31" s="14">
        <f>[27]Maio!$F$28</f>
        <v>92</v>
      </c>
      <c r="Z31" s="14">
        <f>[27]Maio!$F$29</f>
        <v>85</v>
      </c>
      <c r="AA31" s="14">
        <f>[27]Maio!$F$30</f>
        <v>84</v>
      </c>
      <c r="AB31" s="14">
        <f>[27]Maio!$F$31</f>
        <v>79</v>
      </c>
      <c r="AC31" s="14">
        <f>[27]Maio!$F$32</f>
        <v>66</v>
      </c>
      <c r="AD31" s="14">
        <f>[27]Maio!$F$33</f>
        <v>73</v>
      </c>
      <c r="AE31" s="14">
        <f>[27]Maio!$F$34</f>
        <v>96</v>
      </c>
      <c r="AF31" s="14">
        <f>[27]Maio!$F$35</f>
        <v>87</v>
      </c>
      <c r="AG31" s="63">
        <f t="shared" si="10"/>
        <v>100</v>
      </c>
      <c r="AH31" s="88">
        <f>AVERAGE(B31:AF31)</f>
        <v>89.41935483870968</v>
      </c>
    </row>
    <row r="32" spans="1:36" ht="17.100000000000001" customHeight="1" x14ac:dyDescent="0.2">
      <c r="A32" s="135" t="s">
        <v>20</v>
      </c>
      <c r="B32" s="14">
        <f>[28]Maio!$F$5</f>
        <v>78</v>
      </c>
      <c r="C32" s="14">
        <f>[28]Maio!$F$6</f>
        <v>87</v>
      </c>
      <c r="D32" s="14">
        <f>[28]Maio!$F$7</f>
        <v>91</v>
      </c>
      <c r="E32" s="14">
        <f>[28]Maio!$F$8</f>
        <v>84</v>
      </c>
      <c r="F32" s="14">
        <f>[28]Maio!$F$9</f>
        <v>81</v>
      </c>
      <c r="G32" s="14">
        <f>[28]Maio!$F$10</f>
        <v>77</v>
      </c>
      <c r="H32" s="14">
        <f>[28]Maio!$F$11</f>
        <v>78</v>
      </c>
      <c r="I32" s="14">
        <f>[28]Maio!$F$12</f>
        <v>80</v>
      </c>
      <c r="J32" s="14">
        <f>[28]Maio!$F$13</f>
        <v>81</v>
      </c>
      <c r="K32" s="14">
        <f>[28]Maio!$F$14</f>
        <v>84</v>
      </c>
      <c r="L32" s="14">
        <f>[28]Maio!$F$15</f>
        <v>85</v>
      </c>
      <c r="M32" s="14">
        <f>[28]Maio!$F$16</f>
        <v>86</v>
      </c>
      <c r="N32" s="14">
        <f>[28]Maio!$F$17</f>
        <v>85</v>
      </c>
      <c r="O32" s="14">
        <f>[28]Maio!$F$18</f>
        <v>89</v>
      </c>
      <c r="P32" s="14">
        <f>[28]Maio!$F$19</f>
        <v>85</v>
      </c>
      <c r="Q32" s="14">
        <f>[28]Maio!$F$20</f>
        <v>92</v>
      </c>
      <c r="R32" s="14">
        <f>[28]Maio!$F$21</f>
        <v>89</v>
      </c>
      <c r="S32" s="14">
        <f>[28]Maio!$F$22</f>
        <v>96</v>
      </c>
      <c r="T32" s="14">
        <f>[28]Maio!$F$23</f>
        <v>91</v>
      </c>
      <c r="U32" s="14">
        <f>[28]Maio!$F$24</f>
        <v>85</v>
      </c>
      <c r="V32" s="14">
        <f>[28]Maio!$F$25</f>
        <v>94</v>
      </c>
      <c r="W32" s="14">
        <f>[28]Maio!$F$26</f>
        <v>91</v>
      </c>
      <c r="X32" s="14">
        <f>[28]Maio!$F$27</f>
        <v>92</v>
      </c>
      <c r="Y32" s="14">
        <f>[28]Maio!$F$28</f>
        <v>85</v>
      </c>
      <c r="Z32" s="14">
        <f>[28]Maio!$F$29</f>
        <v>77</v>
      </c>
      <c r="AA32" s="14">
        <f>[28]Maio!$F$30</f>
        <v>77</v>
      </c>
      <c r="AB32" s="14">
        <f>[28]Maio!$F$31</f>
        <v>72</v>
      </c>
      <c r="AC32" s="14">
        <f>[28]Maio!$F$32</f>
        <v>67</v>
      </c>
      <c r="AD32" s="14">
        <f>[28]Maio!$F$33</f>
        <v>70</v>
      </c>
      <c r="AE32" s="14">
        <f>[28]Maio!$F$34</f>
        <v>63</v>
      </c>
      <c r="AF32" s="14">
        <f>[28]Maio!$F$35</f>
        <v>75</v>
      </c>
      <c r="AG32" s="63">
        <f t="shared" si="10"/>
        <v>96</v>
      </c>
      <c r="AH32" s="88">
        <f>AVERAGE(B32:AF32)</f>
        <v>82.806451612903231</v>
      </c>
    </row>
    <row r="33" spans="1:34" ht="17.100000000000001" customHeight="1" x14ac:dyDescent="0.2">
      <c r="A33" s="72" t="s">
        <v>145</v>
      </c>
      <c r="B33" s="14">
        <f>[29]Maio!$F$5</f>
        <v>85</v>
      </c>
      <c r="C33" s="14">
        <f>[29]Maio!$F$6</f>
        <v>85</v>
      </c>
      <c r="D33" s="14">
        <f>[29]Maio!$F$7</f>
        <v>73</v>
      </c>
      <c r="E33" s="14">
        <f>[29]Maio!$F$8</f>
        <v>71</v>
      </c>
      <c r="F33" s="14">
        <f>[29]Maio!$F$9</f>
        <v>75</v>
      </c>
      <c r="G33" s="14">
        <f>[29]Maio!$F$10</f>
        <v>88</v>
      </c>
      <c r="H33" s="14">
        <f>[29]Maio!$F$11</f>
        <v>82</v>
      </c>
      <c r="I33" s="14">
        <f>[29]Maio!$F$12</f>
        <v>86</v>
      </c>
      <c r="J33" s="14">
        <f>[29]Maio!$F$13</f>
        <v>85</v>
      </c>
      <c r="K33" s="14">
        <f>[29]Maio!$F$14</f>
        <v>82</v>
      </c>
      <c r="L33" s="14">
        <f>[29]Maio!$F$15</f>
        <v>97</v>
      </c>
      <c r="M33" s="14">
        <f>[29]Maio!$F$16</f>
        <v>96</v>
      </c>
      <c r="N33" s="14">
        <f>[29]Maio!$F$17</f>
        <v>96</v>
      </c>
      <c r="O33" s="14">
        <f>[29]Maio!$F$18</f>
        <v>90</v>
      </c>
      <c r="P33" s="14">
        <f>[29]Maio!$F$19</f>
        <v>88</v>
      </c>
      <c r="Q33" s="14">
        <f>[29]Maio!$F$20</f>
        <v>93</v>
      </c>
      <c r="R33" s="14">
        <f>[29]Maio!$F$21</f>
        <v>97</v>
      </c>
      <c r="S33" s="14">
        <f>[29]Maio!$F$22</f>
        <v>98</v>
      </c>
      <c r="T33" s="14">
        <f>[29]Maio!$F$23</f>
        <v>97</v>
      </c>
      <c r="U33" s="14">
        <f>[29]Maio!$F$24</f>
        <v>90</v>
      </c>
      <c r="V33" s="14">
        <f>[29]Maio!$F$25</f>
        <v>95</v>
      </c>
      <c r="W33" s="14">
        <f>[29]Maio!$F$26</f>
        <v>94</v>
      </c>
      <c r="X33" s="14">
        <f>[29]Maio!$F$27</f>
        <v>93</v>
      </c>
      <c r="Y33" s="14">
        <f>[29]Maio!$F$28</f>
        <v>92</v>
      </c>
      <c r="Z33" s="14">
        <f>[29]Maio!$F$29</f>
        <v>87</v>
      </c>
      <c r="AA33" s="14">
        <f>[29]Maio!$F$30</f>
        <v>87</v>
      </c>
      <c r="AB33" s="14">
        <f>[29]Maio!$F$31</f>
        <v>83</v>
      </c>
      <c r="AC33" s="14">
        <f>[29]Maio!$F$32</f>
        <v>85</v>
      </c>
      <c r="AD33" s="14">
        <f>[29]Maio!$F$33</f>
        <v>81</v>
      </c>
      <c r="AE33" s="14">
        <f>[29]Maio!$F$34</f>
        <v>67</v>
      </c>
      <c r="AF33" s="14">
        <f>[29]Maio!$F$35</f>
        <v>89</v>
      </c>
      <c r="AG33" s="63">
        <f t="shared" si="10"/>
        <v>98</v>
      </c>
      <c r="AH33" s="87">
        <f>AVERAGE(B33:AF33)</f>
        <v>87.322580645161295</v>
      </c>
    </row>
    <row r="34" spans="1:34" ht="17.100000000000001" customHeight="1" x14ac:dyDescent="0.2">
      <c r="A34" s="72" t="s">
        <v>146</v>
      </c>
      <c r="B34" s="14" t="str">
        <f>[30]Maio!$F$5</f>
        <v>*</v>
      </c>
      <c r="C34" s="14">
        <f>[30]Maio!$F$6</f>
        <v>75</v>
      </c>
      <c r="D34" s="14" t="str">
        <f>[30]Maio!$F$7</f>
        <v>*</v>
      </c>
      <c r="E34" s="14">
        <f>[30]Maio!$F$8</f>
        <v>47</v>
      </c>
      <c r="F34" s="14" t="str">
        <f>[30]Maio!$F$9</f>
        <v>*</v>
      </c>
      <c r="G34" s="14">
        <f>[30]Maio!$F$10</f>
        <v>84</v>
      </c>
      <c r="H34" s="14">
        <f>[30]Maio!$F$11</f>
        <v>88</v>
      </c>
      <c r="I34" s="14">
        <f>[30]Maio!$F$12</f>
        <v>67</v>
      </c>
      <c r="J34" s="14">
        <f>[30]Maio!$F$13</f>
        <v>86</v>
      </c>
      <c r="K34" s="14">
        <f>[30]Maio!$F$14</f>
        <v>89</v>
      </c>
      <c r="L34" s="14">
        <f>[30]Maio!$F$15</f>
        <v>98</v>
      </c>
      <c r="M34" s="14">
        <f>[30]Maio!$F$16</f>
        <v>97</v>
      </c>
      <c r="N34" s="14">
        <f>[30]Maio!$F$17</f>
        <v>91</v>
      </c>
      <c r="O34" s="14">
        <f>[30]Maio!$F$18</f>
        <v>90</v>
      </c>
      <c r="P34" s="14">
        <f>[30]Maio!$F$19</f>
        <v>87</v>
      </c>
      <c r="Q34" s="14">
        <f>[30]Maio!$F$20</f>
        <v>92</v>
      </c>
      <c r="R34" s="14">
        <f>[30]Maio!$F$21</f>
        <v>98</v>
      </c>
      <c r="S34" s="14">
        <f>[30]Maio!$F$22</f>
        <v>96</v>
      </c>
      <c r="T34" s="14">
        <f>[30]Maio!$F$23</f>
        <v>98</v>
      </c>
      <c r="U34" s="14">
        <f>[30]Maio!$F$24</f>
        <v>93</v>
      </c>
      <c r="V34" s="14">
        <f>[30]Maio!$F$25</f>
        <v>88</v>
      </c>
      <c r="W34" s="14">
        <f>[30]Maio!$F$26</f>
        <v>87</v>
      </c>
      <c r="X34" s="14">
        <f>[30]Maio!$F$27</f>
        <v>95</v>
      </c>
      <c r="Y34" s="14">
        <f>[30]Maio!$F$28</f>
        <v>82</v>
      </c>
      <c r="Z34" s="14">
        <f>[30]Maio!$F$29</f>
        <v>91</v>
      </c>
      <c r="AA34" s="14">
        <f>[30]Maio!$F$30</f>
        <v>91</v>
      </c>
      <c r="AB34" s="14">
        <f>[30]Maio!$F$31</f>
        <v>92</v>
      </c>
      <c r="AC34" s="14">
        <f>[30]Maio!$F$32</f>
        <v>90</v>
      </c>
      <c r="AD34" s="14">
        <f>[30]Maio!$F$33</f>
        <v>83</v>
      </c>
      <c r="AE34" s="14">
        <f>[30]Maio!$F$34</f>
        <v>84</v>
      </c>
      <c r="AF34" s="14">
        <f>[30]Maio!$F$35</f>
        <v>92</v>
      </c>
      <c r="AG34" s="63">
        <f t="shared" si="10"/>
        <v>98</v>
      </c>
      <c r="AH34" s="88">
        <f t="shared" ref="AH34:AH44" si="11">AVERAGE(B34:AF34)</f>
        <v>87.535714285714292</v>
      </c>
    </row>
    <row r="35" spans="1:34" ht="17.100000000000001" customHeight="1" x14ac:dyDescent="0.2">
      <c r="A35" s="72" t="s">
        <v>147</v>
      </c>
      <c r="B35" s="14">
        <f>[31]Maio!$F$5</f>
        <v>88</v>
      </c>
      <c r="C35" s="14">
        <f>[31]Maio!$F$6</f>
        <v>88</v>
      </c>
      <c r="D35" s="14">
        <f>[31]Maio!$F$7</f>
        <v>80</v>
      </c>
      <c r="E35" s="14">
        <f>[31]Maio!$F$8</f>
        <v>88</v>
      </c>
      <c r="F35" s="14">
        <f>[31]Maio!$F$9</f>
        <v>84</v>
      </c>
      <c r="G35" s="14">
        <f>[31]Maio!$F$10</f>
        <v>97</v>
      </c>
      <c r="H35" s="14">
        <f>[31]Maio!$F$11</f>
        <v>95</v>
      </c>
      <c r="I35" s="14">
        <f>[31]Maio!$F$12</f>
        <v>95</v>
      </c>
      <c r="J35" s="14">
        <f>[31]Maio!$F$13</f>
        <v>93</v>
      </c>
      <c r="K35" s="14">
        <f>[31]Maio!$F$14</f>
        <v>93</v>
      </c>
      <c r="L35" s="14">
        <f>[31]Maio!$F$15</f>
        <v>97</v>
      </c>
      <c r="M35" s="14">
        <f>[31]Maio!$F$16</f>
        <v>98</v>
      </c>
      <c r="N35" s="14">
        <f>[31]Maio!$F$17</f>
        <v>99</v>
      </c>
      <c r="O35" s="14">
        <f>[31]Maio!$F$18</f>
        <v>97</v>
      </c>
      <c r="P35" s="14">
        <f>[31]Maio!$F$19</f>
        <v>91</v>
      </c>
      <c r="Q35" s="14">
        <f>[31]Maio!$F$20</f>
        <v>96</v>
      </c>
      <c r="R35" s="14">
        <f>[31]Maio!$F$21</f>
        <v>98</v>
      </c>
      <c r="S35" s="14">
        <f>[31]Maio!$F$22</f>
        <v>98</v>
      </c>
      <c r="T35" s="14">
        <f>[31]Maio!$F$23</f>
        <v>99</v>
      </c>
      <c r="U35" s="14">
        <f>[31]Maio!$F$24</f>
        <v>98</v>
      </c>
      <c r="V35" s="14">
        <f>[31]Maio!$F$25</f>
        <v>96</v>
      </c>
      <c r="W35" s="14">
        <f>[31]Maio!$F$26</f>
        <v>95</v>
      </c>
      <c r="X35" s="14">
        <f>[31]Maio!$F$27</f>
        <v>90</v>
      </c>
      <c r="Y35" s="14">
        <f>[31]Maio!$F$28</f>
        <v>89</v>
      </c>
      <c r="Z35" s="14">
        <f>[31]Maio!$F$29</f>
        <v>82</v>
      </c>
      <c r="AA35" s="14">
        <f>[31]Maio!$F$30</f>
        <v>93</v>
      </c>
      <c r="AB35" s="14">
        <f>[31]Maio!$F$31</f>
        <v>91</v>
      </c>
      <c r="AC35" s="14">
        <f>[31]Maio!$F$32</f>
        <v>89</v>
      </c>
      <c r="AD35" s="14">
        <f>[31]Maio!$F$33</f>
        <v>83</v>
      </c>
      <c r="AE35" s="14">
        <f>[31]Maio!$F$34</f>
        <v>90</v>
      </c>
      <c r="AF35" s="14">
        <f>[31]Maio!$F$35</f>
        <v>91</v>
      </c>
      <c r="AG35" s="63">
        <f t="shared" si="10"/>
        <v>99</v>
      </c>
      <c r="AH35" s="88">
        <f t="shared" si="11"/>
        <v>92.290322580645167</v>
      </c>
    </row>
    <row r="36" spans="1:34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63" t="s">
        <v>130</v>
      </c>
      <c r="AH36" s="88" t="s">
        <v>130</v>
      </c>
    </row>
    <row r="37" spans="1:34" ht="17.100000000000001" customHeight="1" x14ac:dyDescent="0.2">
      <c r="A37" s="72" t="s">
        <v>149</v>
      </c>
      <c r="B37" s="14">
        <f>[33]Maio!$F$5</f>
        <v>91</v>
      </c>
      <c r="C37" s="14">
        <f>[33]Maio!$F$6</f>
        <v>93</v>
      </c>
      <c r="D37" s="14">
        <f>[33]Maio!$F$7</f>
        <v>97</v>
      </c>
      <c r="E37" s="14">
        <f>[33]Maio!$F$8</f>
        <v>93</v>
      </c>
      <c r="F37" s="14">
        <f>[33]Maio!$F$9</f>
        <v>86</v>
      </c>
      <c r="G37" s="14">
        <f>[33]Maio!$F$10</f>
        <v>96</v>
      </c>
      <c r="H37" s="14">
        <f>[33]Maio!$F$11</f>
        <v>79</v>
      </c>
      <c r="I37" s="14">
        <f>[33]Maio!$F$12</f>
        <v>85</v>
      </c>
      <c r="J37" s="14">
        <f>[33]Maio!$F$13</f>
        <v>87</v>
      </c>
      <c r="K37" s="14">
        <f>[33]Maio!$F$14</f>
        <v>93</v>
      </c>
      <c r="L37" s="14">
        <f>[33]Maio!$F$15</f>
        <v>93</v>
      </c>
      <c r="M37" s="14">
        <f>[33]Maio!$F$16</f>
        <v>91</v>
      </c>
      <c r="N37" s="14">
        <f>[33]Maio!$F$17</f>
        <v>98</v>
      </c>
      <c r="O37" s="14">
        <f>[33]Maio!$F$18</f>
        <v>96</v>
      </c>
      <c r="P37" s="14">
        <f>[33]Maio!$F$19</f>
        <v>97</v>
      </c>
      <c r="Q37" s="14">
        <f>[33]Maio!$F$20</f>
        <v>96</v>
      </c>
      <c r="R37" s="14">
        <f>[33]Maio!$F$21</f>
        <v>96</v>
      </c>
      <c r="S37" s="14">
        <f>[33]Maio!$F$22</f>
        <v>97</v>
      </c>
      <c r="T37" s="14">
        <f>[33]Maio!$F$23</f>
        <v>98</v>
      </c>
      <c r="U37" s="14">
        <f>[33]Maio!$F$24</f>
        <v>94</v>
      </c>
      <c r="V37" s="14">
        <f>[33]Maio!$F$25</f>
        <v>98</v>
      </c>
      <c r="W37" s="14">
        <f>[33]Maio!$F$26</f>
        <v>96</v>
      </c>
      <c r="X37" s="14">
        <f>[33]Maio!$F$27</f>
        <v>97</v>
      </c>
      <c r="Y37" s="14">
        <f>[33]Maio!$F$28</f>
        <v>94</v>
      </c>
      <c r="Z37" s="14">
        <f>[33]Maio!$F$29</f>
        <v>89</v>
      </c>
      <c r="AA37" s="14">
        <f>[33]Maio!$F$30</f>
        <v>86</v>
      </c>
      <c r="AB37" s="14">
        <f>[33]Maio!$F$31</f>
        <v>86</v>
      </c>
      <c r="AC37" s="14">
        <f>[33]Maio!$F$32</f>
        <v>85</v>
      </c>
      <c r="AD37" s="14">
        <f>[33]Maio!$F$33</f>
        <v>90</v>
      </c>
      <c r="AE37" s="14">
        <f>[33]Maio!$F$34</f>
        <v>70</v>
      </c>
      <c r="AF37" s="14">
        <f>[33]Maio!$F$35</f>
        <v>90</v>
      </c>
      <c r="AG37" s="63">
        <f>MAX(B37:AF37)</f>
        <v>98</v>
      </c>
      <c r="AH37" s="88">
        <f t="shared" ref="AH37" si="12">AVERAGE(B37:AF37)</f>
        <v>91.516129032258064</v>
      </c>
    </row>
    <row r="38" spans="1:34" ht="17.100000000000001" customHeight="1" x14ac:dyDescent="0.2">
      <c r="A38" s="72" t="s">
        <v>150</v>
      </c>
      <c r="B38" s="14">
        <f>[34]Maio!$F$5</f>
        <v>85</v>
      </c>
      <c r="C38" s="14">
        <f>[34]Maio!$F$6</f>
        <v>84</v>
      </c>
      <c r="D38" s="14">
        <f>[34]Maio!$F$7</f>
        <v>62</v>
      </c>
      <c r="E38" s="14">
        <f>[34]Maio!$F$8</f>
        <v>59</v>
      </c>
      <c r="F38" s="14">
        <f>[34]Maio!$F$9</f>
        <v>78</v>
      </c>
      <c r="G38" s="14">
        <f>[34]Maio!$F$10</f>
        <v>94</v>
      </c>
      <c r="H38" s="14">
        <f>[34]Maio!$F$11</f>
        <v>95</v>
      </c>
      <c r="I38" s="14">
        <f>[34]Maio!$F$12</f>
        <v>84</v>
      </c>
      <c r="J38" s="14">
        <f>[34]Maio!$F$13</f>
        <v>83</v>
      </c>
      <c r="K38" s="14">
        <f>[34]Maio!$F$14</f>
        <v>83</v>
      </c>
      <c r="L38" s="14">
        <f>[34]Maio!$F$15</f>
        <v>98</v>
      </c>
      <c r="M38" s="14">
        <f>[34]Maio!$F$16</f>
        <v>98</v>
      </c>
      <c r="N38" s="14">
        <f>[34]Maio!$F$17</f>
        <v>98</v>
      </c>
      <c r="O38" s="14">
        <f>[34]Maio!$F$18</f>
        <v>91</v>
      </c>
      <c r="P38" s="14">
        <f>[34]Maio!$F$19</f>
        <v>88</v>
      </c>
      <c r="Q38" s="14">
        <f>[34]Maio!$F$20</f>
        <v>96</v>
      </c>
      <c r="R38" s="14">
        <f>[34]Maio!$F$21</f>
        <v>98</v>
      </c>
      <c r="S38" s="14">
        <f>[34]Maio!$F$22</f>
        <v>97</v>
      </c>
      <c r="T38" s="14">
        <f>[34]Maio!$F$23</f>
        <v>98</v>
      </c>
      <c r="U38" s="14">
        <f>[34]Maio!$F$24</f>
        <v>95</v>
      </c>
      <c r="V38" s="14">
        <f>[34]Maio!$F$25</f>
        <v>93</v>
      </c>
      <c r="W38" s="14">
        <f>[34]Maio!$F$26</f>
        <v>98</v>
      </c>
      <c r="X38" s="14">
        <f>[34]Maio!$F$27</f>
        <v>98</v>
      </c>
      <c r="Y38" s="14">
        <f>[34]Maio!$F$28</f>
        <v>91</v>
      </c>
      <c r="Z38" s="14">
        <f>[34]Maio!$F$29</f>
        <v>96</v>
      </c>
      <c r="AA38" s="14">
        <f>[34]Maio!$F$30</f>
        <v>91</v>
      </c>
      <c r="AB38" s="14">
        <f>[34]Maio!$F$31</f>
        <v>85</v>
      </c>
      <c r="AC38" s="14">
        <f>[34]Maio!$F$32</f>
        <v>86</v>
      </c>
      <c r="AD38" s="14">
        <f>[34]Maio!$F$33</f>
        <v>76</v>
      </c>
      <c r="AE38" s="14">
        <f>[34]Maio!$F$34</f>
        <v>73</v>
      </c>
      <c r="AF38" s="14">
        <f>[34]Maio!$F$35</f>
        <v>83</v>
      </c>
      <c r="AG38" s="63">
        <f t="shared" ref="AG38:AG44" si="13">MAX(B38:AF38)</f>
        <v>98</v>
      </c>
      <c r="AH38" s="88">
        <f>AVERAGE(B38:AF38)</f>
        <v>88.193548387096769</v>
      </c>
    </row>
    <row r="39" spans="1:34" ht="17.100000000000001" customHeight="1" x14ac:dyDescent="0.2">
      <c r="A39" s="72" t="s">
        <v>151</v>
      </c>
      <c r="B39" s="14" t="str">
        <f>[35]Maio!$F$5</f>
        <v>*</v>
      </c>
      <c r="C39" s="14" t="str">
        <f>[35]Maio!$F$6</f>
        <v>*</v>
      </c>
      <c r="D39" s="14" t="str">
        <f>[35]Maio!$F$7</f>
        <v>*</v>
      </c>
      <c r="E39" s="14" t="str">
        <f>[35]Maio!$F$8</f>
        <v>*</v>
      </c>
      <c r="F39" s="14" t="str">
        <f>[35]Maio!$F$9</f>
        <v>*</v>
      </c>
      <c r="G39" s="14" t="str">
        <f>[35]Maio!$F$10</f>
        <v>*</v>
      </c>
      <c r="H39" s="14" t="str">
        <f>[35]Maio!$F$11</f>
        <v>*</v>
      </c>
      <c r="I39" s="14" t="str">
        <f>[35]Maio!$F$12</f>
        <v>*</v>
      </c>
      <c r="J39" s="14" t="str">
        <f>[35]Maio!$F$13</f>
        <v>*</v>
      </c>
      <c r="K39" s="14" t="str">
        <f>[35]Maio!$F$14</f>
        <v>*</v>
      </c>
      <c r="L39" s="14" t="str">
        <f>[35]Maio!$F$15</f>
        <v>*</v>
      </c>
      <c r="M39" s="14" t="str">
        <f>[35]Maio!$F$16</f>
        <v>*</v>
      </c>
      <c r="N39" s="14" t="str">
        <f>[35]Maio!$F$17</f>
        <v>*</v>
      </c>
      <c r="O39" s="14" t="str">
        <f>[35]Maio!$F$18</f>
        <v>*</v>
      </c>
      <c r="P39" s="14" t="str">
        <f>[35]Maio!$F$19</f>
        <v>*</v>
      </c>
      <c r="Q39" s="14" t="str">
        <f>[35]Maio!$F$20</f>
        <v>*</v>
      </c>
      <c r="R39" s="14" t="str">
        <f>[35]Maio!$F$21</f>
        <v>*</v>
      </c>
      <c r="S39" s="14" t="str">
        <f>[35]Maio!$F$22</f>
        <v>*</v>
      </c>
      <c r="T39" s="14" t="str">
        <f>[35]Maio!$F$23</f>
        <v>*</v>
      </c>
      <c r="U39" s="14" t="str">
        <f>[35]Maio!$F$24</f>
        <v>*</v>
      </c>
      <c r="V39" s="14" t="str">
        <f>[35]Maio!$F$25</f>
        <v>*</v>
      </c>
      <c r="W39" s="14" t="str">
        <f>[35]Maio!$F$26</f>
        <v>*</v>
      </c>
      <c r="X39" s="14" t="str">
        <f>[35]Maio!$F$27</f>
        <v>*</v>
      </c>
      <c r="Y39" s="14" t="str">
        <f>[35]Maio!$F$28</f>
        <v>*</v>
      </c>
      <c r="Z39" s="14" t="str">
        <f>[35]Maio!$F$29</f>
        <v>*</v>
      </c>
      <c r="AA39" s="14" t="str">
        <f>[35]Maio!$F$30</f>
        <v>*</v>
      </c>
      <c r="AB39" s="14" t="str">
        <f>[35]Maio!$F$31</f>
        <v>*</v>
      </c>
      <c r="AC39" s="14" t="str">
        <f>[35]Maio!$F$32</f>
        <v>*</v>
      </c>
      <c r="AD39" s="14" t="str">
        <f>[35]Maio!$F$33</f>
        <v>*</v>
      </c>
      <c r="AE39" s="14" t="str">
        <f>[35]Maio!$F$34</f>
        <v>*</v>
      </c>
      <c r="AF39" s="14" t="str">
        <f>[35]Maio!$F$35</f>
        <v>*</v>
      </c>
      <c r="AG39" s="63" t="s">
        <v>130</v>
      </c>
      <c r="AH39" s="88" t="s">
        <v>130</v>
      </c>
    </row>
    <row r="40" spans="1:34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63" t="s">
        <v>130</v>
      </c>
      <c r="AH40" s="88" t="s">
        <v>130</v>
      </c>
    </row>
    <row r="41" spans="1:34" ht="17.100000000000001" customHeight="1" x14ac:dyDescent="0.2">
      <c r="A41" s="72" t="s">
        <v>153</v>
      </c>
      <c r="B41" s="14" t="str">
        <f>[37]Maio!$F$5</f>
        <v>*</v>
      </c>
      <c r="C41" s="14" t="str">
        <f>[37]Maio!$F$6</f>
        <v>*</v>
      </c>
      <c r="D41" s="14" t="str">
        <f>[37]Maio!$F$7</f>
        <v>*</v>
      </c>
      <c r="E41" s="14" t="str">
        <f>[37]Maio!$F$8</f>
        <v>*</v>
      </c>
      <c r="F41" s="14" t="str">
        <f>[37]Maio!$F$9</f>
        <v>*</v>
      </c>
      <c r="G41" s="14" t="str">
        <f>[37]Maio!$F$10</f>
        <v>*</v>
      </c>
      <c r="H41" s="14" t="str">
        <f>[37]Maio!$F$11</f>
        <v>*</v>
      </c>
      <c r="I41" s="14" t="str">
        <f>[37]Maio!$F$12</f>
        <v>*</v>
      </c>
      <c r="J41" s="14" t="str">
        <f>[37]Maio!$F$13</f>
        <v>*</v>
      </c>
      <c r="K41" s="14" t="str">
        <f>[37]Maio!$F$14</f>
        <v>*</v>
      </c>
      <c r="L41" s="14" t="str">
        <f>[37]Maio!$F$15</f>
        <v>*</v>
      </c>
      <c r="M41" s="14" t="str">
        <f>[37]Maio!$F$16</f>
        <v>*</v>
      </c>
      <c r="N41" s="14" t="str">
        <f>[37]Maio!$F$17</f>
        <v>*</v>
      </c>
      <c r="O41" s="14">
        <f>[37]Maio!$F$18</f>
        <v>76</v>
      </c>
      <c r="P41" s="14">
        <f>[37]Maio!$F$19</f>
        <v>95</v>
      </c>
      <c r="Q41" s="14">
        <f>[37]Maio!$F$20</f>
        <v>97</v>
      </c>
      <c r="R41" s="14">
        <f>[37]Maio!$F$21</f>
        <v>98</v>
      </c>
      <c r="S41" s="14">
        <f>[37]Maio!$F$22</f>
        <v>98</v>
      </c>
      <c r="T41" s="14">
        <f>[37]Maio!$F$23</f>
        <v>97</v>
      </c>
      <c r="U41" s="14">
        <f>[37]Maio!$F$24</f>
        <v>95</v>
      </c>
      <c r="V41" s="14">
        <f>[37]Maio!$F$25</f>
        <v>98</v>
      </c>
      <c r="W41" s="14">
        <f>[37]Maio!$F$26</f>
        <v>98</v>
      </c>
      <c r="X41" s="14">
        <f>[37]Maio!$F$27</f>
        <v>98</v>
      </c>
      <c r="Y41" s="14">
        <f>[37]Maio!$F$28</f>
        <v>94</v>
      </c>
      <c r="Z41" s="14">
        <f>[37]Maio!$F$29</f>
        <v>98</v>
      </c>
      <c r="AA41" s="14">
        <f>[37]Maio!$F$30</f>
        <v>93</v>
      </c>
      <c r="AB41" s="14">
        <f>[37]Maio!$F$31</f>
        <v>81</v>
      </c>
      <c r="AC41" s="14">
        <f>[37]Maio!$F$32</f>
        <v>81</v>
      </c>
      <c r="AD41" s="14">
        <f>[37]Maio!$F$33</f>
        <v>79</v>
      </c>
      <c r="AE41" s="14">
        <f>[37]Maio!$F$34</f>
        <v>81</v>
      </c>
      <c r="AF41" s="14">
        <f>[37]Maio!$F$35</f>
        <v>91</v>
      </c>
      <c r="AG41" s="63">
        <f t="shared" si="13"/>
        <v>98</v>
      </c>
      <c r="AH41" s="88">
        <f t="shared" si="11"/>
        <v>91.555555555555557</v>
      </c>
    </row>
    <row r="42" spans="1:34" ht="17.100000000000001" customHeight="1" x14ac:dyDescent="0.2">
      <c r="A42" s="72" t="s">
        <v>154</v>
      </c>
      <c r="B42" s="14">
        <f>[38]Maio!$F$5</f>
        <v>81</v>
      </c>
      <c r="C42" s="14">
        <f>[38]Maio!$F$6</f>
        <v>88</v>
      </c>
      <c r="D42" s="14">
        <f>[38]Maio!$F$7</f>
        <v>87</v>
      </c>
      <c r="E42" s="14">
        <f>[38]Maio!$F$8</f>
        <v>81</v>
      </c>
      <c r="F42" s="14">
        <f>[38]Maio!$F$9</f>
        <v>78</v>
      </c>
      <c r="G42" s="14">
        <f>[38]Maio!$F$10</f>
        <v>90</v>
      </c>
      <c r="H42" s="14">
        <f>[38]Maio!$F$11</f>
        <v>87</v>
      </c>
      <c r="I42" s="14">
        <f>[38]Maio!$F$12</f>
        <v>87</v>
      </c>
      <c r="J42" s="14">
        <f>[38]Maio!$F$13</f>
        <v>85</v>
      </c>
      <c r="K42" s="14">
        <f>[38]Maio!$F$14</f>
        <v>88</v>
      </c>
      <c r="L42" s="14">
        <f>[38]Maio!$F$15</f>
        <v>97</v>
      </c>
      <c r="M42" s="14">
        <f>[38]Maio!$F$16</f>
        <v>95</v>
      </c>
      <c r="N42" s="14">
        <f>[38]Maio!$F$17</f>
        <v>97</v>
      </c>
      <c r="O42" s="14">
        <f>[38]Maio!$F$18</f>
        <v>92</v>
      </c>
      <c r="P42" s="14">
        <f>[38]Maio!$F$19</f>
        <v>96</v>
      </c>
      <c r="Q42" s="14">
        <f>[38]Maio!$F$20</f>
        <v>95</v>
      </c>
      <c r="R42" s="14">
        <f>[38]Maio!$F$21</f>
        <v>98</v>
      </c>
      <c r="S42" s="14">
        <f>[38]Maio!$F$22</f>
        <v>98</v>
      </c>
      <c r="T42" s="14">
        <f>[38]Maio!$F$23</f>
        <v>98</v>
      </c>
      <c r="U42" s="14">
        <f>[38]Maio!$F$24</f>
        <v>95</v>
      </c>
      <c r="V42" s="14">
        <f>[38]Maio!$F$25</f>
        <v>97</v>
      </c>
      <c r="W42" s="14">
        <f>[38]Maio!$F$26</f>
        <v>97</v>
      </c>
      <c r="X42" s="14">
        <f>[38]Maio!$F$27</f>
        <v>93</v>
      </c>
      <c r="Y42" s="14">
        <f>[38]Maio!$F$28</f>
        <v>93</v>
      </c>
      <c r="Z42" s="14">
        <f>[38]Maio!$F$29</f>
        <v>87</v>
      </c>
      <c r="AA42" s="14">
        <f>[38]Maio!$F$30</f>
        <v>89</v>
      </c>
      <c r="AB42" s="14">
        <f>[38]Maio!$F$31</f>
        <v>89</v>
      </c>
      <c r="AC42" s="14">
        <f>[38]Maio!$F$32</f>
        <v>89</v>
      </c>
      <c r="AD42" s="14">
        <f>[38]Maio!$F$33</f>
        <v>82</v>
      </c>
      <c r="AE42" s="14">
        <f>[38]Maio!$F$34</f>
        <v>77</v>
      </c>
      <c r="AF42" s="14">
        <f>[38]Maio!$F$35</f>
        <v>88</v>
      </c>
      <c r="AG42" s="63">
        <f t="shared" si="13"/>
        <v>98</v>
      </c>
      <c r="AH42" s="88">
        <f t="shared" si="11"/>
        <v>90.129032258064512</v>
      </c>
    </row>
    <row r="43" spans="1:34" ht="17.100000000000001" customHeight="1" x14ac:dyDescent="0.2">
      <c r="A43" s="72" t="s">
        <v>155</v>
      </c>
      <c r="B43" s="14">
        <f>[39]Maio!$F$5</f>
        <v>92</v>
      </c>
      <c r="C43" s="14">
        <f>[39]Maio!$F$6</f>
        <v>63</v>
      </c>
      <c r="D43" s="14">
        <f>[39]Maio!$F$7</f>
        <v>85</v>
      </c>
      <c r="E43" s="14">
        <f>[39]Maio!$F$8</f>
        <v>89</v>
      </c>
      <c r="F43" s="14">
        <f>[39]Maio!$F$9</f>
        <v>82</v>
      </c>
      <c r="G43" s="14">
        <f>[39]Maio!$F$10</f>
        <v>85</v>
      </c>
      <c r="H43" s="14">
        <f>[39]Maio!$F$11</f>
        <v>93</v>
      </c>
      <c r="I43" s="14">
        <f>[39]Maio!$F$12</f>
        <v>87</v>
      </c>
      <c r="J43" s="14">
        <f>[39]Maio!$F$13</f>
        <v>88</v>
      </c>
      <c r="K43" s="14">
        <f>[39]Maio!$F$14</f>
        <v>91</v>
      </c>
      <c r="L43" s="14">
        <f>[39]Maio!$F$15</f>
        <v>98</v>
      </c>
      <c r="M43" s="14">
        <f>[39]Maio!$F$16</f>
        <v>98</v>
      </c>
      <c r="N43" s="14">
        <f>[39]Maio!$F$17</f>
        <v>96</v>
      </c>
      <c r="O43" s="14">
        <f>[39]Maio!$F$18</f>
        <v>95</v>
      </c>
      <c r="P43" s="14">
        <f>[39]Maio!$F$19</f>
        <v>97</v>
      </c>
      <c r="Q43" s="14">
        <f>[39]Maio!$F$20</f>
        <v>98</v>
      </c>
      <c r="R43" s="14">
        <f>[39]Maio!$F$21</f>
        <v>99</v>
      </c>
      <c r="S43" s="14">
        <f>[39]Maio!$F$22</f>
        <v>99</v>
      </c>
      <c r="T43" s="14">
        <f>[39]Maio!$F$23</f>
        <v>98</v>
      </c>
      <c r="U43" s="14">
        <f>[39]Maio!$F$24</f>
        <v>93</v>
      </c>
      <c r="V43" s="14">
        <f>[39]Maio!$F$25</f>
        <v>97</v>
      </c>
      <c r="W43" s="14">
        <f>[39]Maio!$F$26</f>
        <v>96</v>
      </c>
      <c r="X43" s="14">
        <f>[39]Maio!$F$27</f>
        <v>94</v>
      </c>
      <c r="Y43" s="14">
        <f>[39]Maio!$F$28</f>
        <v>89</v>
      </c>
      <c r="Z43" s="14">
        <f>[39]Maio!$F$29</f>
        <v>96</v>
      </c>
      <c r="AA43" s="14">
        <f>[39]Maio!$F$30</f>
        <v>94</v>
      </c>
      <c r="AB43" s="14">
        <f>[39]Maio!$F$31</f>
        <v>95</v>
      </c>
      <c r="AC43" s="14">
        <f>[39]Maio!$F$32</f>
        <v>93</v>
      </c>
      <c r="AD43" s="14">
        <f>[39]Maio!$F$33</f>
        <v>94</v>
      </c>
      <c r="AE43" s="14">
        <f>[39]Maio!$F$34</f>
        <v>88</v>
      </c>
      <c r="AF43" s="14">
        <f>[39]Maio!$F$35</f>
        <v>93</v>
      </c>
      <c r="AG43" s="63">
        <f t="shared" si="13"/>
        <v>99</v>
      </c>
      <c r="AH43" s="88">
        <f t="shared" si="11"/>
        <v>92.096774193548384</v>
      </c>
    </row>
    <row r="44" spans="1:34" ht="17.100000000000001" customHeight="1" x14ac:dyDescent="0.2">
      <c r="A44" s="72" t="s">
        <v>156</v>
      </c>
      <c r="B44" s="14">
        <f>[40]Maio!$F$5</f>
        <v>96</v>
      </c>
      <c r="C44" s="14">
        <f>[40]Maio!$F$6</f>
        <v>89</v>
      </c>
      <c r="D44" s="14">
        <f>[40]Maio!$F$7</f>
        <v>73</v>
      </c>
      <c r="E44" s="14">
        <f>[40]Maio!$F$8</f>
        <v>81</v>
      </c>
      <c r="F44" s="14">
        <f>[40]Maio!$F$9</f>
        <v>88</v>
      </c>
      <c r="G44" s="14">
        <f>[40]Maio!$F$10</f>
        <v>95</v>
      </c>
      <c r="H44" s="14">
        <f>[40]Maio!$F$11</f>
        <v>89</v>
      </c>
      <c r="I44" s="14">
        <f>[40]Maio!$F$12</f>
        <v>89</v>
      </c>
      <c r="J44" s="14">
        <f>[40]Maio!$F$13</f>
        <v>88</v>
      </c>
      <c r="K44" s="14">
        <f>[40]Maio!$F$14</f>
        <v>82</v>
      </c>
      <c r="L44" s="14">
        <f>[40]Maio!$F$15</f>
        <v>97</v>
      </c>
      <c r="M44" s="14">
        <f>[40]Maio!$F$16</f>
        <v>98</v>
      </c>
      <c r="N44" s="14">
        <f>[40]Maio!$F$17</f>
        <v>98</v>
      </c>
      <c r="O44" s="14">
        <f>[40]Maio!$F$18</f>
        <v>96</v>
      </c>
      <c r="P44" s="14">
        <f>[40]Maio!$F$19</f>
        <v>97</v>
      </c>
      <c r="Q44" s="14">
        <f>[40]Maio!$F$20</f>
        <v>96</v>
      </c>
      <c r="R44" s="14">
        <f>[40]Maio!$F$21</f>
        <v>98</v>
      </c>
      <c r="S44" s="14">
        <f>[40]Maio!$F$22</f>
        <v>98</v>
      </c>
      <c r="T44" s="14">
        <f>[40]Maio!$F$23</f>
        <v>98</v>
      </c>
      <c r="U44" s="14">
        <f>[40]Maio!$F$24</f>
        <v>98</v>
      </c>
      <c r="V44" s="14">
        <f>[40]Maio!$F$25</f>
        <v>97</v>
      </c>
      <c r="W44" s="14">
        <f>[40]Maio!$F$26</f>
        <v>98</v>
      </c>
      <c r="X44" s="14">
        <f>[40]Maio!$F$27</f>
        <v>99</v>
      </c>
      <c r="Y44" s="14">
        <f>[40]Maio!$F$28</f>
        <v>98</v>
      </c>
      <c r="Z44" s="14">
        <f>[40]Maio!$F$29</f>
        <v>98</v>
      </c>
      <c r="AA44" s="14">
        <f>[40]Maio!$F$30</f>
        <v>96</v>
      </c>
      <c r="AB44" s="14">
        <f>[40]Maio!$F$31</f>
        <v>90</v>
      </c>
      <c r="AC44" s="14">
        <f>[40]Maio!$F$32</f>
        <v>91</v>
      </c>
      <c r="AD44" s="14">
        <f>[40]Maio!$F$33</f>
        <v>83</v>
      </c>
      <c r="AE44" s="14">
        <f>[40]Maio!$F$34</f>
        <v>82</v>
      </c>
      <c r="AF44" s="14">
        <f>[40]Maio!$F$35</f>
        <v>87</v>
      </c>
      <c r="AG44" s="63">
        <f t="shared" si="13"/>
        <v>99</v>
      </c>
      <c r="AH44" s="88">
        <f t="shared" si="11"/>
        <v>92.354838709677423</v>
      </c>
    </row>
    <row r="45" spans="1:34" ht="17.100000000000001" customHeight="1" x14ac:dyDescent="0.2">
      <c r="A45" s="72" t="s">
        <v>157</v>
      </c>
      <c r="B45" s="14">
        <f>[41]Maio!$F$5</f>
        <v>88</v>
      </c>
      <c r="C45" s="14">
        <f>[41]Maio!$F$6</f>
        <v>84</v>
      </c>
      <c r="D45" s="14">
        <f>[41]Maio!$F$7</f>
        <v>67</v>
      </c>
      <c r="E45" s="14">
        <f>[41]Maio!$F$8</f>
        <v>79</v>
      </c>
      <c r="F45" s="14">
        <f>[41]Maio!$F$9</f>
        <v>70</v>
      </c>
      <c r="G45" s="14">
        <f>[41]Maio!$F$10</f>
        <v>82</v>
      </c>
      <c r="H45" s="14">
        <f>[41]Maio!$F$11</f>
        <v>80</v>
      </c>
      <c r="I45" s="14">
        <f>[41]Maio!$F$12</f>
        <v>85</v>
      </c>
      <c r="J45" s="14">
        <f>[41]Maio!$F$13</f>
        <v>86</v>
      </c>
      <c r="K45" s="14">
        <f>[41]Maio!$F$14</f>
        <v>80</v>
      </c>
      <c r="L45" s="14">
        <f>[41]Maio!$F$15</f>
        <v>97</v>
      </c>
      <c r="M45" s="14">
        <f>[41]Maio!$F$16</f>
        <v>97</v>
      </c>
      <c r="N45" s="14">
        <f>[41]Maio!$F$17</f>
        <v>98</v>
      </c>
      <c r="O45" s="14">
        <f>[41]Maio!$F$18</f>
        <v>90</v>
      </c>
      <c r="P45" s="14">
        <f>[41]Maio!$F$19</f>
        <v>82</v>
      </c>
      <c r="Q45" s="14">
        <f>[41]Maio!$F$20</f>
        <v>96</v>
      </c>
      <c r="R45" s="14">
        <f>[41]Maio!$F$21</f>
        <v>98</v>
      </c>
      <c r="S45" s="14">
        <f>[41]Maio!$F$22</f>
        <v>95</v>
      </c>
      <c r="T45" s="14">
        <f>[41]Maio!$F$23</f>
        <v>98</v>
      </c>
      <c r="U45" s="14">
        <f>[41]Maio!$F$24</f>
        <v>97</v>
      </c>
      <c r="V45" s="14">
        <f>[41]Maio!$F$25</f>
        <v>94</v>
      </c>
      <c r="W45" s="14">
        <f>[41]Maio!$F$26</f>
        <v>94</v>
      </c>
      <c r="X45" s="14">
        <f>[41]Maio!$F$27</f>
        <v>97</v>
      </c>
      <c r="Y45" s="14">
        <f>[41]Maio!$F$28</f>
        <v>91</v>
      </c>
      <c r="Z45" s="14">
        <f>[41]Maio!$F$29</f>
        <v>91</v>
      </c>
      <c r="AA45" s="14">
        <f>[41]Maio!$F$30</f>
        <v>85</v>
      </c>
      <c r="AB45" s="14">
        <f>[41]Maio!$F$31</f>
        <v>82</v>
      </c>
      <c r="AC45" s="14">
        <f>[41]Maio!$F$32</f>
        <v>82</v>
      </c>
      <c r="AD45" s="14">
        <f>[41]Maio!$F$33</f>
        <v>76</v>
      </c>
      <c r="AE45" s="14">
        <f>[41]Maio!$F$34</f>
        <v>68</v>
      </c>
      <c r="AF45" s="14">
        <f>[41]Maio!$F$35</f>
        <v>77</v>
      </c>
      <c r="AG45" s="63">
        <f>MAX(B45:AF45)</f>
        <v>98</v>
      </c>
      <c r="AH45" s="88">
        <f>AVERAGE(B45:AF45)</f>
        <v>86.645161290322577</v>
      </c>
    </row>
    <row r="46" spans="1:34" ht="17.100000000000001" customHeight="1" x14ac:dyDescent="0.2">
      <c r="A46" s="72" t="s">
        <v>158</v>
      </c>
      <c r="B46" s="14" t="str">
        <f>[42]Maio!$F$5</f>
        <v>*</v>
      </c>
      <c r="C46" s="14">
        <f>[42]Maio!$F$6</f>
        <v>99</v>
      </c>
      <c r="D46" s="14">
        <f>[42]Maio!$F$7</f>
        <v>99</v>
      </c>
      <c r="E46" s="14">
        <f>[42]Maio!$F$8</f>
        <v>99</v>
      </c>
      <c r="F46" s="14">
        <f>[42]Maio!$F$9</f>
        <v>99</v>
      </c>
      <c r="G46" s="14" t="str">
        <f>[42]Maio!$F$10</f>
        <v>*</v>
      </c>
      <c r="H46" s="14">
        <f>[42]Maio!$F$11</f>
        <v>99</v>
      </c>
      <c r="I46" s="14" t="str">
        <f>[42]Maio!$F$12</f>
        <v>*</v>
      </c>
      <c r="J46" s="14">
        <f>[42]Maio!$F$13</f>
        <v>99</v>
      </c>
      <c r="K46" s="14">
        <f>[42]Maio!$F$14</f>
        <v>99</v>
      </c>
      <c r="L46" s="14">
        <f>[42]Maio!$F$15</f>
        <v>99</v>
      </c>
      <c r="M46" s="14" t="str">
        <f>[42]Maio!$F$16</f>
        <v>*</v>
      </c>
      <c r="N46" s="14">
        <f>[42]Maio!$F$17</f>
        <v>99</v>
      </c>
      <c r="O46" s="14">
        <f>[42]Maio!$F$18</f>
        <v>99</v>
      </c>
      <c r="P46" s="14">
        <f>[42]Maio!$F$19</f>
        <v>99</v>
      </c>
      <c r="Q46" s="14">
        <f>[42]Maio!$F$20</f>
        <v>99</v>
      </c>
      <c r="R46" s="14">
        <f>[42]Maio!$F$21</f>
        <v>98</v>
      </c>
      <c r="S46" s="14">
        <f>[42]Maio!$F$22</f>
        <v>99</v>
      </c>
      <c r="T46" s="14">
        <f>[42]Maio!$F$23</f>
        <v>99</v>
      </c>
      <c r="U46" s="14">
        <f>[42]Maio!$F$24</f>
        <v>98</v>
      </c>
      <c r="V46" s="14">
        <f>[42]Maio!$F$25</f>
        <v>99</v>
      </c>
      <c r="W46" s="14">
        <f>[42]Maio!$F$26</f>
        <v>99</v>
      </c>
      <c r="X46" s="14">
        <f>[42]Maio!$F$27</f>
        <v>99</v>
      </c>
      <c r="Y46" s="14">
        <f>[42]Maio!$F$28</f>
        <v>99</v>
      </c>
      <c r="Z46" s="14">
        <f>[42]Maio!$F$29</f>
        <v>99</v>
      </c>
      <c r="AA46" s="14">
        <f>[42]Maio!$F$30</f>
        <v>99</v>
      </c>
      <c r="AB46" s="14">
        <f>[42]Maio!$F$31</f>
        <v>99</v>
      </c>
      <c r="AC46" s="14">
        <f>[42]Maio!$F$32</f>
        <v>98</v>
      </c>
      <c r="AD46" s="14">
        <f>[42]Maio!$F$33</f>
        <v>98</v>
      </c>
      <c r="AE46" s="14">
        <f>[42]Maio!$F$34</f>
        <v>98</v>
      </c>
      <c r="AF46" s="14">
        <f>[42]Maio!$F$35</f>
        <v>99</v>
      </c>
      <c r="AG46" s="63">
        <f t="shared" ref="AG46:AG49" si="14">MAX(B46:AF46)</f>
        <v>99</v>
      </c>
      <c r="AH46" s="88">
        <f t="shared" ref="AH46:AH49" si="15">AVERAGE(B46:AF46)</f>
        <v>98.81481481481481</v>
      </c>
    </row>
    <row r="47" spans="1:34" ht="17.100000000000001" customHeight="1" x14ac:dyDescent="0.2">
      <c r="A47" s="72" t="s">
        <v>159</v>
      </c>
      <c r="B47" s="14">
        <f>[43]Maio!$F$5</f>
        <v>94</v>
      </c>
      <c r="C47" s="14">
        <f>[43]Maio!$F$6</f>
        <v>94</v>
      </c>
      <c r="D47" s="14">
        <f>[43]Maio!$F$7</f>
        <v>93</v>
      </c>
      <c r="E47" s="14">
        <f>[43]Maio!$F$8</f>
        <v>94</v>
      </c>
      <c r="F47" s="14">
        <f>[43]Maio!$F$9</f>
        <v>96</v>
      </c>
      <c r="G47" s="14">
        <f>[43]Maio!$F$10</f>
        <v>97</v>
      </c>
      <c r="H47" s="14">
        <f>[43]Maio!$F$11</f>
        <v>94</v>
      </c>
      <c r="I47" s="14">
        <f>[43]Maio!$F$12</f>
        <v>89</v>
      </c>
      <c r="J47" s="14">
        <f>[43]Maio!$F$13</f>
        <v>90</v>
      </c>
      <c r="K47" s="14">
        <f>[43]Maio!$F$14</f>
        <v>89</v>
      </c>
      <c r="L47" s="14">
        <f>[43]Maio!$F$15</f>
        <v>98</v>
      </c>
      <c r="M47" s="14">
        <f>[43]Maio!$F$16</f>
        <v>96</v>
      </c>
      <c r="N47" s="14">
        <f>[43]Maio!$F$17</f>
        <v>99</v>
      </c>
      <c r="O47" s="14">
        <f>[43]Maio!$F$18</f>
        <v>98</v>
      </c>
      <c r="P47" s="14">
        <f>[43]Maio!$F$19</f>
        <v>98</v>
      </c>
      <c r="Q47" s="14">
        <f>[43]Maio!$F$20</f>
        <v>97</v>
      </c>
      <c r="R47" s="14">
        <f>[43]Maio!$F$21</f>
        <v>97</v>
      </c>
      <c r="S47" s="14">
        <f>[43]Maio!$F$22</f>
        <v>99</v>
      </c>
      <c r="T47" s="14">
        <f>[43]Maio!$F$23</f>
        <v>97</v>
      </c>
      <c r="U47" s="14">
        <f>[43]Maio!$F$24</f>
        <v>97</v>
      </c>
      <c r="V47" s="14">
        <f>[43]Maio!$F$25</f>
        <v>98</v>
      </c>
      <c r="W47" s="14">
        <f>[43]Maio!$F$26</f>
        <v>98</v>
      </c>
      <c r="X47" s="14">
        <f>[43]Maio!$F$27</f>
        <v>98</v>
      </c>
      <c r="Y47" s="14">
        <f>[43]Maio!$F$28</f>
        <v>96</v>
      </c>
      <c r="Z47" s="14">
        <f>[43]Maio!$F$29</f>
        <v>93</v>
      </c>
      <c r="AA47" s="14">
        <f>[43]Maio!$F$30</f>
        <v>94</v>
      </c>
      <c r="AB47" s="14">
        <f>[43]Maio!$F$31</f>
        <v>89</v>
      </c>
      <c r="AC47" s="14">
        <f>[43]Maio!$F$32</f>
        <v>86</v>
      </c>
      <c r="AD47" s="14">
        <f>[43]Maio!$F$33</f>
        <v>88</v>
      </c>
      <c r="AE47" s="14">
        <f>[43]Maio!$F$34</f>
        <v>80</v>
      </c>
      <c r="AF47" s="14">
        <f>[43]Maio!$F$35</f>
        <v>92</v>
      </c>
      <c r="AG47" s="63">
        <f t="shared" si="14"/>
        <v>99</v>
      </c>
      <c r="AH47" s="88">
        <f t="shared" si="15"/>
        <v>94.129032258064512</v>
      </c>
    </row>
    <row r="48" spans="1:34" ht="17.100000000000001" customHeight="1" x14ac:dyDescent="0.2">
      <c r="A48" s="72" t="s">
        <v>160</v>
      </c>
      <c r="B48" s="14">
        <f>[44]Maio!$F$5</f>
        <v>95</v>
      </c>
      <c r="C48" s="14">
        <f>[44]Maio!$F$6</f>
        <v>95</v>
      </c>
      <c r="D48" s="14">
        <f>[44]Maio!$F$7</f>
        <v>94</v>
      </c>
      <c r="E48" s="14">
        <f>[44]Maio!$F$8</f>
        <v>93</v>
      </c>
      <c r="F48" s="14">
        <f>[44]Maio!$F$9</f>
        <v>93</v>
      </c>
      <c r="G48" s="14">
        <f>[44]Maio!$F$10</f>
        <v>94</v>
      </c>
      <c r="H48" s="14">
        <f>[44]Maio!$F$11</f>
        <v>88</v>
      </c>
      <c r="I48" s="14">
        <f>[44]Maio!$F$12</f>
        <v>91</v>
      </c>
      <c r="J48" s="14">
        <f>[44]Maio!$F$13</f>
        <v>91</v>
      </c>
      <c r="K48" s="14">
        <f>[44]Maio!$F$14</f>
        <v>89</v>
      </c>
      <c r="L48" s="14">
        <f>[44]Maio!$F$15</f>
        <v>95</v>
      </c>
      <c r="M48" s="14">
        <f>[44]Maio!$F$16</f>
        <v>95</v>
      </c>
      <c r="N48" s="14">
        <f>[44]Maio!$F$17</f>
        <v>98</v>
      </c>
      <c r="O48" s="14">
        <f>[44]Maio!$F$18</f>
        <v>94</v>
      </c>
      <c r="P48" s="14">
        <f>[44]Maio!$F$19</f>
        <v>95</v>
      </c>
      <c r="Q48" s="14">
        <f>[44]Maio!$F$20</f>
        <v>94</v>
      </c>
      <c r="R48" s="14">
        <f>[44]Maio!$F$21</f>
        <v>97</v>
      </c>
      <c r="S48" s="14">
        <f>[44]Maio!$F$22</f>
        <v>98</v>
      </c>
      <c r="T48" s="14">
        <f>[44]Maio!$F$23</f>
        <v>97</v>
      </c>
      <c r="U48" s="14">
        <f>[44]Maio!$F$24</f>
        <v>98</v>
      </c>
      <c r="V48" s="14">
        <f>[44]Maio!$F$25</f>
        <v>98</v>
      </c>
      <c r="W48" s="14">
        <f>[44]Maio!$F$26</f>
        <v>98</v>
      </c>
      <c r="X48" s="14">
        <f>[44]Maio!$F$27</f>
        <v>98</v>
      </c>
      <c r="Y48" s="14">
        <f>[44]Maio!$F$28</f>
        <v>96</v>
      </c>
      <c r="Z48" s="14">
        <f>[44]Maio!$F$29</f>
        <v>89</v>
      </c>
      <c r="AA48" s="14">
        <f>[44]Maio!$F$30</f>
        <v>93</v>
      </c>
      <c r="AB48" s="14">
        <f>[44]Maio!$F$31</f>
        <v>88</v>
      </c>
      <c r="AC48" s="14">
        <f>[44]Maio!$F$32</f>
        <v>91</v>
      </c>
      <c r="AD48" s="14">
        <f>[44]Maio!$F$33</f>
        <v>89</v>
      </c>
      <c r="AE48" s="14">
        <f>[44]Maio!$F$34</f>
        <v>70</v>
      </c>
      <c r="AF48" s="14">
        <f>[44]Maio!$F$35</f>
        <v>90</v>
      </c>
      <c r="AG48" s="63">
        <f t="shared" si="14"/>
        <v>98</v>
      </c>
      <c r="AH48" s="88">
        <f t="shared" si="15"/>
        <v>93.032258064516128</v>
      </c>
    </row>
    <row r="49" spans="1:36" ht="17.100000000000001" customHeight="1" x14ac:dyDescent="0.2">
      <c r="A49" s="72" t="s">
        <v>161</v>
      </c>
      <c r="B49" s="14">
        <f>[45]Maio!$F$5</f>
        <v>96</v>
      </c>
      <c r="C49" s="14">
        <f>[45]Maio!$F$6</f>
        <v>96</v>
      </c>
      <c r="D49" s="14">
        <f>[45]Maio!$F$7</f>
        <v>91</v>
      </c>
      <c r="E49" s="14">
        <f>[45]Maio!$F$8</f>
        <v>92</v>
      </c>
      <c r="F49" s="14">
        <f>[45]Maio!$F$9</f>
        <v>96</v>
      </c>
      <c r="G49" s="14">
        <f>[45]Maio!$F$10</f>
        <v>92</v>
      </c>
      <c r="H49" s="14">
        <f>[45]Maio!$F$11</f>
        <v>84</v>
      </c>
      <c r="I49" s="14">
        <f>[45]Maio!$F$12</f>
        <v>83</v>
      </c>
      <c r="J49" s="14">
        <f>[45]Maio!$F$13</f>
        <v>77</v>
      </c>
      <c r="K49" s="14">
        <f>[45]Maio!$F$14</f>
        <v>91</v>
      </c>
      <c r="L49" s="14">
        <f>[45]Maio!$F$15</f>
        <v>86</v>
      </c>
      <c r="M49" s="14">
        <f>[45]Maio!$F$16</f>
        <v>90</v>
      </c>
      <c r="N49" s="14">
        <f>[45]Maio!$F$17</f>
        <v>94</v>
      </c>
      <c r="O49" s="14">
        <f>[45]Maio!$F$18</f>
        <v>95</v>
      </c>
      <c r="P49" s="14">
        <f>[45]Maio!$F$19</f>
        <v>93</v>
      </c>
      <c r="Q49" s="14">
        <f>[45]Maio!$F$20</f>
        <v>93</v>
      </c>
      <c r="R49" s="14">
        <f>[45]Maio!$F$21</f>
        <v>93</v>
      </c>
      <c r="S49" s="14">
        <f>[45]Maio!$F$22</f>
        <v>98</v>
      </c>
      <c r="T49" s="14">
        <f>[45]Maio!$F$23</f>
        <v>95</v>
      </c>
      <c r="U49" s="14">
        <f>[45]Maio!$F$24</f>
        <v>93</v>
      </c>
      <c r="V49" s="14">
        <f>[45]Maio!$F$25</f>
        <v>97</v>
      </c>
      <c r="W49" s="14">
        <f>[45]Maio!$F$26</f>
        <v>95</v>
      </c>
      <c r="X49" s="14">
        <f>[45]Maio!$F$27</f>
        <v>94</v>
      </c>
      <c r="Y49" s="14">
        <f>[45]Maio!$F$28</f>
        <v>96</v>
      </c>
      <c r="Z49" s="14">
        <f>[45]Maio!$F$29</f>
        <v>81</v>
      </c>
      <c r="AA49" s="14">
        <f>[45]Maio!$F$30</f>
        <v>77</v>
      </c>
      <c r="AB49" s="14">
        <f>[45]Maio!$F$31</f>
        <v>76</v>
      </c>
      <c r="AC49" s="14">
        <f>[45]Maio!$F$32</f>
        <v>72</v>
      </c>
      <c r="AD49" s="14">
        <f>[45]Maio!$F$33</f>
        <v>84</v>
      </c>
      <c r="AE49" s="14">
        <f>[45]Maio!$F$34</f>
        <v>80</v>
      </c>
      <c r="AF49" s="14">
        <f>[45]Maio!$F$35</f>
        <v>83</v>
      </c>
      <c r="AG49" s="63">
        <f t="shared" si="14"/>
        <v>98</v>
      </c>
      <c r="AH49" s="88">
        <f t="shared" si="15"/>
        <v>89.129032258064512</v>
      </c>
    </row>
    <row r="50" spans="1:36" s="5" customFormat="1" ht="17.100000000000001" customHeight="1" x14ac:dyDescent="0.2">
      <c r="A50" s="76" t="s">
        <v>33</v>
      </c>
      <c r="B50" s="17">
        <f t="shared" ref="B50:AG50" si="16">MAX(B5:B49)</f>
        <v>100</v>
      </c>
      <c r="C50" s="17">
        <f t="shared" si="16"/>
        <v>100</v>
      </c>
      <c r="D50" s="17">
        <f t="shared" si="16"/>
        <v>99</v>
      </c>
      <c r="E50" s="17">
        <f t="shared" si="16"/>
        <v>99</v>
      </c>
      <c r="F50" s="17">
        <f t="shared" si="16"/>
        <v>99</v>
      </c>
      <c r="G50" s="17">
        <f t="shared" si="16"/>
        <v>100</v>
      </c>
      <c r="H50" s="17">
        <f t="shared" si="16"/>
        <v>99</v>
      </c>
      <c r="I50" s="17">
        <f t="shared" si="16"/>
        <v>96</v>
      </c>
      <c r="J50" s="17">
        <f t="shared" si="16"/>
        <v>99</v>
      </c>
      <c r="K50" s="17">
        <f t="shared" si="16"/>
        <v>99</v>
      </c>
      <c r="L50" s="17">
        <f t="shared" si="16"/>
        <v>100</v>
      </c>
      <c r="M50" s="17">
        <f t="shared" si="16"/>
        <v>100</v>
      </c>
      <c r="N50" s="17">
        <f t="shared" si="16"/>
        <v>100</v>
      </c>
      <c r="O50" s="17">
        <f t="shared" si="16"/>
        <v>100</v>
      </c>
      <c r="P50" s="17">
        <f t="shared" si="16"/>
        <v>100</v>
      </c>
      <c r="Q50" s="17">
        <f t="shared" si="16"/>
        <v>100</v>
      </c>
      <c r="R50" s="17">
        <f t="shared" si="16"/>
        <v>100</v>
      </c>
      <c r="S50" s="17">
        <f t="shared" si="16"/>
        <v>100</v>
      </c>
      <c r="T50" s="17">
        <f t="shared" si="16"/>
        <v>100</v>
      </c>
      <c r="U50" s="17">
        <f t="shared" si="16"/>
        <v>100</v>
      </c>
      <c r="V50" s="17">
        <f t="shared" si="16"/>
        <v>100</v>
      </c>
      <c r="W50" s="17">
        <f t="shared" si="16"/>
        <v>100</v>
      </c>
      <c r="X50" s="17">
        <f t="shared" si="16"/>
        <v>100</v>
      </c>
      <c r="Y50" s="17">
        <f t="shared" si="16"/>
        <v>100</v>
      </c>
      <c r="Z50" s="17">
        <f t="shared" si="16"/>
        <v>99</v>
      </c>
      <c r="AA50" s="17">
        <f t="shared" si="16"/>
        <v>100</v>
      </c>
      <c r="AB50" s="17">
        <f t="shared" si="16"/>
        <v>100</v>
      </c>
      <c r="AC50" s="17">
        <f t="shared" si="16"/>
        <v>99</v>
      </c>
      <c r="AD50" s="17">
        <f t="shared" si="16"/>
        <v>100</v>
      </c>
      <c r="AE50" s="17">
        <f t="shared" si="16"/>
        <v>98</v>
      </c>
      <c r="AF50" s="17">
        <f t="shared" si="16"/>
        <v>99</v>
      </c>
      <c r="AG50" s="20">
        <f t="shared" si="16"/>
        <v>100</v>
      </c>
      <c r="AH50" s="87">
        <f>AVERAGE(AH5:AH49)</f>
        <v>88.617813406724707</v>
      </c>
      <c r="AI50" s="8"/>
    </row>
    <row r="51" spans="1:36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68"/>
      <c r="AH51" s="78"/>
      <c r="AI51"/>
    </row>
    <row r="52" spans="1:36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66"/>
      <c r="AH52" s="85"/>
      <c r="AI52"/>
    </row>
    <row r="53" spans="1:36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64"/>
      <c r="AH53" s="85"/>
      <c r="AI53" s="2"/>
    </row>
    <row r="54" spans="1:36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70"/>
      <c r="AH54" s="108"/>
      <c r="AI54" s="2"/>
    </row>
    <row r="55" spans="1:36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6"/>
      <c r="AH55" s="110"/>
    </row>
    <row r="56" spans="1:36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111"/>
    </row>
    <row r="61" spans="1:36" x14ac:dyDescent="0.2">
      <c r="AJ61" s="16" t="s">
        <v>54</v>
      </c>
    </row>
    <row r="64" spans="1:36" x14ac:dyDescent="0.2">
      <c r="AF64" s="2" t="s">
        <v>54</v>
      </c>
    </row>
    <row r="65" spans="29:36" x14ac:dyDescent="0.2">
      <c r="AC65" s="2" t="s">
        <v>54</v>
      </c>
      <c r="AI65" s="29" t="s">
        <v>54</v>
      </c>
    </row>
    <row r="66" spans="29:36" x14ac:dyDescent="0.2">
      <c r="AJ66" s="16" t="s">
        <v>54</v>
      </c>
    </row>
    <row r="67" spans="29:36" x14ac:dyDescent="0.2">
      <c r="AJ67" s="16" t="s">
        <v>54</v>
      </c>
    </row>
  </sheetData>
  <sheetProtection algorithmName="SHA-512" hashValue="7V2EOqFYuz0Yybur1abHywVdgd7lw9p1nmjzL6keBRhRpC4+zpttnYfeJdprl3r1jRIq8jzDFHTWspDOJv3YdA==" saltValue="79CRytW72OeVdh9qjiwV/Q==" spinCount="100000" sheet="1" objects="1" scenarios="1"/>
  <mergeCells count="36">
    <mergeCell ref="T52:X52"/>
    <mergeCell ref="T53:X53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zoomScale="90" zoomScaleNormal="90" workbookViewId="0">
      <selection activeCell="AK68" sqref="AK6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6.14062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49" t="s">
        <v>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8" s="4" customFormat="1" ht="20.100000000000001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46"/>
    </row>
    <row r="3" spans="1:38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18" t="s">
        <v>42</v>
      </c>
      <c r="AH3" s="86" t="s">
        <v>40</v>
      </c>
    </row>
    <row r="4" spans="1:38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8" t="s">
        <v>39</v>
      </c>
      <c r="AH4" s="86" t="s">
        <v>39</v>
      </c>
    </row>
    <row r="5" spans="1:38" s="5" customFormat="1" ht="20.100000000000001" customHeight="1" x14ac:dyDescent="0.2">
      <c r="A5" s="135" t="s">
        <v>47</v>
      </c>
      <c r="B5" s="14">
        <f>[1]Maio!$G$5</f>
        <v>27</v>
      </c>
      <c r="C5" s="14">
        <f>[1]Maio!$G$6</f>
        <v>19</v>
      </c>
      <c r="D5" s="14">
        <f>[1]Maio!$G$7</f>
        <v>21</v>
      </c>
      <c r="E5" s="14">
        <f>[1]Maio!$G$8</f>
        <v>20</v>
      </c>
      <c r="F5" s="14">
        <f>[1]Maio!$G$9</f>
        <v>27</v>
      </c>
      <c r="G5" s="14">
        <f>[1]Maio!$G$10</f>
        <v>25</v>
      </c>
      <c r="H5" s="14">
        <f>[1]Maio!$G$11</f>
        <v>36</v>
      </c>
      <c r="I5" s="14">
        <f>[1]Maio!$G$12</f>
        <v>39</v>
      </c>
      <c r="J5" s="14">
        <f>[1]Maio!$G$13</f>
        <v>30</v>
      </c>
      <c r="K5" s="14">
        <f>[1]Maio!$G$14</f>
        <v>28</v>
      </c>
      <c r="L5" s="14">
        <f>[1]Maio!$G$15</f>
        <v>25</v>
      </c>
      <c r="M5" s="14">
        <f>[1]Maio!$G$16</f>
        <v>65</v>
      </c>
      <c r="N5" s="14">
        <f>[1]Maio!$G$17</f>
        <v>47</v>
      </c>
      <c r="O5" s="14">
        <f>[1]Maio!$G$18</f>
        <v>38</v>
      </c>
      <c r="P5" s="14">
        <f>[1]Maio!$G$19</f>
        <v>31</v>
      </c>
      <c r="Q5" s="14">
        <f>[1]Maio!$G$20</f>
        <v>60</v>
      </c>
      <c r="R5" s="14">
        <f>[1]Maio!$G$21</f>
        <v>57</v>
      </c>
      <c r="S5" s="14">
        <f>[1]Maio!$G$22</f>
        <v>41</v>
      </c>
      <c r="T5" s="14">
        <f>[1]Maio!$G$23</f>
        <v>63</v>
      </c>
      <c r="U5" s="14">
        <f>[1]Maio!$G$24</f>
        <v>36</v>
      </c>
      <c r="V5" s="14">
        <f>[1]Maio!$G$25</f>
        <v>32</v>
      </c>
      <c r="W5" s="14">
        <f>[1]Maio!$G$26</f>
        <v>33</v>
      </c>
      <c r="X5" s="14">
        <f>[1]Maio!$G$27</f>
        <v>32</v>
      </c>
      <c r="Y5" s="14">
        <f>[1]Maio!$G$28</f>
        <v>24</v>
      </c>
      <c r="Z5" s="14">
        <f>[1]Maio!$G$29</f>
        <v>32</v>
      </c>
      <c r="AA5" s="14">
        <f>[1]Maio!$G$30</f>
        <v>31</v>
      </c>
      <c r="AB5" s="14">
        <f>[1]Maio!$G$31</f>
        <v>28</v>
      </c>
      <c r="AC5" s="14">
        <f>[1]Maio!$G$32</f>
        <v>26</v>
      </c>
      <c r="AD5" s="14">
        <f>[1]Maio!$G$33</f>
        <v>30</v>
      </c>
      <c r="AE5" s="14">
        <f>[1]Maio!$G$34</f>
        <v>34</v>
      </c>
      <c r="AF5" s="14">
        <f>[1]Maio!$G$35</f>
        <v>31</v>
      </c>
      <c r="AG5" s="19">
        <f>MIN(B5:AF5)</f>
        <v>19</v>
      </c>
      <c r="AH5" s="92">
        <f>AVERAGE(B5:AF5)</f>
        <v>34.451612903225808</v>
      </c>
    </row>
    <row r="6" spans="1:38" ht="17.100000000000001" customHeight="1" x14ac:dyDescent="0.2">
      <c r="A6" s="135" t="s">
        <v>0</v>
      </c>
      <c r="B6" s="14">
        <f>[2]Maio!$G$5</f>
        <v>25</v>
      </c>
      <c r="C6" s="14">
        <f>[2]Maio!$G$6</f>
        <v>21</v>
      </c>
      <c r="D6" s="14">
        <f>[2]Maio!$G$7</f>
        <v>17</v>
      </c>
      <c r="E6" s="14">
        <f>[2]Maio!$G$8</f>
        <v>18</v>
      </c>
      <c r="F6" s="14">
        <f>[2]Maio!$G$9</f>
        <v>45</v>
      </c>
      <c r="G6" s="14">
        <f>[2]Maio!$G$10</f>
        <v>39</v>
      </c>
      <c r="H6" s="14">
        <f>[2]Maio!$G$11</f>
        <v>36</v>
      </c>
      <c r="I6" s="14">
        <f>[2]Maio!$G$12</f>
        <v>40</v>
      </c>
      <c r="J6" s="14">
        <f>[2]Maio!$G$13</f>
        <v>33</v>
      </c>
      <c r="K6" s="14">
        <f>[2]Maio!$G$14</f>
        <v>28</v>
      </c>
      <c r="L6" s="14">
        <f>[2]Maio!$G$15</f>
        <v>58</v>
      </c>
      <c r="M6" s="14">
        <f>[2]Maio!$G$16</f>
        <v>41</v>
      </c>
      <c r="N6" s="14">
        <f>[2]Maio!$G$17</f>
        <v>37</v>
      </c>
      <c r="O6" s="14">
        <f>[2]Maio!$G$18</f>
        <v>50</v>
      </c>
      <c r="P6" s="14">
        <f>[2]Maio!$G$19</f>
        <v>37</v>
      </c>
      <c r="Q6" s="14">
        <f>[2]Maio!$G$20</f>
        <v>58</v>
      </c>
      <c r="R6" s="14">
        <f>[2]Maio!$G$21</f>
        <v>43</v>
      </c>
      <c r="S6" s="14">
        <f>[2]Maio!$G$22</f>
        <v>42</v>
      </c>
      <c r="T6" s="14">
        <f>[2]Maio!$G$23</f>
        <v>49</v>
      </c>
      <c r="U6" s="14">
        <f>[2]Maio!$G$24</f>
        <v>37</v>
      </c>
      <c r="V6" s="14">
        <f>[2]Maio!$G$25</f>
        <v>34</v>
      </c>
      <c r="W6" s="14">
        <f>[2]Maio!$G$26</f>
        <v>38</v>
      </c>
      <c r="X6" s="14">
        <f>[2]Maio!$G$27</f>
        <v>26</v>
      </c>
      <c r="Y6" s="14">
        <f>[2]Maio!$G$28</f>
        <v>48</v>
      </c>
      <c r="Z6" s="14">
        <f>[2]Maio!$G$29</f>
        <v>50</v>
      </c>
      <c r="AA6" s="14">
        <f>[2]Maio!$G$30</f>
        <v>42</v>
      </c>
      <c r="AB6" s="14">
        <f>[2]Maio!$G$31</f>
        <v>38</v>
      </c>
      <c r="AC6" s="14">
        <f>[2]Maio!$G$32</f>
        <v>29</v>
      </c>
      <c r="AD6" s="14">
        <f>[2]Maio!$G$33</f>
        <v>29</v>
      </c>
      <c r="AE6" s="14">
        <f>[2]Maio!$G$34</f>
        <v>31</v>
      </c>
      <c r="AF6" s="14">
        <f>[2]Maio!$G$35</f>
        <v>61</v>
      </c>
      <c r="AG6" s="20">
        <f>MIN(B6:AF6)</f>
        <v>17</v>
      </c>
      <c r="AH6" s="88">
        <f t="shared" ref="AH6:AH15" si="1">AVERAGE(B6:AF6)</f>
        <v>38.064516129032256</v>
      </c>
    </row>
    <row r="7" spans="1:38" ht="17.100000000000001" customHeight="1" x14ac:dyDescent="0.2">
      <c r="A7" s="135" t="s">
        <v>1</v>
      </c>
      <c r="B7" s="14">
        <f>[3]Maio!$G$5</f>
        <v>31</v>
      </c>
      <c r="C7" s="14">
        <f>[3]Maio!$G$6</f>
        <v>29</v>
      </c>
      <c r="D7" s="14">
        <f>[3]Maio!$G$7</f>
        <v>27</v>
      </c>
      <c r="E7" s="14">
        <f>[3]Maio!$G$8</f>
        <v>26</v>
      </c>
      <c r="F7" s="14">
        <f>[3]Maio!$G$9</f>
        <v>27</v>
      </c>
      <c r="G7" s="14">
        <f>[3]Maio!$G$10</f>
        <v>38</v>
      </c>
      <c r="H7" s="14">
        <f>[3]Maio!$G$11</f>
        <v>39</v>
      </c>
      <c r="I7" s="14">
        <f>[3]Maio!$G$12</f>
        <v>31</v>
      </c>
      <c r="J7" s="14">
        <f>[3]Maio!$G$13</f>
        <v>32</v>
      </c>
      <c r="K7" s="14">
        <f>[3]Maio!$G$14</f>
        <v>32</v>
      </c>
      <c r="L7" s="14">
        <f>[3]Maio!$G$15</f>
        <v>58</v>
      </c>
      <c r="M7" s="14">
        <f>[3]Maio!$G$16</f>
        <v>51</v>
      </c>
      <c r="N7" s="14">
        <f>[3]Maio!$G$17</f>
        <v>49</v>
      </c>
      <c r="O7" s="14">
        <f>[3]Maio!$G$18</f>
        <v>39</v>
      </c>
      <c r="P7" s="14">
        <f>[3]Maio!$G$19</f>
        <v>38</v>
      </c>
      <c r="Q7" s="14">
        <f>[3]Maio!$G$20</f>
        <v>76</v>
      </c>
      <c r="R7" s="14">
        <f>[3]Maio!$G$21</f>
        <v>50</v>
      </c>
      <c r="S7" s="14">
        <f>[3]Maio!$G$22</f>
        <v>51</v>
      </c>
      <c r="T7" s="14">
        <f>[3]Maio!$G$23</f>
        <v>58</v>
      </c>
      <c r="U7" s="14">
        <f>[3]Maio!$G$24</f>
        <v>34</v>
      </c>
      <c r="V7" s="14">
        <f>[3]Maio!$G$25</f>
        <v>29</v>
      </c>
      <c r="W7" s="14">
        <f>[3]Maio!$G$26</f>
        <v>34</v>
      </c>
      <c r="X7" s="14">
        <f>[3]Maio!$G$27</f>
        <v>36</v>
      </c>
      <c r="Y7" s="14">
        <f>[3]Maio!$G$28</f>
        <v>32</v>
      </c>
      <c r="Z7" s="14">
        <f>[3]Maio!$G$29</f>
        <v>38</v>
      </c>
      <c r="AA7" s="14">
        <f>[3]Maio!$G$30</f>
        <v>35</v>
      </c>
      <c r="AB7" s="14">
        <f>[3]Maio!$G$31</f>
        <v>28</v>
      </c>
      <c r="AC7" s="14">
        <f>[3]Maio!$G$32</f>
        <v>24</v>
      </c>
      <c r="AD7" s="14">
        <f>[3]Maio!$G$33</f>
        <v>33</v>
      </c>
      <c r="AE7" s="14">
        <f>[3]Maio!$G$34</f>
        <v>36</v>
      </c>
      <c r="AF7" s="14">
        <f>[3]Maio!$G$35</f>
        <v>42</v>
      </c>
      <c r="AG7" s="20">
        <f t="shared" ref="AG7:AG15" si="2">MIN(B7:AF7)</f>
        <v>24</v>
      </c>
      <c r="AH7" s="88">
        <f t="shared" si="1"/>
        <v>38.161290322580648</v>
      </c>
    </row>
    <row r="8" spans="1:38" ht="17.100000000000001" customHeight="1" x14ac:dyDescent="0.2">
      <c r="A8" s="135" t="s">
        <v>74</v>
      </c>
      <c r="B8" s="14">
        <f>[4]Maio!$G$5</f>
        <v>29</v>
      </c>
      <c r="C8" s="14">
        <f>[4]Maio!$G$6</f>
        <v>22</v>
      </c>
      <c r="D8" s="14">
        <f>[4]Maio!$G$7</f>
        <v>21</v>
      </c>
      <c r="E8" s="14">
        <f>[4]Maio!$G$8</f>
        <v>23</v>
      </c>
      <c r="F8" s="14">
        <f>[4]Maio!$G$9</f>
        <v>25</v>
      </c>
      <c r="G8" s="14">
        <f>[4]Maio!$G$10</f>
        <v>30</v>
      </c>
      <c r="H8" s="14">
        <f>[4]Maio!$G$11</f>
        <v>33</v>
      </c>
      <c r="I8" s="14">
        <f>[4]Maio!$G$12</f>
        <v>38</v>
      </c>
      <c r="J8" s="14">
        <f>[4]Maio!$G$13</f>
        <v>34</v>
      </c>
      <c r="K8" s="14">
        <f>[4]Maio!$G$14</f>
        <v>32</v>
      </c>
      <c r="L8" s="14">
        <f>[4]Maio!$G$15</f>
        <v>34</v>
      </c>
      <c r="M8" s="14">
        <f>[4]Maio!$G$16</f>
        <v>39</v>
      </c>
      <c r="N8" s="14">
        <f>[4]Maio!$G$17</f>
        <v>37</v>
      </c>
      <c r="O8" s="14">
        <f>[4]Maio!$G$18</f>
        <v>40</v>
      </c>
      <c r="P8" s="14">
        <f>[4]Maio!$G$19</f>
        <v>32</v>
      </c>
      <c r="Q8" s="14">
        <f>[4]Maio!$G$20</f>
        <v>52</v>
      </c>
      <c r="R8" s="14">
        <f>[4]Maio!$G$21</f>
        <v>44</v>
      </c>
      <c r="S8" s="14">
        <f>[4]Maio!$G$22</f>
        <v>36</v>
      </c>
      <c r="T8" s="14">
        <f>[4]Maio!$G$23</f>
        <v>59</v>
      </c>
      <c r="U8" s="14">
        <f>[4]Maio!$G$24</f>
        <v>36</v>
      </c>
      <c r="V8" s="14">
        <f>[4]Maio!$G$25</f>
        <v>32</v>
      </c>
      <c r="W8" s="14">
        <f>[4]Maio!$G$26</f>
        <v>30</v>
      </c>
      <c r="X8" s="14">
        <f>[4]Maio!$G$27</f>
        <v>30</v>
      </c>
      <c r="Y8" s="14">
        <f>[4]Maio!$G$28</f>
        <v>26</v>
      </c>
      <c r="Z8" s="14">
        <f>[4]Maio!$G$29</f>
        <v>38</v>
      </c>
      <c r="AA8" s="14">
        <f>[4]Maio!$G$30</f>
        <v>39</v>
      </c>
      <c r="AB8" s="14">
        <f>[4]Maio!$G$31</f>
        <v>37</v>
      </c>
      <c r="AC8" s="14">
        <f>[4]Maio!$G$32</f>
        <v>23</v>
      </c>
      <c r="AD8" s="14">
        <f>[4]Maio!$G$33</f>
        <v>34</v>
      </c>
      <c r="AE8" s="14">
        <f>[4]Maio!$G$34</f>
        <v>39</v>
      </c>
      <c r="AF8" s="14">
        <f>[4]Maio!$G$35</f>
        <v>31</v>
      </c>
      <c r="AG8" s="59">
        <f t="shared" si="2"/>
        <v>21</v>
      </c>
      <c r="AH8" s="88">
        <f t="shared" si="1"/>
        <v>34.032258064516128</v>
      </c>
    </row>
    <row r="9" spans="1:38" ht="17.100000000000001" customHeight="1" x14ac:dyDescent="0.2">
      <c r="A9" s="135" t="s">
        <v>48</v>
      </c>
      <c r="B9" s="14">
        <f>[5]Maio!$G$5</f>
        <v>47</v>
      </c>
      <c r="C9" s="14">
        <f>[5]Maio!$G$6</f>
        <v>48</v>
      </c>
      <c r="D9" s="14">
        <f>[5]Maio!$G$7</f>
        <v>48</v>
      </c>
      <c r="E9" s="14">
        <f>[5]Maio!$G$8</f>
        <v>48</v>
      </c>
      <c r="F9" s="14">
        <f>[5]Maio!$G$9</f>
        <v>49</v>
      </c>
      <c r="G9" s="14">
        <f>[5]Maio!$G$10</f>
        <v>48</v>
      </c>
      <c r="H9" s="14">
        <f>[5]Maio!$G$11</f>
        <v>48</v>
      </c>
      <c r="I9" s="14">
        <f>[5]Maio!$G$12</f>
        <v>48</v>
      </c>
      <c r="J9" s="14">
        <f>[5]Maio!$G$13</f>
        <v>48</v>
      </c>
      <c r="K9" s="14">
        <f>[5]Maio!$G$14</f>
        <v>49</v>
      </c>
      <c r="L9" s="14">
        <f>[5]Maio!$G$15</f>
        <v>49</v>
      </c>
      <c r="M9" s="14">
        <f>[5]Maio!$G$16</f>
        <v>49</v>
      </c>
      <c r="N9" s="14">
        <f>[5]Maio!$G$17</f>
        <v>48</v>
      </c>
      <c r="O9" s="14">
        <f>[5]Maio!$G$18</f>
        <v>49</v>
      </c>
      <c r="P9" s="14">
        <f>[5]Maio!$G$19</f>
        <v>47</v>
      </c>
      <c r="Q9" s="14">
        <f>[5]Maio!$G$20</f>
        <v>49</v>
      </c>
      <c r="R9" s="14">
        <f>[5]Maio!$G$21</f>
        <v>49</v>
      </c>
      <c r="S9" s="14">
        <f>[5]Maio!$G$22</f>
        <v>40</v>
      </c>
      <c r="T9" s="14">
        <f>[5]Maio!$G$23</f>
        <v>34</v>
      </c>
      <c r="U9" s="14">
        <f>[5]Maio!$G$24</f>
        <v>50</v>
      </c>
      <c r="V9" s="14">
        <f>[5]Maio!$G$25</f>
        <v>49</v>
      </c>
      <c r="W9" s="14">
        <f>[5]Maio!$G$26</f>
        <v>50</v>
      </c>
      <c r="X9" s="14">
        <f>[5]Maio!$G$27</f>
        <v>49</v>
      </c>
      <c r="Y9" s="14">
        <f>[5]Maio!$G$28</f>
        <v>35</v>
      </c>
      <c r="Z9" s="14">
        <f>[5]Maio!$G$29</f>
        <v>50</v>
      </c>
      <c r="AA9" s="14">
        <f>[5]Maio!$G$30</f>
        <v>49</v>
      </c>
      <c r="AB9" s="14">
        <f>[5]Maio!$G$31</f>
        <v>27</v>
      </c>
      <c r="AC9" s="14">
        <f>[5]Maio!$G$32</f>
        <v>30</v>
      </c>
      <c r="AD9" s="14">
        <f>[5]Maio!$G$33</f>
        <v>49</v>
      </c>
      <c r="AE9" s="14">
        <f>[5]Maio!$G$34</f>
        <v>49</v>
      </c>
      <c r="AF9" s="14">
        <f>[5]Maio!$G$35</f>
        <v>50</v>
      </c>
      <c r="AG9" s="20">
        <f t="shared" ref="AG9" si="3">MIN(B9:AF9)</f>
        <v>27</v>
      </c>
      <c r="AH9" s="88">
        <f t="shared" ref="AH9" si="4">AVERAGE(B9:AF9)</f>
        <v>46.193548387096776</v>
      </c>
    </row>
    <row r="10" spans="1:38" ht="17.100000000000001" customHeight="1" x14ac:dyDescent="0.2">
      <c r="A10" s="135" t="s">
        <v>2</v>
      </c>
      <c r="B10" s="14">
        <f>[6]Maio!$G$5</f>
        <v>32</v>
      </c>
      <c r="C10" s="14">
        <f>[6]Maio!$G$6</f>
        <v>27</v>
      </c>
      <c r="D10" s="14">
        <f>[6]Maio!$G$7</f>
        <v>26</v>
      </c>
      <c r="E10" s="14">
        <f>[6]Maio!$G$8</f>
        <v>25</v>
      </c>
      <c r="F10" s="14">
        <f>[6]Maio!$G$9</f>
        <v>31</v>
      </c>
      <c r="G10" s="14">
        <f>[6]Maio!$G$10</f>
        <v>37</v>
      </c>
      <c r="H10" s="14">
        <f>[6]Maio!$G$11</f>
        <v>36</v>
      </c>
      <c r="I10" s="14">
        <f>[6]Maio!$G$12</f>
        <v>37</v>
      </c>
      <c r="J10" s="14">
        <f>[6]Maio!$G$13</f>
        <v>33</v>
      </c>
      <c r="K10" s="14">
        <f>[6]Maio!$G$14</f>
        <v>29</v>
      </c>
      <c r="L10" s="14">
        <f>[6]Maio!$G$15</f>
        <v>45</v>
      </c>
      <c r="M10" s="14">
        <f>[6]Maio!$G$16</f>
        <v>59</v>
      </c>
      <c r="N10" s="14">
        <f>[6]Maio!$G$17</f>
        <v>52</v>
      </c>
      <c r="O10" s="14">
        <f>[6]Maio!$G$18</f>
        <v>39</v>
      </c>
      <c r="P10" s="14">
        <f>[6]Maio!$G$19</f>
        <v>36</v>
      </c>
      <c r="Q10" s="14">
        <f>[6]Maio!$G$20</f>
        <v>71</v>
      </c>
      <c r="R10" s="14">
        <f>[6]Maio!$G$21</f>
        <v>46</v>
      </c>
      <c r="S10" s="14">
        <f>[6]Maio!$G$22</f>
        <v>50</v>
      </c>
      <c r="T10" s="14">
        <f>[6]Maio!$G$23</f>
        <v>66</v>
      </c>
      <c r="U10" s="14">
        <f>[6]Maio!$G$24</f>
        <v>37</v>
      </c>
      <c r="V10" s="14">
        <f>[6]Maio!$G$25</f>
        <v>30</v>
      </c>
      <c r="W10" s="14">
        <f>[6]Maio!$G$26</f>
        <v>29</v>
      </c>
      <c r="X10" s="14">
        <f>[6]Maio!$G$27</f>
        <v>33</v>
      </c>
      <c r="Y10" s="14">
        <f>[6]Maio!$G$28</f>
        <v>30</v>
      </c>
      <c r="Z10" s="14">
        <f>[6]Maio!$G$29</f>
        <v>31</v>
      </c>
      <c r="AA10" s="14">
        <f>[6]Maio!$G$30</f>
        <v>35</v>
      </c>
      <c r="AB10" s="14">
        <f>[6]Maio!$G$31</f>
        <v>21</v>
      </c>
      <c r="AC10" s="14">
        <f>[6]Maio!$G$32</f>
        <v>25</v>
      </c>
      <c r="AD10" s="14">
        <f>[6]Maio!$G$33</f>
        <v>26</v>
      </c>
      <c r="AE10" s="14">
        <f>[6]Maio!$G$34</f>
        <v>33</v>
      </c>
      <c r="AF10" s="14">
        <f>[6]Maio!$G$35</f>
        <v>41</v>
      </c>
      <c r="AG10" s="20">
        <f t="shared" si="2"/>
        <v>21</v>
      </c>
      <c r="AH10" s="88">
        <f t="shared" si="1"/>
        <v>37.032258064516128</v>
      </c>
    </row>
    <row r="11" spans="1:38" ht="17.100000000000001" customHeight="1" x14ac:dyDescent="0.2">
      <c r="A11" s="135" t="s">
        <v>3</v>
      </c>
      <c r="B11" s="14">
        <f>[7]Maio!$G$5</f>
        <v>28</v>
      </c>
      <c r="C11" s="14">
        <f>[7]Maio!$G$6</f>
        <v>23</v>
      </c>
      <c r="D11" s="14">
        <f>[7]Maio!$G$7</f>
        <v>26</v>
      </c>
      <c r="E11" s="14">
        <f>[7]Maio!$G$8</f>
        <v>26</v>
      </c>
      <c r="F11" s="14">
        <f>[7]Maio!$G$9</f>
        <v>33</v>
      </c>
      <c r="G11" s="14">
        <f>[7]Maio!$G$10</f>
        <v>30</v>
      </c>
      <c r="H11" s="14">
        <f>[7]Maio!$G$11</f>
        <v>34</v>
      </c>
      <c r="I11" s="14">
        <f>[7]Maio!$G$12</f>
        <v>39</v>
      </c>
      <c r="J11" s="14">
        <f>[7]Maio!$G$13</f>
        <v>33</v>
      </c>
      <c r="K11" s="14">
        <f>[7]Maio!$G$14</f>
        <v>30</v>
      </c>
      <c r="L11" s="14">
        <f>[7]Maio!$G$15</f>
        <v>22</v>
      </c>
      <c r="M11" s="14">
        <f>[7]Maio!$G$16</f>
        <v>57</v>
      </c>
      <c r="N11" s="14">
        <f>[7]Maio!$G$17</f>
        <v>47</v>
      </c>
      <c r="O11" s="14">
        <f>[7]Maio!$G$18</f>
        <v>47</v>
      </c>
      <c r="P11" s="14">
        <f>[7]Maio!$G$19</f>
        <v>36</v>
      </c>
      <c r="Q11" s="14">
        <f>[7]Maio!$G$20</f>
        <v>40</v>
      </c>
      <c r="R11" s="14">
        <f>[7]Maio!$G$21</f>
        <v>59</v>
      </c>
      <c r="S11" s="14">
        <f>[7]Maio!$G$22</f>
        <v>41</v>
      </c>
      <c r="T11" s="14">
        <f>[7]Maio!$G$23</f>
        <v>61</v>
      </c>
      <c r="U11" s="14">
        <f>[7]Maio!$G$24</f>
        <v>35</v>
      </c>
      <c r="V11" s="14">
        <f>[7]Maio!$G$25</f>
        <v>26</v>
      </c>
      <c r="W11" s="14">
        <f>[7]Maio!$G$26</f>
        <v>26</v>
      </c>
      <c r="X11" s="14">
        <f>[7]Maio!$G$27</f>
        <v>23</v>
      </c>
      <c r="Y11" s="14">
        <f>[7]Maio!$G$28</f>
        <v>25</v>
      </c>
      <c r="Z11" s="14">
        <f>[7]Maio!$G$29</f>
        <v>29</v>
      </c>
      <c r="AA11" s="14">
        <f>[7]Maio!$G$30</f>
        <v>27</v>
      </c>
      <c r="AB11" s="14">
        <f>[7]Maio!$G$31</f>
        <v>23</v>
      </c>
      <c r="AC11" s="14">
        <f>[7]Maio!$G$32</f>
        <v>25</v>
      </c>
      <c r="AD11" s="14">
        <f>[7]Maio!$G$33</f>
        <v>31</v>
      </c>
      <c r="AE11" s="14">
        <f>[7]Maio!$G$34</f>
        <v>40</v>
      </c>
      <c r="AF11" s="14">
        <f>[7]Maio!$G$35</f>
        <v>35</v>
      </c>
      <c r="AG11" s="20">
        <f t="shared" si="2"/>
        <v>22</v>
      </c>
      <c r="AH11" s="88">
        <f>AVERAGE(B11:AF11)</f>
        <v>34.096774193548384</v>
      </c>
    </row>
    <row r="12" spans="1:38" ht="17.100000000000001" customHeight="1" x14ac:dyDescent="0.2">
      <c r="A12" s="135" t="s">
        <v>4</v>
      </c>
      <c r="B12" s="14">
        <f>[8]Maio!$G$5</f>
        <v>27</v>
      </c>
      <c r="C12" s="14">
        <f>[8]Maio!$G$6</f>
        <v>27</v>
      </c>
      <c r="D12" s="14">
        <f>[8]Maio!$G$7</f>
        <v>29</v>
      </c>
      <c r="E12" s="14">
        <f>[8]Maio!$G$8</f>
        <v>24</v>
      </c>
      <c r="F12" s="14">
        <f>[8]Maio!$G$9</f>
        <v>39</v>
      </c>
      <c r="G12" s="14">
        <f>[8]Maio!$G$10</f>
        <v>39</v>
      </c>
      <c r="H12" s="14">
        <f>[8]Maio!$G$11</f>
        <v>40</v>
      </c>
      <c r="I12" s="14">
        <f>[8]Maio!$G$12</f>
        <v>43</v>
      </c>
      <c r="J12" s="14">
        <f>[8]Maio!$G$13</f>
        <v>37</v>
      </c>
      <c r="K12" s="14">
        <f>[8]Maio!$G$14</f>
        <v>34</v>
      </c>
      <c r="L12" s="14">
        <f>[8]Maio!$G$15</f>
        <v>28</v>
      </c>
      <c r="M12" s="14">
        <f>[8]Maio!$G$16</f>
        <v>58</v>
      </c>
      <c r="N12" s="14">
        <f>[8]Maio!$G$17</f>
        <v>49</v>
      </c>
      <c r="O12" s="14">
        <f>[8]Maio!$G$18</f>
        <v>44</v>
      </c>
      <c r="P12" s="14">
        <f>[8]Maio!$G$19</f>
        <v>32</v>
      </c>
      <c r="Q12" s="14">
        <f>[8]Maio!$G$20</f>
        <v>42</v>
      </c>
      <c r="R12" s="14">
        <f>[8]Maio!$G$21</f>
        <v>66</v>
      </c>
      <c r="S12" s="14">
        <f>[8]Maio!$G$22</f>
        <v>45</v>
      </c>
      <c r="T12" s="14">
        <f>[8]Maio!$G$23</f>
        <v>65</v>
      </c>
      <c r="U12" s="14">
        <f>[8]Maio!$G$24</f>
        <v>44</v>
      </c>
      <c r="V12" s="14">
        <f>[8]Maio!$G$25</f>
        <v>20</v>
      </c>
      <c r="W12" s="14">
        <f>[8]Maio!$G$26</f>
        <v>23</v>
      </c>
      <c r="X12" s="14">
        <f>[8]Maio!$G$27</f>
        <v>29</v>
      </c>
      <c r="Y12" s="14">
        <f>[8]Maio!$G$28</f>
        <v>24</v>
      </c>
      <c r="Z12" s="14">
        <f>[8]Maio!$G$29</f>
        <v>31</v>
      </c>
      <c r="AA12" s="14">
        <f>[8]Maio!$G$30</f>
        <v>33</v>
      </c>
      <c r="AB12" s="14">
        <f>[8]Maio!$G$31</f>
        <v>23</v>
      </c>
      <c r="AC12" s="14">
        <f>[8]Maio!$G$32</f>
        <v>26</v>
      </c>
      <c r="AD12" s="14">
        <f>[8]Maio!$G$33</f>
        <v>25</v>
      </c>
      <c r="AE12" s="14">
        <f>[8]Maio!$G$34</f>
        <v>45</v>
      </c>
      <c r="AF12" s="14">
        <f>[8]Maio!$G$35</f>
        <v>38</v>
      </c>
      <c r="AG12" s="20">
        <f t="shared" si="2"/>
        <v>20</v>
      </c>
      <c r="AH12" s="88">
        <f t="shared" si="1"/>
        <v>36.41935483870968</v>
      </c>
    </row>
    <row r="13" spans="1:38" ht="17.100000000000001" customHeight="1" x14ac:dyDescent="0.2">
      <c r="A13" s="135" t="s">
        <v>5</v>
      </c>
      <c r="B13" s="14">
        <f>[9]Maio!$G$5</f>
        <v>44</v>
      </c>
      <c r="C13" s="14">
        <f>[9]Maio!$G$6</f>
        <v>54</v>
      </c>
      <c r="D13" s="14">
        <f>[9]Maio!$G$7</f>
        <v>41</v>
      </c>
      <c r="E13" s="14">
        <f>[9]Maio!$G$8</f>
        <v>43</v>
      </c>
      <c r="F13" s="14">
        <f>[9]Maio!$G$9</f>
        <v>60</v>
      </c>
      <c r="G13" s="14">
        <f>[9]Maio!$G$10</f>
        <v>51</v>
      </c>
      <c r="H13" s="14">
        <f>[9]Maio!$G$11</f>
        <v>57</v>
      </c>
      <c r="I13" s="14">
        <f>[9]Maio!$G$12</f>
        <v>48</v>
      </c>
      <c r="J13" s="14">
        <f>[9]Maio!$G$13</f>
        <v>49</v>
      </c>
      <c r="K13" s="14">
        <f>[9]Maio!$G$14</f>
        <v>52</v>
      </c>
      <c r="L13" s="14">
        <f>[9]Maio!$G$15</f>
        <v>52</v>
      </c>
      <c r="M13" s="14">
        <f>[9]Maio!$G$16</f>
        <v>51</v>
      </c>
      <c r="N13" s="14">
        <f>[9]Maio!$G$17</f>
        <v>52</v>
      </c>
      <c r="O13" s="14">
        <f>[9]Maio!$G$18</f>
        <v>56</v>
      </c>
      <c r="P13" s="14">
        <f>[9]Maio!$G$19</f>
        <v>51</v>
      </c>
      <c r="Q13" s="14">
        <f>[9]Maio!$G$20</f>
        <v>73</v>
      </c>
      <c r="R13" s="14">
        <f>[9]Maio!$G$21</f>
        <v>55</v>
      </c>
      <c r="S13" s="14">
        <f>[9]Maio!$G$22</f>
        <v>58</v>
      </c>
      <c r="T13" s="14">
        <f>[9]Maio!$G$23</f>
        <v>59</v>
      </c>
      <c r="U13" s="14">
        <f>[9]Maio!$G$24</f>
        <v>41</v>
      </c>
      <c r="V13" s="14">
        <f>[9]Maio!$G$25</f>
        <v>42</v>
      </c>
      <c r="W13" s="14">
        <f>[9]Maio!$G$26</f>
        <v>45</v>
      </c>
      <c r="X13" s="14">
        <f>[9]Maio!$G$27</f>
        <v>56</v>
      </c>
      <c r="Y13" s="14">
        <f>[9]Maio!$G$28</f>
        <v>47</v>
      </c>
      <c r="Z13" s="14">
        <f>[9]Maio!$G$29</f>
        <v>55</v>
      </c>
      <c r="AA13" s="14">
        <f>[9]Maio!$G$30</f>
        <v>54</v>
      </c>
      <c r="AB13" s="14">
        <f>[9]Maio!$G$31</f>
        <v>50</v>
      </c>
      <c r="AC13" s="14">
        <f>[9]Maio!$G$32</f>
        <v>45</v>
      </c>
      <c r="AD13" s="14">
        <f>[9]Maio!$G$33</f>
        <v>52</v>
      </c>
      <c r="AE13" s="14">
        <f>[9]Maio!$G$34</f>
        <v>60</v>
      </c>
      <c r="AF13" s="14">
        <f>[9]Maio!$G$35</f>
        <v>56</v>
      </c>
      <c r="AG13" s="20">
        <f t="shared" si="2"/>
        <v>41</v>
      </c>
      <c r="AH13" s="88">
        <f t="shared" si="1"/>
        <v>51.903225806451616</v>
      </c>
    </row>
    <row r="14" spans="1:38" ht="17.100000000000001" customHeight="1" x14ac:dyDescent="0.2">
      <c r="A14" s="135" t="s">
        <v>50</v>
      </c>
      <c r="B14" s="14">
        <f>[10]Maio!$G$5</f>
        <v>26</v>
      </c>
      <c r="C14" s="14">
        <f>[10]Maio!$G$6</f>
        <v>20</v>
      </c>
      <c r="D14" s="14">
        <f>[10]Maio!$G$7</f>
        <v>25</v>
      </c>
      <c r="E14" s="14">
        <f>[10]Maio!$G$8</f>
        <v>20</v>
      </c>
      <c r="F14" s="14">
        <f>[10]Maio!$G$9</f>
        <v>36</v>
      </c>
      <c r="G14" s="14">
        <f>[10]Maio!$G$10</f>
        <v>35</v>
      </c>
      <c r="H14" s="14">
        <f>[10]Maio!$G$11</f>
        <v>31</v>
      </c>
      <c r="I14" s="14">
        <f>[10]Maio!$G$12</f>
        <v>38</v>
      </c>
      <c r="J14" s="14">
        <f>[10]Maio!$G$13</f>
        <v>32</v>
      </c>
      <c r="K14" s="14">
        <f>[10]Maio!$G$14</f>
        <v>29</v>
      </c>
      <c r="L14" s="14">
        <f>[10]Maio!$G$15</f>
        <v>28</v>
      </c>
      <c r="M14" s="14">
        <f>[10]Maio!$G$16</f>
        <v>55</v>
      </c>
      <c r="N14" s="14">
        <f>[10]Maio!$G$17</f>
        <v>43</v>
      </c>
      <c r="O14" s="14">
        <f>[10]Maio!$G$18</f>
        <v>44</v>
      </c>
      <c r="P14" s="14">
        <f>[10]Maio!$G$19</f>
        <v>27</v>
      </c>
      <c r="Q14" s="14">
        <f>[10]Maio!$G$20</f>
        <v>37</v>
      </c>
      <c r="R14" s="14">
        <f>[10]Maio!$G$21</f>
        <v>63</v>
      </c>
      <c r="S14" s="14">
        <f>[10]Maio!$G$22</f>
        <v>46</v>
      </c>
      <c r="T14" s="14">
        <f>[10]Maio!$G$23</f>
        <v>65</v>
      </c>
      <c r="U14" s="14">
        <f>[10]Maio!$G$24</f>
        <v>37</v>
      </c>
      <c r="V14" s="14">
        <f>[10]Maio!$G$25</f>
        <v>17</v>
      </c>
      <c r="W14" s="14">
        <f>[10]Maio!$G$26</f>
        <v>12</v>
      </c>
      <c r="X14" s="14">
        <f>[10]Maio!$G$27</f>
        <v>27</v>
      </c>
      <c r="Y14" s="14">
        <f>[10]Maio!$G$28</f>
        <v>23</v>
      </c>
      <c r="Z14" s="14">
        <f>[10]Maio!$G$29</f>
        <v>28</v>
      </c>
      <c r="AA14" s="14">
        <f>[10]Maio!$G$30</f>
        <v>31</v>
      </c>
      <c r="AB14" s="14">
        <f>[10]Maio!$G$31</f>
        <v>18</v>
      </c>
      <c r="AC14" s="14">
        <f>[10]Maio!$G$32</f>
        <v>26</v>
      </c>
      <c r="AD14" s="14">
        <f>[10]Maio!$G$33</f>
        <v>27</v>
      </c>
      <c r="AE14" s="14">
        <f>[10]Maio!$G$34</f>
        <v>49</v>
      </c>
      <c r="AF14" s="14">
        <f>[10]Maio!$G$35</f>
        <v>40</v>
      </c>
      <c r="AG14" s="20">
        <f>MIN(B14:AF14)</f>
        <v>12</v>
      </c>
      <c r="AH14" s="88">
        <f>AVERAGE(B14:AF14)</f>
        <v>33.387096774193552</v>
      </c>
      <c r="AL14" t="s">
        <v>54</v>
      </c>
    </row>
    <row r="15" spans="1:38" ht="17.100000000000001" customHeight="1" x14ac:dyDescent="0.2">
      <c r="A15" s="135" t="s">
        <v>6</v>
      </c>
      <c r="B15" s="14">
        <f>[11]Maio!$G$5</f>
        <v>56</v>
      </c>
      <c r="C15" s="14">
        <f>[11]Maio!$G$6</f>
        <v>31</v>
      </c>
      <c r="D15" s="14">
        <f>[11]Maio!$G$7</f>
        <v>28</v>
      </c>
      <c r="E15" s="14">
        <f>[11]Maio!$G$8</f>
        <v>33</v>
      </c>
      <c r="F15" s="14">
        <f>[11]Maio!$G$9</f>
        <v>37</v>
      </c>
      <c r="G15" s="14">
        <f>[11]Maio!$G$10</f>
        <v>33</v>
      </c>
      <c r="H15" s="14">
        <f>[11]Maio!$G$11</f>
        <v>39</v>
      </c>
      <c r="I15" s="14">
        <f>[11]Maio!$G$12</f>
        <v>35</v>
      </c>
      <c r="J15" s="14">
        <f>[11]Maio!$G$13</f>
        <v>33</v>
      </c>
      <c r="K15" s="14">
        <f>[11]Maio!$G$14</f>
        <v>31</v>
      </c>
      <c r="L15" s="14">
        <f>[11]Maio!$G$15</f>
        <v>38</v>
      </c>
      <c r="M15" s="14">
        <f>[11]Maio!$G$16</f>
        <v>56</v>
      </c>
      <c r="N15" s="14">
        <f>[11]Maio!$G$17</f>
        <v>56</v>
      </c>
      <c r="O15" s="14">
        <f>[11]Maio!$G$18</f>
        <v>43</v>
      </c>
      <c r="P15" s="14">
        <f>[11]Maio!$G$19</f>
        <v>35</v>
      </c>
      <c r="Q15" s="14">
        <f>[11]Maio!$G$20</f>
        <v>57</v>
      </c>
      <c r="R15" s="14">
        <f>[11]Maio!$G$21</f>
        <v>49</v>
      </c>
      <c r="S15" s="14">
        <f>[11]Maio!$G$22</f>
        <v>48</v>
      </c>
      <c r="T15" s="14">
        <f>[11]Maio!$G$23</f>
        <v>67</v>
      </c>
      <c r="U15" s="14">
        <f>[11]Maio!$G$24</f>
        <v>36</v>
      </c>
      <c r="V15" s="14">
        <f>[11]Maio!$G$25</f>
        <v>31</v>
      </c>
      <c r="W15" s="14">
        <f>[11]Maio!$G$26</f>
        <v>29</v>
      </c>
      <c r="X15" s="14">
        <f>[11]Maio!$G$27</f>
        <v>32</v>
      </c>
      <c r="Y15" s="14">
        <f>[11]Maio!$G$28</f>
        <v>26</v>
      </c>
      <c r="Z15" s="14">
        <f>[11]Maio!$G$29</f>
        <v>32</v>
      </c>
      <c r="AA15" s="14">
        <f>[11]Maio!$G$30</f>
        <v>33</v>
      </c>
      <c r="AB15" s="14">
        <f>[11]Maio!$G$31</f>
        <v>22</v>
      </c>
      <c r="AC15" s="14">
        <f>[11]Maio!$G$32</f>
        <v>23</v>
      </c>
      <c r="AD15" s="14">
        <f>[11]Maio!$G$33</f>
        <v>38</v>
      </c>
      <c r="AE15" s="14">
        <f>[11]Maio!$G$34</f>
        <v>44</v>
      </c>
      <c r="AF15" s="14">
        <f>[11]Maio!$G$35</f>
        <v>42</v>
      </c>
      <c r="AG15" s="20">
        <f t="shared" si="2"/>
        <v>22</v>
      </c>
      <c r="AH15" s="88">
        <f t="shared" si="1"/>
        <v>38.483870967741936</v>
      </c>
    </row>
    <row r="16" spans="1:38" ht="17.100000000000001" customHeight="1" x14ac:dyDescent="0.2">
      <c r="A16" s="135" t="s">
        <v>7</v>
      </c>
      <c r="B16" s="14" t="str">
        <f>[12]Maio!$G$5</f>
        <v>*</v>
      </c>
      <c r="C16" s="14" t="str">
        <f>[12]Maio!$G$6</f>
        <v>*</v>
      </c>
      <c r="D16" s="14" t="str">
        <f>[12]Maio!$G$7</f>
        <v>*</v>
      </c>
      <c r="E16" s="14" t="str">
        <f>[12]Maio!$G$8</f>
        <v>*</v>
      </c>
      <c r="F16" s="14" t="str">
        <f>[12]Maio!$G$9</f>
        <v>*</v>
      </c>
      <c r="G16" s="14" t="str">
        <f>[12]Maio!$G$10</f>
        <v>*</v>
      </c>
      <c r="H16" s="14" t="str">
        <f>[12]Maio!$G$11</f>
        <v>*</v>
      </c>
      <c r="I16" s="14" t="str">
        <f>[12]Maio!$G$12</f>
        <v>*</v>
      </c>
      <c r="J16" s="14" t="str">
        <f>[12]Maio!$G$13</f>
        <v>*</v>
      </c>
      <c r="K16" s="14" t="str">
        <f>[12]Maio!$G$14</f>
        <v>*</v>
      </c>
      <c r="L16" s="14" t="str">
        <f>[12]Maio!$G$15</f>
        <v>*</v>
      </c>
      <c r="M16" s="14" t="str">
        <f>[12]Maio!$G$16</f>
        <v>*</v>
      </c>
      <c r="N16" s="14" t="str">
        <f>[12]Maio!$G$17</f>
        <v>*</v>
      </c>
      <c r="O16" s="14" t="str">
        <f>[12]Maio!$G$18</f>
        <v>*</v>
      </c>
      <c r="P16" s="14" t="str">
        <f>[12]Maio!$G$19</f>
        <v>*</v>
      </c>
      <c r="Q16" s="14" t="str">
        <f>[12]Maio!$G$20</f>
        <v>*</v>
      </c>
      <c r="R16" s="14" t="str">
        <f>[12]Maio!$G$21</f>
        <v>*</v>
      </c>
      <c r="S16" s="14" t="str">
        <f>[12]Maio!$G$22</f>
        <v>*</v>
      </c>
      <c r="T16" s="14" t="str">
        <f>[12]Maio!$G$23</f>
        <v>*</v>
      </c>
      <c r="U16" s="14" t="str">
        <f>[12]Maio!$G$24</f>
        <v>*</v>
      </c>
      <c r="V16" s="14" t="str">
        <f>[12]Maio!$G$25</f>
        <v>*</v>
      </c>
      <c r="W16" s="14" t="str">
        <f>[12]Maio!$G$26</f>
        <v>*</v>
      </c>
      <c r="X16" s="14" t="str">
        <f>[12]Maio!$G$27</f>
        <v>*</v>
      </c>
      <c r="Y16" s="14" t="str">
        <f>[12]Maio!$G$28</f>
        <v>*</v>
      </c>
      <c r="Z16" s="14" t="str">
        <f>[12]Maio!$G$29</f>
        <v>*</v>
      </c>
      <c r="AA16" s="14" t="str">
        <f>[12]Maio!$G$30</f>
        <v>*</v>
      </c>
      <c r="AB16" s="14" t="str">
        <f>[12]Maio!$G$31</f>
        <v>*</v>
      </c>
      <c r="AC16" s="14" t="str">
        <f>[12]Maio!$G$32</f>
        <v>*</v>
      </c>
      <c r="AD16" s="14" t="str">
        <f>[12]Maio!$G$33</f>
        <v>*</v>
      </c>
      <c r="AE16" s="14" t="str">
        <f>[12]Maio!$G$34</f>
        <v>*</v>
      </c>
      <c r="AF16" s="14" t="str">
        <f>[12]Maio!$G$35</f>
        <v>*</v>
      </c>
      <c r="AG16" s="20" t="s">
        <v>130</v>
      </c>
      <c r="AH16" s="88" t="s">
        <v>130</v>
      </c>
    </row>
    <row r="17" spans="1:37" ht="17.100000000000001" customHeight="1" x14ac:dyDescent="0.2">
      <c r="A17" s="135" t="s">
        <v>8</v>
      </c>
      <c r="B17" s="14">
        <f>[13]Maio!$G$5</f>
        <v>30</v>
      </c>
      <c r="C17" s="14">
        <f>[13]Maio!$G$6</f>
        <v>34</v>
      </c>
      <c r="D17" s="14">
        <f>[13]Maio!$G$7</f>
        <v>28</v>
      </c>
      <c r="E17" s="14">
        <f>[13]Maio!$G$8</f>
        <v>27</v>
      </c>
      <c r="F17" s="14">
        <f>[13]Maio!$G$9</f>
        <v>38</v>
      </c>
      <c r="G17" s="14">
        <f>[13]Maio!$G$10</f>
        <v>55</v>
      </c>
      <c r="H17" s="14">
        <f>[13]Maio!$G$11</f>
        <v>43</v>
      </c>
      <c r="I17" s="14">
        <f>[13]Maio!$G$12</f>
        <v>46</v>
      </c>
      <c r="J17" s="14">
        <f>[13]Maio!$G$13</f>
        <v>46</v>
      </c>
      <c r="K17" s="14">
        <f>[13]Maio!$G$14</f>
        <v>37</v>
      </c>
      <c r="L17" s="14">
        <f>[13]Maio!$G$15</f>
        <v>67</v>
      </c>
      <c r="M17" s="14">
        <f>[13]Maio!$G$16</f>
        <v>51</v>
      </c>
      <c r="N17" s="14">
        <f>[13]Maio!$G$17</f>
        <v>42</v>
      </c>
      <c r="O17" s="14">
        <f>[13]Maio!$G$18</f>
        <v>57</v>
      </c>
      <c r="P17" s="14">
        <f>[13]Maio!$G$19</f>
        <v>41</v>
      </c>
      <c r="Q17" s="14">
        <f>[13]Maio!$G$20</f>
        <v>61</v>
      </c>
      <c r="R17" s="14">
        <f>[13]Maio!$G$21</f>
        <v>53</v>
      </c>
      <c r="S17" s="14">
        <f>[13]Maio!$G$22</f>
        <v>50</v>
      </c>
      <c r="T17" s="14">
        <f>[13]Maio!$G$23</f>
        <v>54</v>
      </c>
      <c r="U17" s="14">
        <f>[13]Maio!$G$24</f>
        <v>45</v>
      </c>
      <c r="V17" s="14">
        <f>[13]Maio!$G$25</f>
        <v>38</v>
      </c>
      <c r="W17" s="14">
        <f>[13]Maio!$G$26</f>
        <v>45</v>
      </c>
      <c r="X17" s="14">
        <f>[13]Maio!$G$27</f>
        <v>39</v>
      </c>
      <c r="Y17" s="14">
        <f>[13]Maio!$G$28</f>
        <v>61</v>
      </c>
      <c r="Z17" s="14">
        <f>[13]Maio!$G$29</f>
        <v>54</v>
      </c>
      <c r="AA17" s="14">
        <f>[13]Maio!$G$30</f>
        <v>53</v>
      </c>
      <c r="AB17" s="14">
        <f>[13]Maio!$G$31</f>
        <v>50</v>
      </c>
      <c r="AC17" s="14">
        <f>[13]Maio!$G$32</f>
        <v>36</v>
      </c>
      <c r="AD17" s="14">
        <f>[13]Maio!$G$33</f>
        <v>33</v>
      </c>
      <c r="AE17" s="14">
        <f>[13]Maio!$G$34</f>
        <v>50</v>
      </c>
      <c r="AF17" s="14">
        <f>[13]Maio!$G$35</f>
        <v>46</v>
      </c>
      <c r="AG17" s="20">
        <f>MIN(B17:AF17)</f>
        <v>27</v>
      </c>
      <c r="AH17" s="88">
        <f>AVERAGE(B17:AF17)</f>
        <v>45.483870967741936</v>
      </c>
    </row>
    <row r="18" spans="1:37" ht="17.100000000000001" customHeight="1" x14ac:dyDescent="0.2">
      <c r="A18" s="135" t="s">
        <v>9</v>
      </c>
      <c r="B18" s="14">
        <f>[14]Maio!$G$5</f>
        <v>29</v>
      </c>
      <c r="C18" s="14">
        <f>[14]Maio!$G$6</f>
        <v>20</v>
      </c>
      <c r="D18" s="14">
        <f>[14]Maio!$G$7</f>
        <v>23</v>
      </c>
      <c r="E18" s="14">
        <f>[14]Maio!$G$8</f>
        <v>24</v>
      </c>
      <c r="F18" s="14">
        <f>[14]Maio!$G$9</f>
        <v>30</v>
      </c>
      <c r="G18" s="14">
        <f>[14]Maio!$G$10</f>
        <v>26</v>
      </c>
      <c r="H18" s="14">
        <f>[14]Maio!$G$11</f>
        <v>38</v>
      </c>
      <c r="I18" s="14">
        <f>[14]Maio!$G$12</f>
        <v>39</v>
      </c>
      <c r="J18" s="14">
        <f>[14]Maio!$G$13</f>
        <v>36</v>
      </c>
      <c r="K18" s="14">
        <f>[14]Maio!$G$14</f>
        <v>31</v>
      </c>
      <c r="L18" s="14">
        <f>[14]Maio!$G$15</f>
        <v>54</v>
      </c>
      <c r="M18" s="14">
        <f>[14]Maio!$G$16</f>
        <v>52</v>
      </c>
      <c r="N18" s="14">
        <f>[14]Maio!$G$17</f>
        <v>38</v>
      </c>
      <c r="O18" s="14">
        <f>[14]Maio!$G$18</f>
        <v>45</v>
      </c>
      <c r="P18" s="14">
        <f>[14]Maio!$G$19</f>
        <v>36</v>
      </c>
      <c r="Q18" s="14">
        <f>[14]Maio!$G$20</f>
        <v>63</v>
      </c>
      <c r="R18" s="14">
        <f>[14]Maio!$G$21</f>
        <v>47</v>
      </c>
      <c r="S18" s="14">
        <f>[14]Maio!$G$22</f>
        <v>49</v>
      </c>
      <c r="T18" s="14">
        <f>[14]Maio!$G$23</f>
        <v>55</v>
      </c>
      <c r="U18" s="14">
        <f>[14]Maio!$G$24</f>
        <v>40</v>
      </c>
      <c r="V18" s="14">
        <f>[14]Maio!$G$25</f>
        <v>36</v>
      </c>
      <c r="W18" s="14">
        <f>[14]Maio!$G$26</f>
        <v>38</v>
      </c>
      <c r="X18" s="14">
        <f>[14]Maio!$G$27</f>
        <v>36</v>
      </c>
      <c r="Y18" s="14">
        <f>[14]Maio!$G$28</f>
        <v>44</v>
      </c>
      <c r="Z18" s="14">
        <f>[14]Maio!$G$29</f>
        <v>39</v>
      </c>
      <c r="AA18" s="14">
        <f>[14]Maio!$G$30</f>
        <v>43</v>
      </c>
      <c r="AB18" s="14">
        <f>[14]Maio!$G$31</f>
        <v>36</v>
      </c>
      <c r="AC18" s="14">
        <f>[14]Maio!$G$32</f>
        <v>27</v>
      </c>
      <c r="AD18" s="14">
        <f>[14]Maio!$G$33</f>
        <v>25</v>
      </c>
      <c r="AE18" s="14">
        <f>[14]Maio!$G$34</f>
        <v>39</v>
      </c>
      <c r="AF18" s="14">
        <f>[14]Maio!$G$35</f>
        <v>39</v>
      </c>
      <c r="AG18" s="20">
        <f t="shared" ref="AG18:AG30" si="5">MIN(B18:AF18)</f>
        <v>20</v>
      </c>
      <c r="AH18" s="88">
        <f t="shared" ref="AH18:AH29" si="6">AVERAGE(B18:AF18)</f>
        <v>37.967741935483872</v>
      </c>
      <c r="AK18" t="s">
        <v>54</v>
      </c>
    </row>
    <row r="19" spans="1:37" ht="17.100000000000001" customHeight="1" x14ac:dyDescent="0.2">
      <c r="A19" s="135" t="s">
        <v>49</v>
      </c>
      <c r="B19" s="14">
        <f>[15]Maio!$G$5</f>
        <v>31</v>
      </c>
      <c r="C19" s="14">
        <f>[15]Maio!$G$6</f>
        <v>27</v>
      </c>
      <c r="D19" s="14">
        <f>[15]Maio!$G$7</f>
        <v>26</v>
      </c>
      <c r="E19" s="14">
        <f>[15]Maio!$G$8</f>
        <v>29</v>
      </c>
      <c r="F19" s="14">
        <f>[15]Maio!$G$9</f>
        <v>49</v>
      </c>
      <c r="G19" s="14">
        <f>[15]Maio!$G$10</f>
        <v>36</v>
      </c>
      <c r="H19" s="14">
        <f>[15]Maio!$G$11</f>
        <v>34</v>
      </c>
      <c r="I19" s="14">
        <f>[15]Maio!$G$12</f>
        <v>31</v>
      </c>
      <c r="J19" s="14">
        <f>[15]Maio!$G$13</f>
        <v>34</v>
      </c>
      <c r="K19" s="14">
        <f>[15]Maio!$G$14</f>
        <v>32</v>
      </c>
      <c r="L19" s="14">
        <f>[15]Maio!$G$15</f>
        <v>54</v>
      </c>
      <c r="M19" s="14">
        <f>[15]Maio!$G$16</f>
        <v>43</v>
      </c>
      <c r="N19" s="14">
        <f>[15]Maio!$G$17</f>
        <v>41</v>
      </c>
      <c r="O19" s="14">
        <f>[15]Maio!$G$18</f>
        <v>49</v>
      </c>
      <c r="P19" s="14">
        <f>[15]Maio!$E$19</f>
        <v>71.86363636363636</v>
      </c>
      <c r="Q19" s="14">
        <f>[15]Maio!$G$20</f>
        <v>59</v>
      </c>
      <c r="R19" s="14">
        <f>[15]Maio!$G$21</f>
        <v>53</v>
      </c>
      <c r="S19" s="14">
        <f>[15]Maio!$G$22</f>
        <v>54</v>
      </c>
      <c r="T19" s="14">
        <f>[15]Maio!$G$23</f>
        <v>49</v>
      </c>
      <c r="U19" s="14">
        <f>[15]Maio!$G$24</f>
        <v>30</v>
      </c>
      <c r="V19" s="14">
        <f>[15]Maio!$G$25</f>
        <v>29</v>
      </c>
      <c r="W19" s="14">
        <f>[15]Maio!$G$26</f>
        <v>32</v>
      </c>
      <c r="X19" s="14">
        <f>[15]Maio!$G$27</f>
        <v>39</v>
      </c>
      <c r="Y19" s="14">
        <f>[15]Maio!$G$28</f>
        <v>37</v>
      </c>
      <c r="Z19" s="14">
        <f>[15]Maio!$G$29</f>
        <v>38</v>
      </c>
      <c r="AA19" s="14">
        <f>[15]Maio!$G$30</f>
        <v>40</v>
      </c>
      <c r="AB19" s="14">
        <f>[15]Maio!$G$31</f>
        <v>31</v>
      </c>
      <c r="AC19" s="14">
        <f>[15]Maio!$G$32</f>
        <v>22</v>
      </c>
      <c r="AD19" s="14">
        <f>[15]Maio!$G$33</f>
        <v>33</v>
      </c>
      <c r="AE19" s="14">
        <f>[15]Maio!$G$34</f>
        <v>36</v>
      </c>
      <c r="AF19" s="14">
        <f>[15]Maio!$G$35</f>
        <v>55</v>
      </c>
      <c r="AG19" s="20">
        <f t="shared" ref="AG19" si="7">MIN(B19:AF19)</f>
        <v>22</v>
      </c>
      <c r="AH19" s="88">
        <f t="shared" ref="AH19" si="8">AVERAGE(B19:AF19)</f>
        <v>39.511730205278596</v>
      </c>
      <c r="AJ19" s="16" t="s">
        <v>54</v>
      </c>
    </row>
    <row r="20" spans="1:37" ht="17.100000000000001" customHeight="1" x14ac:dyDescent="0.2">
      <c r="A20" s="135" t="s">
        <v>10</v>
      </c>
      <c r="B20" s="14">
        <f>[16]Maio!$G$5</f>
        <v>28</v>
      </c>
      <c r="C20" s="14">
        <f>[16]Maio!$G$6</f>
        <v>25</v>
      </c>
      <c r="D20" s="14">
        <f>[16]Maio!$G$7</f>
        <v>26</v>
      </c>
      <c r="E20" s="14">
        <f>[16]Maio!$G$8</f>
        <v>26</v>
      </c>
      <c r="F20" s="14">
        <f>[16]Maio!$G$9</f>
        <v>44</v>
      </c>
      <c r="G20" s="14">
        <f>[16]Maio!$G$10</f>
        <v>59</v>
      </c>
      <c r="H20" s="14">
        <f>[16]Maio!$G$11</f>
        <v>38</v>
      </c>
      <c r="I20" s="14">
        <f>[16]Maio!$G$12</f>
        <v>43</v>
      </c>
      <c r="J20" s="14">
        <f>[16]Maio!$G$13</f>
        <v>38</v>
      </c>
      <c r="K20" s="14">
        <f>[16]Maio!$G$14</f>
        <v>33</v>
      </c>
      <c r="L20" s="14">
        <f>[16]Maio!$G$15</f>
        <v>55</v>
      </c>
      <c r="M20" s="14">
        <f>[16]Maio!$G$16</f>
        <v>53</v>
      </c>
      <c r="N20" s="14">
        <f>[16]Maio!$G$17</f>
        <v>42</v>
      </c>
      <c r="O20" s="14">
        <f>[16]Maio!$G$18</f>
        <v>52</v>
      </c>
      <c r="P20" s="14">
        <f>[16]Maio!$G$19</f>
        <v>44</v>
      </c>
      <c r="Q20" s="14">
        <f>[16]Maio!$G$20</f>
        <v>68</v>
      </c>
      <c r="R20" s="14">
        <f>[16]Maio!$G$21</f>
        <v>47</v>
      </c>
      <c r="S20" s="14">
        <f>[16]Maio!$G$22</f>
        <v>53</v>
      </c>
      <c r="T20" s="14">
        <f>[16]Maio!$G$23</f>
        <v>56</v>
      </c>
      <c r="U20" s="14">
        <f>[16]Maio!$G$24</f>
        <v>43</v>
      </c>
      <c r="V20" s="14">
        <f>[16]Maio!$G$25</f>
        <v>43</v>
      </c>
      <c r="W20" s="14">
        <f>[16]Maio!$G$26</f>
        <v>43</v>
      </c>
      <c r="X20" s="14">
        <f>[16]Maio!$G$27</f>
        <v>30</v>
      </c>
      <c r="Y20" s="14">
        <f>[16]Maio!$G$28</f>
        <v>54</v>
      </c>
      <c r="Z20" s="14">
        <f>[16]Maio!$G$29</f>
        <v>55</v>
      </c>
      <c r="AA20" s="14">
        <f>[16]Maio!$G$30</f>
        <v>43</v>
      </c>
      <c r="AB20" s="14">
        <f>[16]Maio!$G$31</f>
        <v>38</v>
      </c>
      <c r="AC20" s="14">
        <f>[16]Maio!$G$32</f>
        <v>32</v>
      </c>
      <c r="AD20" s="14">
        <f>[16]Maio!$G$33</f>
        <v>32</v>
      </c>
      <c r="AE20" s="14">
        <f>[16]Maio!$G$34</f>
        <v>39</v>
      </c>
      <c r="AF20" s="14">
        <f>[16]Maio!$G$35</f>
        <v>51</v>
      </c>
      <c r="AG20" s="20">
        <f t="shared" si="5"/>
        <v>25</v>
      </c>
      <c r="AH20" s="88">
        <f t="shared" si="6"/>
        <v>43</v>
      </c>
    </row>
    <row r="21" spans="1:37" ht="17.100000000000001" customHeight="1" x14ac:dyDescent="0.2">
      <c r="A21" s="135" t="s">
        <v>11</v>
      </c>
      <c r="B21" s="14">
        <f>[17]Maio!$G$5</f>
        <v>30</v>
      </c>
      <c r="C21" s="14">
        <f>[17]Maio!$G$6</f>
        <v>25</v>
      </c>
      <c r="D21" s="14">
        <f>[17]Maio!$G$7</f>
        <v>24</v>
      </c>
      <c r="E21" s="14">
        <f>[17]Maio!$G$8</f>
        <v>25</v>
      </c>
      <c r="F21" s="14">
        <f>[17]Maio!$G$9</f>
        <v>37</v>
      </c>
      <c r="G21" s="14">
        <f>[17]Maio!$G$10</f>
        <v>34</v>
      </c>
      <c r="H21" s="14">
        <f>[17]Maio!$G$11</f>
        <v>44</v>
      </c>
      <c r="I21" s="14">
        <f>[17]Maio!$G$12</f>
        <v>39</v>
      </c>
      <c r="J21" s="14">
        <f>[17]Maio!$G$13</f>
        <v>33</v>
      </c>
      <c r="K21" s="14">
        <f>[17]Maio!$G$14</f>
        <v>32</v>
      </c>
      <c r="L21" s="14">
        <f>[17]Maio!$G$15</f>
        <v>72</v>
      </c>
      <c r="M21" s="14">
        <f>[17]Maio!$G$16</f>
        <v>53</v>
      </c>
      <c r="N21" s="14">
        <f>[17]Maio!$G$17</f>
        <v>49</v>
      </c>
      <c r="O21" s="14">
        <f>[17]Maio!$G$18</f>
        <v>52</v>
      </c>
      <c r="P21" s="14">
        <f>[17]Maio!$G$19</f>
        <v>40</v>
      </c>
      <c r="Q21" s="14">
        <f>[17]Maio!$G$20</f>
        <v>63</v>
      </c>
      <c r="R21" s="14">
        <f>[17]Maio!$G$21</f>
        <v>53</v>
      </c>
      <c r="S21" s="14">
        <f>[17]Maio!$G$22</f>
        <v>53</v>
      </c>
      <c r="T21" s="14">
        <f>[17]Maio!$G$23</f>
        <v>52</v>
      </c>
      <c r="U21" s="14">
        <f>[17]Maio!$G$24</f>
        <v>40</v>
      </c>
      <c r="V21" s="14">
        <f>[17]Maio!$G$25</f>
        <v>36</v>
      </c>
      <c r="W21" s="14">
        <f>[17]Maio!$G$26</f>
        <v>40</v>
      </c>
      <c r="X21" s="14">
        <f>[17]Maio!$G$27</f>
        <v>47</v>
      </c>
      <c r="Y21" s="14">
        <f>[17]Maio!$G$28</f>
        <v>44</v>
      </c>
      <c r="Z21" s="14">
        <f>[17]Maio!$G$29</f>
        <v>51</v>
      </c>
      <c r="AA21" s="14">
        <f>[17]Maio!$G$30</f>
        <v>39</v>
      </c>
      <c r="AB21" s="14">
        <f>[17]Maio!$G$31</f>
        <v>34</v>
      </c>
      <c r="AC21" s="14">
        <f>[17]Maio!$G$32</f>
        <v>27</v>
      </c>
      <c r="AD21" s="14">
        <f>[17]Maio!$G$33</f>
        <v>31</v>
      </c>
      <c r="AE21" s="14">
        <f>[17]Maio!$G$34</f>
        <v>31</v>
      </c>
      <c r="AF21" s="14">
        <f>[17]Maio!$G$35</f>
        <v>40</v>
      </c>
      <c r="AG21" s="20">
        <f t="shared" si="5"/>
        <v>24</v>
      </c>
      <c r="AH21" s="88">
        <f t="shared" si="6"/>
        <v>40.967741935483872</v>
      </c>
    </row>
    <row r="22" spans="1:37" ht="17.100000000000001" customHeight="1" x14ac:dyDescent="0.2">
      <c r="A22" s="135" t="s">
        <v>12</v>
      </c>
      <c r="B22" s="14">
        <f>[18]Maio!$G$5</f>
        <v>34</v>
      </c>
      <c r="C22" s="14">
        <f>[18]Maio!$G$6</f>
        <v>35</v>
      </c>
      <c r="D22" s="14">
        <f>[18]Maio!$G$7</f>
        <v>30</v>
      </c>
      <c r="E22" s="14">
        <f>[18]Maio!$G$8</f>
        <v>32</v>
      </c>
      <c r="F22" s="14">
        <f>[18]Maio!$G$9</f>
        <v>74</v>
      </c>
      <c r="G22" s="14" t="str">
        <f>[18]Maio!$G$10</f>
        <v>*</v>
      </c>
      <c r="H22" s="14" t="str">
        <f>[18]Maio!$G$11</f>
        <v>*</v>
      </c>
      <c r="I22" s="14" t="str">
        <f>[18]Maio!$G$12</f>
        <v>*</v>
      </c>
      <c r="J22" s="14" t="str">
        <f>[18]Maio!$G$13</f>
        <v>*</v>
      </c>
      <c r="K22" s="14" t="str">
        <f>[18]Maio!$G$14</f>
        <v>*</v>
      </c>
      <c r="L22" s="14" t="str">
        <f>[18]Maio!$G$15</f>
        <v>*</v>
      </c>
      <c r="M22" s="14" t="str">
        <f>[18]Maio!$G$16</f>
        <v>*</v>
      </c>
      <c r="N22" s="14" t="str">
        <f>[18]Maio!$G$17</f>
        <v>*</v>
      </c>
      <c r="O22" s="14" t="str">
        <f>[18]Maio!$G$18</f>
        <v>*</v>
      </c>
      <c r="P22" s="14" t="str">
        <f>[18]Maio!$G$19</f>
        <v>*</v>
      </c>
      <c r="Q22" s="14" t="str">
        <f>[18]Maio!$G$20</f>
        <v>*</v>
      </c>
      <c r="R22" s="14" t="str">
        <f>[18]Maio!$G$21</f>
        <v>*</v>
      </c>
      <c r="S22" s="14" t="str">
        <f>[18]Maio!$G$22</f>
        <v>*</v>
      </c>
      <c r="T22" s="14" t="str">
        <f>[18]Maio!$G$23</f>
        <v>*</v>
      </c>
      <c r="U22" s="14" t="str">
        <f>[18]Maio!$G$24</f>
        <v>*</v>
      </c>
      <c r="V22" s="14" t="str">
        <f>[18]Maio!$G$25</f>
        <v>*</v>
      </c>
      <c r="W22" s="14" t="str">
        <f>[18]Maio!$G$26</f>
        <v>*</v>
      </c>
      <c r="X22" s="14" t="str">
        <f>[18]Maio!$G$27</f>
        <v>*</v>
      </c>
      <c r="Y22" s="14" t="str">
        <f>[18]Maio!$G$28</f>
        <v>*</v>
      </c>
      <c r="Z22" s="14" t="str">
        <f>[18]Maio!$G$29</f>
        <v>*</v>
      </c>
      <c r="AA22" s="14" t="str">
        <f>[18]Maio!$G$30</f>
        <v>*</v>
      </c>
      <c r="AB22" s="14" t="str">
        <f>[18]Maio!$G$31</f>
        <v>*</v>
      </c>
      <c r="AC22" s="14" t="str">
        <f>[18]Maio!$G$32</f>
        <v>*</v>
      </c>
      <c r="AD22" s="14" t="str">
        <f>[18]Maio!$G$33</f>
        <v>*</v>
      </c>
      <c r="AE22" s="14" t="str">
        <f>[18]Maio!$G$34</f>
        <v>*</v>
      </c>
      <c r="AF22" s="14" t="str">
        <f>[18]Maio!$G$35</f>
        <v>*</v>
      </c>
      <c r="AG22" s="20">
        <f t="shared" si="5"/>
        <v>30</v>
      </c>
      <c r="AH22" s="88">
        <f t="shared" si="6"/>
        <v>41</v>
      </c>
    </row>
    <row r="23" spans="1:37" ht="17.100000000000001" customHeight="1" x14ac:dyDescent="0.2">
      <c r="A23" s="135" t="s">
        <v>13</v>
      </c>
      <c r="B23" s="14" t="str">
        <f>[19]Maio!$G$5</f>
        <v>*</v>
      </c>
      <c r="C23" s="14" t="str">
        <f>[19]Maio!$G$6</f>
        <v>*</v>
      </c>
      <c r="D23" s="14" t="str">
        <f>[19]Maio!$G$7</f>
        <v>*</v>
      </c>
      <c r="E23" s="14" t="str">
        <f>[19]Maio!$G$8</f>
        <v>*</v>
      </c>
      <c r="F23" s="14" t="str">
        <f>[19]Maio!$G$9</f>
        <v>*</v>
      </c>
      <c r="G23" s="14" t="str">
        <f>[19]Maio!$G$10</f>
        <v>*</v>
      </c>
      <c r="H23" s="14" t="str">
        <f>[19]Maio!$G$11</f>
        <v>*</v>
      </c>
      <c r="I23" s="14" t="str">
        <f>[19]Maio!$G$12</f>
        <v>*</v>
      </c>
      <c r="J23" s="14" t="str">
        <f>[19]Maio!$G$13</f>
        <v>*</v>
      </c>
      <c r="K23" s="14" t="str">
        <f>[19]Maio!$G$14</f>
        <v>*</v>
      </c>
      <c r="L23" s="14" t="str">
        <f>[19]Maio!$G$15</f>
        <v>*</v>
      </c>
      <c r="M23" s="14" t="str">
        <f>[19]Maio!$G$16</f>
        <v>*</v>
      </c>
      <c r="N23" s="14" t="str">
        <f>[19]Maio!$G$17</f>
        <v>*</v>
      </c>
      <c r="O23" s="14" t="str">
        <f>[19]Maio!$G$18</f>
        <v>*</v>
      </c>
      <c r="P23" s="14" t="str">
        <f>[19]Maio!$G$19</f>
        <v>*</v>
      </c>
      <c r="Q23" s="14" t="str">
        <f>[19]Maio!$G$20</f>
        <v>*</v>
      </c>
      <c r="R23" s="14" t="str">
        <f>[19]Maio!$G$21</f>
        <v>*</v>
      </c>
      <c r="S23" s="14" t="str">
        <f>[19]Maio!$G$22</f>
        <v>*</v>
      </c>
      <c r="T23" s="14" t="str">
        <f>[19]Maio!$G$23</f>
        <v>*</v>
      </c>
      <c r="U23" s="14" t="str">
        <f>[19]Maio!$G$24</f>
        <v>*</v>
      </c>
      <c r="V23" s="14" t="str">
        <f>[19]Maio!$G$25</f>
        <v>*</v>
      </c>
      <c r="W23" s="14" t="str">
        <f>[19]Maio!$G$26</f>
        <v>*</v>
      </c>
      <c r="X23" s="14" t="str">
        <f>[19]Maio!$G$27</f>
        <v>*</v>
      </c>
      <c r="Y23" s="14" t="str">
        <f>[19]Maio!$G$28</f>
        <v>*</v>
      </c>
      <c r="Z23" s="14" t="str">
        <f>[19]Maio!$G$29</f>
        <v>*</v>
      </c>
      <c r="AA23" s="14" t="str">
        <f>[19]Maio!$G$30</f>
        <v>*</v>
      </c>
      <c r="AB23" s="14" t="str">
        <f>[19]Maio!$G$31</f>
        <v>*</v>
      </c>
      <c r="AC23" s="14" t="str">
        <f>[19]Maio!$G$32</f>
        <v>*</v>
      </c>
      <c r="AD23" s="14" t="str">
        <f>[19]Maio!$G$33</f>
        <v>*</v>
      </c>
      <c r="AE23" s="14" t="str">
        <f>[19]Maio!$G$34</f>
        <v>*</v>
      </c>
      <c r="AF23" s="14" t="str">
        <f>[19]Maio!$G$35</f>
        <v>*</v>
      </c>
      <c r="AG23" s="20" t="s">
        <v>130</v>
      </c>
      <c r="AH23" s="88" t="s">
        <v>130</v>
      </c>
      <c r="AK23" t="s">
        <v>54</v>
      </c>
    </row>
    <row r="24" spans="1:37" ht="17.100000000000001" customHeight="1" x14ac:dyDescent="0.2">
      <c r="A24" s="135" t="s">
        <v>14</v>
      </c>
      <c r="B24" s="14">
        <f>[20]Maio!$G$5</f>
        <v>31</v>
      </c>
      <c r="C24" s="14">
        <f>[20]Maio!$G$6</f>
        <v>21</v>
      </c>
      <c r="D24" s="14">
        <f>[20]Maio!$G$7</f>
        <v>25</v>
      </c>
      <c r="E24" s="14">
        <f>[20]Maio!$G$8</f>
        <v>24</v>
      </c>
      <c r="F24" s="14">
        <f>[20]Maio!$G$9</f>
        <v>33</v>
      </c>
      <c r="G24" s="14">
        <f>[20]Maio!$G$10</f>
        <v>30</v>
      </c>
      <c r="H24" s="14">
        <f>[20]Maio!$G$11</f>
        <v>35</v>
      </c>
      <c r="I24" s="14">
        <f>[20]Maio!$G$12</f>
        <v>38</v>
      </c>
      <c r="J24" s="14">
        <f>[20]Maio!$G$13</f>
        <v>32</v>
      </c>
      <c r="K24" s="14">
        <f>[20]Maio!$G$14</f>
        <v>32</v>
      </c>
      <c r="L24" s="14">
        <f>[20]Maio!$G$15</f>
        <v>21</v>
      </c>
      <c r="M24" s="14">
        <f>[20]Maio!$G$16</f>
        <v>50</v>
      </c>
      <c r="N24" s="14">
        <f>[20]Maio!$G$17</f>
        <v>45</v>
      </c>
      <c r="O24" s="14">
        <f>[20]Maio!$G$18</f>
        <v>35</v>
      </c>
      <c r="P24" s="14">
        <f>[20]Maio!$G$19</f>
        <v>34</v>
      </c>
      <c r="Q24" s="14">
        <f>[20]Maio!$G$20</f>
        <v>46</v>
      </c>
      <c r="R24" s="14">
        <f>[20]Maio!$G$21</f>
        <v>54</v>
      </c>
      <c r="S24" s="14">
        <f>[20]Maio!$G$22</f>
        <v>36</v>
      </c>
      <c r="T24" s="14">
        <f>[20]Maio!$G$23</f>
        <v>61</v>
      </c>
      <c r="U24" s="14">
        <f>[20]Maio!$G$24</f>
        <v>31</v>
      </c>
      <c r="V24" s="14">
        <f>[20]Maio!$G$25</f>
        <v>27</v>
      </c>
      <c r="W24" s="14">
        <f>[20]Maio!$G$26</f>
        <v>22</v>
      </c>
      <c r="X24" s="14">
        <f>[20]Maio!$G$27</f>
        <v>21</v>
      </c>
      <c r="Y24" s="14">
        <f>[20]Maio!$G$28</f>
        <v>24</v>
      </c>
      <c r="Z24" s="14">
        <f>[20]Maio!$G$29</f>
        <v>25</v>
      </c>
      <c r="AA24" s="14">
        <f>[20]Maio!$G$30</f>
        <v>23</v>
      </c>
      <c r="AB24" s="14">
        <f>[20]Maio!$G$31</f>
        <v>20</v>
      </c>
      <c r="AC24" s="14">
        <f>[20]Maio!$G$32</f>
        <v>22</v>
      </c>
      <c r="AD24" s="14">
        <f>[20]Maio!$G$33</f>
        <v>34</v>
      </c>
      <c r="AE24" s="14">
        <f>[20]Maio!$G$34</f>
        <v>34</v>
      </c>
      <c r="AF24" s="14">
        <f>[20]Maio!$G$35</f>
        <v>27</v>
      </c>
      <c r="AG24" s="20">
        <f t="shared" si="5"/>
        <v>20</v>
      </c>
      <c r="AH24" s="88">
        <f t="shared" si="6"/>
        <v>32.032258064516128</v>
      </c>
    </row>
    <row r="25" spans="1:37" ht="17.100000000000001" customHeight="1" x14ac:dyDescent="0.2">
      <c r="A25" s="135" t="s">
        <v>15</v>
      </c>
      <c r="B25" s="14">
        <f>[21]Maio!$G$5</f>
        <v>42</v>
      </c>
      <c r="C25" s="14">
        <f>[21]Maio!$G$6</f>
        <v>39</v>
      </c>
      <c r="D25" s="14">
        <f>[21]Maio!$G$7</f>
        <v>34</v>
      </c>
      <c r="E25" s="14">
        <f>[21]Maio!$G$8</f>
        <v>33</v>
      </c>
      <c r="F25" s="14">
        <f>[21]Maio!$G$9</f>
        <v>43</v>
      </c>
      <c r="G25" s="14">
        <f>[21]Maio!$G$10</f>
        <v>54</v>
      </c>
      <c r="H25" s="14">
        <f>[21]Maio!$G$11</f>
        <v>53</v>
      </c>
      <c r="I25" s="14">
        <f>[21]Maio!$G$12</f>
        <v>55</v>
      </c>
      <c r="J25" s="14">
        <f>[21]Maio!$G$13</f>
        <v>53</v>
      </c>
      <c r="K25" s="14">
        <f>[21]Maio!$G$14</f>
        <v>48</v>
      </c>
      <c r="L25" s="14">
        <f>[21]Maio!$G$15</f>
        <v>55</v>
      </c>
      <c r="M25" s="14">
        <f>[21]Maio!$G$16</f>
        <v>67</v>
      </c>
      <c r="N25" s="14">
        <f>[21]Maio!$G$17</f>
        <v>57</v>
      </c>
      <c r="O25" s="14">
        <f>[21]Maio!$G$18</f>
        <v>69</v>
      </c>
      <c r="P25" s="14">
        <f>[21]Maio!$G$19</f>
        <v>56</v>
      </c>
      <c r="Q25" s="14">
        <f>[21]Maio!$G$20</f>
        <v>64</v>
      </c>
      <c r="R25" s="14">
        <f>[21]Maio!$G$21</f>
        <v>68</v>
      </c>
      <c r="S25" s="14">
        <f>[21]Maio!$G$22</f>
        <v>65</v>
      </c>
      <c r="T25" s="14">
        <f>[21]Maio!$G$23</f>
        <v>71</v>
      </c>
      <c r="U25" s="14">
        <f>[21]Maio!$G$24</f>
        <v>61</v>
      </c>
      <c r="V25" s="14">
        <f>[21]Maio!$G$25</f>
        <v>56</v>
      </c>
      <c r="W25" s="14">
        <f>[21]Maio!$G$26</f>
        <v>55</v>
      </c>
      <c r="X25" s="14">
        <f>[21]Maio!$G$27</f>
        <v>58</v>
      </c>
      <c r="Y25" s="14">
        <f>[21]Maio!$G$28</f>
        <v>58</v>
      </c>
      <c r="Z25" s="14">
        <f>[21]Maio!$G$29</f>
        <v>64</v>
      </c>
      <c r="AA25" s="14">
        <f>[21]Maio!$G$30</f>
        <v>62</v>
      </c>
      <c r="AB25" s="14">
        <f>[21]Maio!$G$31</f>
        <v>59</v>
      </c>
      <c r="AC25" s="14">
        <f>[21]Maio!$G$32</f>
        <v>50</v>
      </c>
      <c r="AD25" s="14">
        <f>[21]Maio!$G$33</f>
        <v>53</v>
      </c>
      <c r="AE25" s="14">
        <f>[21]Maio!$G$34</f>
        <v>56</v>
      </c>
      <c r="AF25" s="14">
        <f>[21]Maio!$G$35</f>
        <v>67</v>
      </c>
      <c r="AG25" s="20">
        <f t="shared" si="5"/>
        <v>33</v>
      </c>
      <c r="AH25" s="88">
        <f t="shared" si="6"/>
        <v>55.645161290322584</v>
      </c>
    </row>
    <row r="26" spans="1:37" ht="17.100000000000001" customHeight="1" x14ac:dyDescent="0.2">
      <c r="A26" s="135" t="s">
        <v>16</v>
      </c>
      <c r="B26" s="14">
        <f>[22]Maio!$G$5</f>
        <v>34</v>
      </c>
      <c r="C26" s="14">
        <f>[22]Maio!$G$6</f>
        <v>34</v>
      </c>
      <c r="D26" s="14">
        <f>[22]Maio!$G$7</f>
        <v>32</v>
      </c>
      <c r="E26" s="14">
        <f>[22]Maio!$G$8</f>
        <v>40</v>
      </c>
      <c r="F26" s="14">
        <f>[22]Maio!$G$9</f>
        <v>64</v>
      </c>
      <c r="G26" s="14">
        <f>[22]Maio!$G$10</f>
        <v>49</v>
      </c>
      <c r="H26" s="14">
        <f>[22]Maio!$G$11</f>
        <v>40</v>
      </c>
      <c r="I26" s="14">
        <f>[22]Maio!$G$12</f>
        <v>39</v>
      </c>
      <c r="J26" s="14">
        <f>[22]Maio!$G$13</f>
        <v>39</v>
      </c>
      <c r="K26" s="14">
        <f>[22]Maio!$G$14</f>
        <v>39</v>
      </c>
      <c r="L26" s="14">
        <f>[22]Maio!$G$15</f>
        <v>63</v>
      </c>
      <c r="M26" s="14">
        <f>[22]Maio!$G$16</f>
        <v>50</v>
      </c>
      <c r="N26" s="14">
        <f>[22]Maio!$G$17</f>
        <v>44</v>
      </c>
      <c r="O26" s="14">
        <f>[22]Maio!$G$18</f>
        <v>55</v>
      </c>
      <c r="P26" s="14">
        <f>[22]Maio!$G$19</f>
        <v>48</v>
      </c>
      <c r="Q26" s="14">
        <f>[22]Maio!$G$20</f>
        <v>59</v>
      </c>
      <c r="R26" s="14">
        <f>[22]Maio!$G$21</f>
        <v>52</v>
      </c>
      <c r="S26" s="14">
        <f>[22]Maio!$G$22</f>
        <v>55</v>
      </c>
      <c r="T26" s="14">
        <f>[22]Maio!$G$23</f>
        <v>40</v>
      </c>
      <c r="U26" s="14">
        <f>[22]Maio!$G$24</f>
        <v>31</v>
      </c>
      <c r="V26" s="14">
        <f>[22]Maio!$G$25</f>
        <v>38</v>
      </c>
      <c r="W26" s="14">
        <f>[22]Maio!$G$26</f>
        <v>42</v>
      </c>
      <c r="X26" s="14">
        <f>[22]Maio!$G$27</f>
        <v>51</v>
      </c>
      <c r="Y26" s="14">
        <f>[22]Maio!$G$28</f>
        <v>47</v>
      </c>
      <c r="Z26" s="14">
        <f>[22]Maio!$G$29</f>
        <v>53</v>
      </c>
      <c r="AA26" s="14">
        <f>[22]Maio!$G$30</f>
        <v>40</v>
      </c>
      <c r="AB26" s="14">
        <f>[22]Maio!$G$31</f>
        <v>39</v>
      </c>
      <c r="AC26" s="14">
        <f>[22]Maio!$G$32</f>
        <v>27</v>
      </c>
      <c r="AD26" s="14">
        <f>[22]Maio!$G$33</f>
        <v>33</v>
      </c>
      <c r="AE26" s="14">
        <f>[22]Maio!$G$34</f>
        <v>45</v>
      </c>
      <c r="AF26" s="14">
        <f>[22]Maio!$G$35</f>
        <v>53</v>
      </c>
      <c r="AG26" s="20">
        <f t="shared" si="5"/>
        <v>27</v>
      </c>
      <c r="AH26" s="88">
        <f t="shared" si="6"/>
        <v>44.354838709677416</v>
      </c>
    </row>
    <row r="27" spans="1:37" ht="17.100000000000001" customHeight="1" x14ac:dyDescent="0.2">
      <c r="A27" s="135" t="s">
        <v>17</v>
      </c>
      <c r="B27" s="14">
        <f>[23]Maio!$G$5</f>
        <v>28</v>
      </c>
      <c r="C27" s="14">
        <f>[23]Maio!$G$6</f>
        <v>25</v>
      </c>
      <c r="D27" s="14">
        <f>[23]Maio!$G$7</f>
        <v>23</v>
      </c>
      <c r="E27" s="14">
        <f>[23]Maio!$G$8</f>
        <v>26</v>
      </c>
      <c r="F27" s="14">
        <f>[23]Maio!$G$9</f>
        <v>38</v>
      </c>
      <c r="G27" s="14">
        <f>[23]Maio!$G$10</f>
        <v>24</v>
      </c>
      <c r="H27" s="14">
        <f>[23]Maio!$G$11</f>
        <v>40</v>
      </c>
      <c r="I27" s="14">
        <f>[23]Maio!$G$12</f>
        <v>40</v>
      </c>
      <c r="J27" s="14">
        <f>[23]Maio!$G$13</f>
        <v>34</v>
      </c>
      <c r="K27" s="14">
        <f>[23]Maio!$G$14</f>
        <v>31</v>
      </c>
      <c r="L27" s="14">
        <f>[23]Maio!$G$15</f>
        <v>62</v>
      </c>
      <c r="M27" s="14">
        <f>[23]Maio!$G$16</f>
        <v>55</v>
      </c>
      <c r="N27" s="14">
        <f>[23]Maio!$G$17</f>
        <v>49</v>
      </c>
      <c r="O27" s="14">
        <f>[23]Maio!$G$18</f>
        <v>45</v>
      </c>
      <c r="P27" s="14">
        <f>[23]Maio!$G$19</f>
        <v>35</v>
      </c>
      <c r="Q27" s="14">
        <f>[23]Maio!$G$20</f>
        <v>66</v>
      </c>
      <c r="R27" s="14">
        <f>[23]Maio!$G$21</f>
        <v>57</v>
      </c>
      <c r="S27" s="14">
        <f>[23]Maio!$G$22</f>
        <v>49</v>
      </c>
      <c r="T27" s="14">
        <f>[23]Maio!$G$23</f>
        <v>52</v>
      </c>
      <c r="U27" s="14">
        <f>[23]Maio!$G$24</f>
        <v>38</v>
      </c>
      <c r="V27" s="14">
        <f>[23]Maio!$G$25</f>
        <v>36</v>
      </c>
      <c r="W27" s="14">
        <f>[23]Maio!$G$26</f>
        <v>37</v>
      </c>
      <c r="X27" s="14">
        <f>[23]Maio!$G$27</f>
        <v>42</v>
      </c>
      <c r="Y27" s="14">
        <f>[23]Maio!$G$28</f>
        <v>48</v>
      </c>
      <c r="Z27" s="14">
        <f>[23]Maio!$G$29</f>
        <v>44</v>
      </c>
      <c r="AA27" s="14">
        <f>[23]Maio!$G$30</f>
        <v>39</v>
      </c>
      <c r="AB27" s="14">
        <f>[23]Maio!$G$31</f>
        <v>32</v>
      </c>
      <c r="AC27" s="14">
        <f>[23]Maio!$G$32</f>
        <v>28</v>
      </c>
      <c r="AD27" s="14">
        <f>[23]Maio!$G$33</f>
        <v>25</v>
      </c>
      <c r="AE27" s="14">
        <f>[23]Maio!$G$34</f>
        <v>28</v>
      </c>
      <c r="AF27" s="14">
        <f>[23]Maio!$G$35</f>
        <v>40</v>
      </c>
      <c r="AG27" s="20">
        <f t="shared" si="5"/>
        <v>23</v>
      </c>
      <c r="AH27" s="88">
        <f t="shared" si="6"/>
        <v>39.225806451612904</v>
      </c>
    </row>
    <row r="28" spans="1:37" ht="17.100000000000001" customHeight="1" x14ac:dyDescent="0.2">
      <c r="A28" s="135" t="s">
        <v>18</v>
      </c>
      <c r="B28" s="14">
        <f>[24]Maio!$G$5</f>
        <v>33</v>
      </c>
      <c r="C28" s="14">
        <f>[24]Maio!$G$6</f>
        <v>28</v>
      </c>
      <c r="D28" s="14">
        <f>[24]Maio!$G$7</f>
        <v>30</v>
      </c>
      <c r="E28" s="14">
        <f>[24]Maio!$G$8</f>
        <v>28</v>
      </c>
      <c r="F28" s="14">
        <f>[24]Maio!$G$9</f>
        <v>34</v>
      </c>
      <c r="G28" s="14">
        <f>[24]Maio!$G$10</f>
        <v>39</v>
      </c>
      <c r="H28" s="14">
        <f>[24]Maio!$G$11</f>
        <v>37</v>
      </c>
      <c r="I28" s="14">
        <f>[24]Maio!$G$12</f>
        <v>42</v>
      </c>
      <c r="J28" s="14">
        <f>[24]Maio!$G$13</f>
        <v>38</v>
      </c>
      <c r="K28" s="14">
        <f>[24]Maio!$G$14</f>
        <v>35</v>
      </c>
      <c r="L28" s="14">
        <f>[24]Maio!$G$15</f>
        <v>41</v>
      </c>
      <c r="M28" s="14">
        <f>[24]Maio!$G$16</f>
        <v>58</v>
      </c>
      <c r="N28" s="14">
        <f>[24]Maio!$G$17</f>
        <v>61</v>
      </c>
      <c r="O28" s="14">
        <f>[24]Maio!$G$18</f>
        <v>45</v>
      </c>
      <c r="P28" s="14">
        <f>[24]Maio!$G$19</f>
        <v>39</v>
      </c>
      <c r="Q28" s="14">
        <f>[24]Maio!$G$20</f>
        <v>60</v>
      </c>
      <c r="R28" s="14">
        <f>[24]Maio!$G$21</f>
        <v>51</v>
      </c>
      <c r="S28" s="14">
        <f>[24]Maio!$G$22</f>
        <v>44</v>
      </c>
      <c r="T28" s="14">
        <f>[24]Maio!$G$23</f>
        <v>73</v>
      </c>
      <c r="U28" s="14">
        <f>[24]Maio!$G$24</f>
        <v>39</v>
      </c>
      <c r="V28" s="14">
        <f>[24]Maio!$G$25</f>
        <v>36</v>
      </c>
      <c r="W28" s="14">
        <f>[24]Maio!$G$26</f>
        <v>29</v>
      </c>
      <c r="X28" s="14">
        <f>[24]Maio!$G$27</f>
        <v>30</v>
      </c>
      <c r="Y28" s="14">
        <f>[24]Maio!$G$28</f>
        <v>25</v>
      </c>
      <c r="Z28" s="14">
        <f>[24]Maio!$G$29</f>
        <v>29</v>
      </c>
      <c r="AA28" s="14">
        <f>[24]Maio!$G$30</f>
        <v>36</v>
      </c>
      <c r="AB28" s="14">
        <f>[24]Maio!$G$31</f>
        <v>26</v>
      </c>
      <c r="AC28" s="14">
        <f>[24]Maio!$G$32</f>
        <v>25</v>
      </c>
      <c r="AD28" s="14">
        <f>[24]Maio!$G$33</f>
        <v>30</v>
      </c>
      <c r="AE28" s="14">
        <f>[24]Maio!$G$34</f>
        <v>40</v>
      </c>
      <c r="AF28" s="14">
        <f>[24]Maio!$G$35</f>
        <v>44</v>
      </c>
      <c r="AG28" s="20">
        <f>MIN(B28:AF28)</f>
        <v>25</v>
      </c>
      <c r="AH28" s="88">
        <f t="shared" si="6"/>
        <v>38.87096774193548</v>
      </c>
    </row>
    <row r="29" spans="1:37" ht="17.100000000000001" customHeight="1" x14ac:dyDescent="0.2">
      <c r="A29" s="135" t="s">
        <v>19</v>
      </c>
      <c r="B29" s="14">
        <f>[25]Maio!$G$5</f>
        <v>32</v>
      </c>
      <c r="C29" s="14">
        <f>[25]Maio!$G$6</f>
        <v>28</v>
      </c>
      <c r="D29" s="14">
        <f>[25]Maio!$G$7</f>
        <v>27</v>
      </c>
      <c r="E29" s="14">
        <f>[25]Maio!$G$8</f>
        <v>24</v>
      </c>
      <c r="F29" s="14">
        <f>[25]Maio!$G$9</f>
        <v>49</v>
      </c>
      <c r="G29" s="14">
        <f>[25]Maio!$G$10</f>
        <v>41</v>
      </c>
      <c r="H29" s="14">
        <f>[25]Maio!$G$11</f>
        <v>40</v>
      </c>
      <c r="I29" s="14">
        <f>[25]Maio!$G$12</f>
        <v>46</v>
      </c>
      <c r="J29" s="14">
        <f>[25]Maio!$G$13</f>
        <v>45</v>
      </c>
      <c r="K29" s="14">
        <f>[25]Maio!$G$14</f>
        <v>34</v>
      </c>
      <c r="L29" s="14">
        <f>[25]Maio!$G$15</f>
        <v>58</v>
      </c>
      <c r="M29" s="14">
        <f>[25]Maio!$G$16</f>
        <v>48</v>
      </c>
      <c r="N29" s="14">
        <f>[25]Maio!$G$17</f>
        <v>40</v>
      </c>
      <c r="O29" s="14">
        <f>[25]Maio!$G$18</f>
        <v>55</v>
      </c>
      <c r="P29" s="14">
        <f>[25]Maio!$G$19</f>
        <v>46</v>
      </c>
      <c r="Q29" s="14">
        <f>[25]Maio!$G$20</f>
        <v>67</v>
      </c>
      <c r="R29" s="14">
        <f>[25]Maio!$G$21</f>
        <v>59</v>
      </c>
      <c r="S29" s="14">
        <f>[25]Maio!$G$22</f>
        <v>48</v>
      </c>
      <c r="T29" s="14">
        <f>[25]Maio!$G$23</f>
        <v>52</v>
      </c>
      <c r="U29" s="14">
        <f>[25]Maio!$G$24</f>
        <v>41</v>
      </c>
      <c r="V29" s="14">
        <f>[25]Maio!$G$25</f>
        <v>42</v>
      </c>
      <c r="W29" s="14">
        <f>[25]Maio!$G$26</f>
        <v>47</v>
      </c>
      <c r="X29" s="14">
        <f>[25]Maio!$G$27</f>
        <v>40</v>
      </c>
      <c r="Y29" s="14">
        <f>[25]Maio!$G$28</f>
        <v>48</v>
      </c>
      <c r="Z29" s="14">
        <f>[25]Maio!$G$29</f>
        <v>52</v>
      </c>
      <c r="AA29" s="14">
        <f>[25]Maio!$G$30</f>
        <v>48</v>
      </c>
      <c r="AB29" s="14">
        <f>[25]Maio!$G$31</f>
        <v>46</v>
      </c>
      <c r="AC29" s="14">
        <f>[25]Maio!$G$32</f>
        <v>24</v>
      </c>
      <c r="AD29" s="14">
        <f>[25]Maio!$G$33</f>
        <v>35</v>
      </c>
      <c r="AE29" s="14">
        <f>[25]Maio!$G$34</f>
        <v>44</v>
      </c>
      <c r="AF29" s="14">
        <f>[25]Maio!$G$35</f>
        <v>49</v>
      </c>
      <c r="AG29" s="20">
        <f t="shared" si="5"/>
        <v>24</v>
      </c>
      <c r="AH29" s="88">
        <f t="shared" si="6"/>
        <v>43.70967741935484</v>
      </c>
    </row>
    <row r="30" spans="1:37" ht="17.100000000000001" customHeight="1" x14ac:dyDescent="0.2">
      <c r="A30" s="135" t="s">
        <v>31</v>
      </c>
      <c r="B30" s="14">
        <f>[26]Maio!$G$5</f>
        <v>29</v>
      </c>
      <c r="C30" s="14">
        <f>[26]Maio!$G$6</f>
        <v>26</v>
      </c>
      <c r="D30" s="14">
        <f>[26]Maio!$G$7</f>
        <v>22</v>
      </c>
      <c r="E30" s="14">
        <f>[26]Maio!$G$8</f>
        <v>25</v>
      </c>
      <c r="F30" s="14">
        <f>[26]Maio!$G$9</f>
        <v>29</v>
      </c>
      <c r="G30" s="14">
        <f>[26]Maio!$G$10</f>
        <v>33</v>
      </c>
      <c r="H30" s="14">
        <f>[26]Maio!$G$11</f>
        <v>37</v>
      </c>
      <c r="I30" s="14">
        <f>[26]Maio!$G$12</f>
        <v>35</v>
      </c>
      <c r="J30" s="14">
        <f>[26]Maio!$G$13</f>
        <v>32</v>
      </c>
      <c r="K30" s="14">
        <f>[26]Maio!$G$14</f>
        <v>27</v>
      </c>
      <c r="L30" s="14">
        <f>[26]Maio!$G$15</f>
        <v>52</v>
      </c>
      <c r="M30" s="14">
        <f>[26]Maio!$G$16</f>
        <v>58</v>
      </c>
      <c r="N30" s="14">
        <f>[26]Maio!$G$17</f>
        <v>46</v>
      </c>
      <c r="O30" s="14">
        <f>[26]Maio!$G$18</f>
        <v>43</v>
      </c>
      <c r="P30" s="14">
        <f>[26]Maio!$G$19</f>
        <v>38</v>
      </c>
      <c r="Q30" s="14">
        <f>[26]Maio!$G$20</f>
        <v>71</v>
      </c>
      <c r="R30" s="14">
        <f>[26]Maio!$G$21</f>
        <v>50</v>
      </c>
      <c r="S30" s="14">
        <f>[26]Maio!$G$22</f>
        <v>51</v>
      </c>
      <c r="T30" s="14">
        <f>[26]Maio!$G$23</f>
        <v>56</v>
      </c>
      <c r="U30" s="14">
        <f>[26]Maio!$G$24</f>
        <v>42</v>
      </c>
      <c r="V30" s="14">
        <f>[26]Maio!$G$25</f>
        <v>32</v>
      </c>
      <c r="W30" s="14">
        <f>[26]Maio!$G$26</f>
        <v>34</v>
      </c>
      <c r="X30" s="14">
        <f>[26]Maio!$G$27</f>
        <v>45</v>
      </c>
      <c r="Y30" s="14">
        <f>[26]Maio!$G$28</f>
        <v>27</v>
      </c>
      <c r="Z30" s="14">
        <f>[26]Maio!$G$29</f>
        <v>38</v>
      </c>
      <c r="AA30" s="14">
        <f>[26]Maio!$G$30</f>
        <v>37</v>
      </c>
      <c r="AB30" s="14">
        <f>[26]Maio!$G$31</f>
        <v>28</v>
      </c>
      <c r="AC30" s="14">
        <f>[26]Maio!$G$32</f>
        <v>28</v>
      </c>
      <c r="AD30" s="14">
        <f>[26]Maio!$G$33</f>
        <v>29</v>
      </c>
      <c r="AE30" s="14">
        <f>[26]Maio!$G$34</f>
        <v>31</v>
      </c>
      <c r="AF30" s="14">
        <f>[26]Maio!$G$35</f>
        <v>38</v>
      </c>
      <c r="AG30" s="20">
        <f t="shared" si="5"/>
        <v>22</v>
      </c>
      <c r="AH30" s="88">
        <f>AVERAGE(B30:AF30)</f>
        <v>37.70967741935484</v>
      </c>
    </row>
    <row r="31" spans="1:37" ht="17.100000000000001" customHeight="1" x14ac:dyDescent="0.2">
      <c r="A31" s="135" t="s">
        <v>51</v>
      </c>
      <c r="B31" s="14">
        <f>[27]Maio!$G$5</f>
        <v>44</v>
      </c>
      <c r="C31" s="14">
        <f>[27]Maio!$G$6</f>
        <v>29</v>
      </c>
      <c r="D31" s="14">
        <f>[27]Maio!$G$7</f>
        <v>29</v>
      </c>
      <c r="E31" s="14">
        <f>[27]Maio!$G$8</f>
        <v>33</v>
      </c>
      <c r="F31" s="14">
        <f>[27]Maio!$G$9</f>
        <v>32</v>
      </c>
      <c r="G31" s="14">
        <f>[27]Maio!$G$10</f>
        <v>35</v>
      </c>
      <c r="H31" s="14">
        <f>[27]Maio!$G$11</f>
        <v>29</v>
      </c>
      <c r="I31" s="14">
        <f>[27]Maio!$G$12</f>
        <v>35</v>
      </c>
      <c r="J31" s="14">
        <f>[27]Maio!$G$13</f>
        <v>42</v>
      </c>
      <c r="K31" s="14">
        <f>[27]Maio!$G$14</f>
        <v>33</v>
      </c>
      <c r="L31" s="14">
        <f>[27]Maio!$G$15</f>
        <v>42</v>
      </c>
      <c r="M31" s="14">
        <f>[27]Maio!$G$16</f>
        <v>59</v>
      </c>
      <c r="N31" s="14">
        <f>[27]Maio!$G$17</f>
        <v>52</v>
      </c>
      <c r="O31" s="14">
        <f>[27]Maio!$G$18</f>
        <v>43</v>
      </c>
      <c r="P31" s="14">
        <f>[27]Maio!$G$19</f>
        <v>32</v>
      </c>
      <c r="Q31" s="14">
        <f>[27]Maio!$G$20</f>
        <v>44</v>
      </c>
      <c r="R31" s="14">
        <f>[27]Maio!$G$21</f>
        <v>54</v>
      </c>
      <c r="S31" s="14">
        <f>[27]Maio!$G$22</f>
        <v>51</v>
      </c>
      <c r="T31" s="14">
        <f>[27]Maio!$G$23</f>
        <v>68</v>
      </c>
      <c r="U31" s="14">
        <f>[27]Maio!$G$24</f>
        <v>42</v>
      </c>
      <c r="V31" s="14">
        <f>[27]Maio!$G$25</f>
        <v>31</v>
      </c>
      <c r="W31" s="14">
        <f>[27]Maio!$G$26</f>
        <v>29</v>
      </c>
      <c r="X31" s="14">
        <f>[27]Maio!$G$27</f>
        <v>33</v>
      </c>
      <c r="Y31" s="14">
        <f>[27]Maio!$G$28</f>
        <v>20</v>
      </c>
      <c r="Z31" s="14">
        <f>[27]Maio!$G$29</f>
        <v>34</v>
      </c>
      <c r="AA31" s="14">
        <f>[27]Maio!$G$30</f>
        <v>31</v>
      </c>
      <c r="AB31" s="14">
        <f>[27]Maio!$G$31</f>
        <v>15</v>
      </c>
      <c r="AC31" s="14">
        <f>[27]Maio!$G$32</f>
        <v>25</v>
      </c>
      <c r="AD31" s="14">
        <f>[27]Maio!$G$33</f>
        <v>37</v>
      </c>
      <c r="AE31" s="14">
        <f>[27]Maio!$G$34</f>
        <v>41</v>
      </c>
      <c r="AF31" s="14">
        <f>[27]Maio!$G$35</f>
        <v>40</v>
      </c>
      <c r="AG31" s="20">
        <f>MIN(B31:AF31)</f>
        <v>15</v>
      </c>
      <c r="AH31" s="88">
        <f>AVERAGE(B31:AF31)</f>
        <v>37.548387096774192</v>
      </c>
    </row>
    <row r="32" spans="1:37" ht="17.100000000000001" customHeight="1" x14ac:dyDescent="0.2">
      <c r="A32" s="135" t="s">
        <v>20</v>
      </c>
      <c r="B32" s="14">
        <f>[28]Maio!$G$5</f>
        <v>21</v>
      </c>
      <c r="C32" s="14">
        <f>[28]Maio!$G$6</f>
        <v>23</v>
      </c>
      <c r="D32" s="14">
        <f>[28]Maio!$G$7</f>
        <v>19</v>
      </c>
      <c r="E32" s="14">
        <f>[28]Maio!$G$8</f>
        <v>28</v>
      </c>
      <c r="F32" s="14">
        <f>[28]Maio!$G$9</f>
        <v>16</v>
      </c>
      <c r="G32" s="14">
        <f>[28]Maio!$G$10</f>
        <v>26</v>
      </c>
      <c r="H32" s="14">
        <f>[28]Maio!$G$11</f>
        <v>31</v>
      </c>
      <c r="I32" s="14">
        <f>[28]Maio!$G$12</f>
        <v>31</v>
      </c>
      <c r="J32" s="14">
        <f>[28]Maio!$G$13</f>
        <v>30</v>
      </c>
      <c r="K32" s="14">
        <f>[28]Maio!$G$14</f>
        <v>30</v>
      </c>
      <c r="L32" s="14">
        <f>[28]Maio!$G$15</f>
        <v>25</v>
      </c>
      <c r="M32" s="14">
        <f>[28]Maio!$G$16</f>
        <v>47</v>
      </c>
      <c r="N32" s="14">
        <f>[28]Maio!$G$17</f>
        <v>44</v>
      </c>
      <c r="O32" s="14">
        <f>[28]Maio!$G$18</f>
        <v>34</v>
      </c>
      <c r="P32" s="14">
        <f>[28]Maio!$G$19</f>
        <v>29</v>
      </c>
      <c r="Q32" s="14">
        <f>[28]Maio!$G$20</f>
        <v>49</v>
      </c>
      <c r="R32" s="14">
        <f>[28]Maio!$G$21</f>
        <v>56</v>
      </c>
      <c r="S32" s="14">
        <f>[28]Maio!$G$22</f>
        <v>36</v>
      </c>
      <c r="T32" s="14">
        <f>[28]Maio!$G$23</f>
        <v>58</v>
      </c>
      <c r="U32" s="14">
        <f>[28]Maio!$G$24</f>
        <v>37</v>
      </c>
      <c r="V32" s="14">
        <f>[28]Maio!$G$25</f>
        <v>27</v>
      </c>
      <c r="W32" s="14">
        <f>[28]Maio!$G$26</f>
        <v>23</v>
      </c>
      <c r="X32" s="14">
        <f>[28]Maio!$G$27</f>
        <v>23</v>
      </c>
      <c r="Y32" s="14">
        <f>[28]Maio!$G$28</f>
        <v>18</v>
      </c>
      <c r="Z32" s="14">
        <f>[28]Maio!$G$29</f>
        <v>24</v>
      </c>
      <c r="AA32" s="14">
        <f>[28]Maio!$G$30</f>
        <v>29</v>
      </c>
      <c r="AB32" s="14">
        <f>[28]Maio!$G$31</f>
        <v>29</v>
      </c>
      <c r="AC32" s="14">
        <f>[28]Maio!$G$32</f>
        <v>20</v>
      </c>
      <c r="AD32" s="14">
        <f>[28]Maio!$G$33</f>
        <v>29</v>
      </c>
      <c r="AE32" s="14">
        <f>[28]Maio!$G$34</f>
        <v>28</v>
      </c>
      <c r="AF32" s="14">
        <f>[28]Maio!$G$35</f>
        <v>27</v>
      </c>
      <c r="AG32" s="20">
        <f>MIN(B32:AF32)</f>
        <v>16</v>
      </c>
      <c r="AH32" s="88">
        <f>AVERAGE(B32:AF32)</f>
        <v>30.548387096774192</v>
      </c>
    </row>
    <row r="33" spans="1:34" ht="17.100000000000001" customHeight="1" x14ac:dyDescent="0.2">
      <c r="A33" s="72" t="s">
        <v>145</v>
      </c>
      <c r="B33" s="14">
        <f>[29]Maio!$G$5</f>
        <v>34</v>
      </c>
      <c r="C33" s="14">
        <f>[29]Maio!$G$6</f>
        <v>25</v>
      </c>
      <c r="D33" s="14">
        <f>[29]Maio!$G$7</f>
        <v>25</v>
      </c>
      <c r="E33" s="14">
        <f>[29]Maio!$G$8</f>
        <v>26</v>
      </c>
      <c r="F33" s="14">
        <f>[29]Maio!$G$9</f>
        <v>32</v>
      </c>
      <c r="G33" s="14">
        <f>[29]Maio!$G$10</f>
        <v>28</v>
      </c>
      <c r="H33" s="14">
        <f>[29]Maio!$G$11</f>
        <v>37</v>
      </c>
      <c r="I33" s="14">
        <f>[29]Maio!$G$12</f>
        <v>38</v>
      </c>
      <c r="J33" s="14">
        <f>[29]Maio!$G$13</f>
        <v>37</v>
      </c>
      <c r="K33" s="14">
        <f>[29]Maio!$G$14</f>
        <v>33</v>
      </c>
      <c r="L33" s="14">
        <f>[29]Maio!$G$15</f>
        <v>56</v>
      </c>
      <c r="M33" s="14">
        <f>[29]Maio!$G$16</f>
        <v>52</v>
      </c>
      <c r="N33" s="14">
        <f>[29]Maio!$G$17</f>
        <v>43</v>
      </c>
      <c r="O33" s="14">
        <f>[29]Maio!$G$18</f>
        <v>47</v>
      </c>
      <c r="P33" s="14">
        <f>[29]Maio!$G$19</f>
        <v>39</v>
      </c>
      <c r="Q33" s="14">
        <f>[29]Maio!$G$20</f>
        <v>61</v>
      </c>
      <c r="R33" s="14">
        <f>[29]Maio!$G$21</f>
        <v>47</v>
      </c>
      <c r="S33" s="14">
        <f>[29]Maio!$G$22</f>
        <v>48</v>
      </c>
      <c r="T33" s="14">
        <f>[29]Maio!$G$23</f>
        <v>55</v>
      </c>
      <c r="U33" s="14">
        <f>[29]Maio!$G$24</f>
        <v>39</v>
      </c>
      <c r="V33" s="14">
        <f>[29]Maio!$G$25</f>
        <v>36</v>
      </c>
      <c r="W33" s="14">
        <f>[29]Maio!$G$26</f>
        <v>37</v>
      </c>
      <c r="X33" s="14">
        <f>[29]Maio!$G$27</f>
        <v>38</v>
      </c>
      <c r="Y33" s="14">
        <f>[29]Maio!$G$28</f>
        <v>41</v>
      </c>
      <c r="Z33" s="14">
        <f>[29]Maio!$G$29</f>
        <v>43</v>
      </c>
      <c r="AA33" s="14">
        <f>[29]Maio!$G$30</f>
        <v>43</v>
      </c>
      <c r="AB33" s="14">
        <f>[29]Maio!$G$31</f>
        <v>36</v>
      </c>
      <c r="AC33" s="14">
        <f>[29]Maio!$G$32</f>
        <v>27</v>
      </c>
      <c r="AD33" s="14">
        <f>[29]Maio!$G$33</f>
        <v>29</v>
      </c>
      <c r="AE33" s="14">
        <f>[29]Maio!$G$34</f>
        <v>39</v>
      </c>
      <c r="AF33" s="14">
        <f>[29]Maio!$G$35</f>
        <v>40</v>
      </c>
      <c r="AG33" s="19">
        <f>MIN(B33:AF33)</f>
        <v>25</v>
      </c>
      <c r="AH33" s="92">
        <f>AVERAGE(B33:AF33)</f>
        <v>39.064516129032256</v>
      </c>
    </row>
    <row r="34" spans="1:34" ht="17.100000000000001" customHeight="1" x14ac:dyDescent="0.2">
      <c r="A34" s="72" t="s">
        <v>146</v>
      </c>
      <c r="B34" s="14" t="str">
        <f>[30]Maio!$G$5</f>
        <v>*</v>
      </c>
      <c r="C34" s="14">
        <f>[30]Maio!$G$6</f>
        <v>43</v>
      </c>
      <c r="D34" s="14" t="str">
        <f>[30]Maio!$G$7</f>
        <v>*</v>
      </c>
      <c r="E34" s="14">
        <f>[30]Maio!$G$8</f>
        <v>36</v>
      </c>
      <c r="F34" s="14" t="str">
        <f>[30]Maio!$G$9</f>
        <v>*</v>
      </c>
      <c r="G34" s="14">
        <f>[30]Maio!$G$10</f>
        <v>45</v>
      </c>
      <c r="H34" s="14">
        <f>[30]Maio!$G$11</f>
        <v>46</v>
      </c>
      <c r="I34" s="14">
        <f>[30]Maio!$G$12</f>
        <v>47</v>
      </c>
      <c r="J34" s="14">
        <f>[30]Maio!$G$13</f>
        <v>43</v>
      </c>
      <c r="K34" s="14">
        <f>[30]Maio!$G$14</f>
        <v>39</v>
      </c>
      <c r="L34" s="14">
        <f>[30]Maio!$G$15</f>
        <v>55</v>
      </c>
      <c r="M34" s="14">
        <f>[30]Maio!$G$16</f>
        <v>53</v>
      </c>
      <c r="N34" s="14">
        <f>[30]Maio!$G$17</f>
        <v>43</v>
      </c>
      <c r="O34" s="14">
        <f>[30]Maio!$G$18</f>
        <v>57</v>
      </c>
      <c r="P34" s="14">
        <f>[30]Maio!$G$19</f>
        <v>51</v>
      </c>
      <c r="Q34" s="14">
        <f>[30]Maio!$G$20</f>
        <v>62</v>
      </c>
      <c r="R34" s="14">
        <f>[30]Maio!$G$21</f>
        <v>50</v>
      </c>
      <c r="S34" s="14">
        <f>[30]Maio!$G$22</f>
        <v>51</v>
      </c>
      <c r="T34" s="14">
        <f>[30]Maio!$G$23</f>
        <v>58</v>
      </c>
      <c r="U34" s="14">
        <f>[30]Maio!$G$24</f>
        <v>46</v>
      </c>
      <c r="V34" s="14">
        <f>[30]Maio!$G$25</f>
        <v>44</v>
      </c>
      <c r="W34" s="14">
        <f>[30]Maio!$G$26</f>
        <v>50</v>
      </c>
      <c r="X34" s="14">
        <f>[30]Maio!$G$27</f>
        <v>52</v>
      </c>
      <c r="Y34" s="14">
        <f>[30]Maio!$G$28</f>
        <v>51</v>
      </c>
      <c r="Z34" s="14">
        <f>[30]Maio!$G$29</f>
        <v>53</v>
      </c>
      <c r="AA34" s="14">
        <f>[30]Maio!$G$30</f>
        <v>51</v>
      </c>
      <c r="AB34" s="14">
        <f>[30]Maio!$G$31</f>
        <v>44</v>
      </c>
      <c r="AC34" s="14">
        <f>[30]Maio!$G$32</f>
        <v>33</v>
      </c>
      <c r="AD34" s="14">
        <f>[30]Maio!$G$33</f>
        <v>39</v>
      </c>
      <c r="AE34" s="14">
        <f>[30]Maio!$G$34</f>
        <v>44</v>
      </c>
      <c r="AF34" s="14">
        <f>[30]Maio!$G$35</f>
        <v>67</v>
      </c>
      <c r="AG34" s="20">
        <f>MIN(B34:AF34)</f>
        <v>33</v>
      </c>
      <c r="AH34" s="88">
        <f t="shared" ref="AH34:AH44" si="9">AVERAGE(B34:AF34)</f>
        <v>48.321428571428569</v>
      </c>
    </row>
    <row r="35" spans="1:34" ht="17.100000000000001" customHeight="1" x14ac:dyDescent="0.2">
      <c r="A35" s="72" t="s">
        <v>147</v>
      </c>
      <c r="B35" s="14">
        <f>[31]Maio!$G$5</f>
        <v>34</v>
      </c>
      <c r="C35" s="14">
        <f>[31]Maio!$G$6</f>
        <v>28</v>
      </c>
      <c r="D35" s="14">
        <f>[31]Maio!$G$7</f>
        <v>28</v>
      </c>
      <c r="E35" s="14">
        <f>[31]Maio!$G$8</f>
        <v>26</v>
      </c>
      <c r="F35" s="14">
        <f>[31]Maio!$G$9</f>
        <v>34</v>
      </c>
      <c r="G35" s="14">
        <f>[31]Maio!$G$10</f>
        <v>38</v>
      </c>
      <c r="H35" s="14">
        <f>[31]Maio!$G$11</f>
        <v>40</v>
      </c>
      <c r="I35" s="14">
        <f>[31]Maio!$G$12</f>
        <v>42</v>
      </c>
      <c r="J35" s="14">
        <f>[31]Maio!$G$13</f>
        <v>37</v>
      </c>
      <c r="K35" s="14">
        <f>[31]Maio!$G$14</f>
        <v>38</v>
      </c>
      <c r="L35" s="14">
        <f>[31]Maio!$G$15</f>
        <v>44</v>
      </c>
      <c r="M35" s="14">
        <f>[31]Maio!$G$16</f>
        <v>61</v>
      </c>
      <c r="N35" s="14">
        <f>[31]Maio!$G$17</f>
        <v>57</v>
      </c>
      <c r="O35" s="14">
        <f>[31]Maio!$G$18</f>
        <v>41</v>
      </c>
      <c r="P35" s="14">
        <f>[31]Maio!$G$19</f>
        <v>40</v>
      </c>
      <c r="Q35" s="14">
        <f>[31]Maio!$G$20</f>
        <v>61</v>
      </c>
      <c r="R35" s="14">
        <f>[31]Maio!$G$21</f>
        <v>52</v>
      </c>
      <c r="S35" s="14">
        <f>[31]Maio!$G$22</f>
        <v>49</v>
      </c>
      <c r="T35" s="14">
        <f>[31]Maio!$G$23</f>
        <v>68</v>
      </c>
      <c r="U35" s="14">
        <f>[31]Maio!$G$24</f>
        <v>40</v>
      </c>
      <c r="V35" s="14">
        <f>[31]Maio!$G$25</f>
        <v>36</v>
      </c>
      <c r="W35" s="14">
        <f>[31]Maio!$G$26</f>
        <v>34</v>
      </c>
      <c r="X35" s="14">
        <f>[31]Maio!$G$27</f>
        <v>31</v>
      </c>
      <c r="Y35" s="14">
        <f>[31]Maio!$G$28</f>
        <v>24</v>
      </c>
      <c r="Z35" s="14">
        <f>[31]Maio!$G$29</f>
        <v>32</v>
      </c>
      <c r="AA35" s="14">
        <f>[31]Maio!$G$30</f>
        <v>36</v>
      </c>
      <c r="AB35" s="14">
        <f>[31]Maio!$G$31</f>
        <v>24</v>
      </c>
      <c r="AC35" s="14">
        <f>[31]Maio!$G$32</f>
        <v>27</v>
      </c>
      <c r="AD35" s="14">
        <f>[31]Maio!$G$33</f>
        <v>29</v>
      </c>
      <c r="AE35" s="14">
        <f>[31]Maio!$G$34</f>
        <v>40</v>
      </c>
      <c r="AF35" s="14">
        <f>[31]Maio!$G$35</f>
        <v>46</v>
      </c>
      <c r="AG35" s="20">
        <f t="shared" ref="AG35:AG44" si="10">MIN(B35:AF35)</f>
        <v>24</v>
      </c>
      <c r="AH35" s="88">
        <f t="shared" si="9"/>
        <v>39.258064516129032</v>
      </c>
    </row>
    <row r="36" spans="1:34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59" t="s">
        <v>130</v>
      </c>
      <c r="AH36" s="88" t="s">
        <v>130</v>
      </c>
    </row>
    <row r="37" spans="1:34" ht="17.100000000000001" customHeight="1" x14ac:dyDescent="0.2">
      <c r="A37" s="72" t="s">
        <v>149</v>
      </c>
      <c r="B37" s="14">
        <f>[33]Maio!$G$5</f>
        <v>37</v>
      </c>
      <c r="C37" s="14">
        <f>[33]Maio!$G$6</f>
        <v>35</v>
      </c>
      <c r="D37" s="14">
        <f>[33]Maio!$G$7</f>
        <v>33</v>
      </c>
      <c r="E37" s="14">
        <f>[33]Maio!$G$8</f>
        <v>34</v>
      </c>
      <c r="F37" s="14">
        <f>[33]Maio!$G$9</f>
        <v>32</v>
      </c>
      <c r="G37" s="14">
        <f>[33]Maio!$G$10</f>
        <v>38</v>
      </c>
      <c r="H37" s="14">
        <f>[33]Maio!$G$11</f>
        <v>38</v>
      </c>
      <c r="I37" s="14">
        <f>[33]Maio!$G$12</f>
        <v>40</v>
      </c>
      <c r="J37" s="14">
        <f>[33]Maio!$G$13</f>
        <v>39</v>
      </c>
      <c r="K37" s="14">
        <f>[33]Maio!$G$14</f>
        <v>36</v>
      </c>
      <c r="L37" s="14">
        <f>[33]Maio!$G$15</f>
        <v>32</v>
      </c>
      <c r="M37" s="14">
        <f>[33]Maio!$G$16</f>
        <v>51</v>
      </c>
      <c r="N37" s="14">
        <f>[33]Maio!$G$17</f>
        <v>48</v>
      </c>
      <c r="O37" s="14">
        <f>[33]Maio!$G$18</f>
        <v>43</v>
      </c>
      <c r="P37" s="14">
        <f>[33]Maio!$G$19</f>
        <v>38</v>
      </c>
      <c r="Q37" s="14">
        <f>[33]Maio!$G$20</f>
        <v>53</v>
      </c>
      <c r="R37" s="14">
        <f>[33]Maio!$G$21</f>
        <v>53</v>
      </c>
      <c r="S37" s="14">
        <f>[33]Maio!$G$22</f>
        <v>42</v>
      </c>
      <c r="T37" s="14">
        <f>[33]Maio!$G$23</f>
        <v>58</v>
      </c>
      <c r="U37" s="14">
        <f>[33]Maio!$G$24</f>
        <v>46</v>
      </c>
      <c r="V37" s="14">
        <f>[33]Maio!$G$25</f>
        <v>29</v>
      </c>
      <c r="W37" s="14">
        <f>[33]Maio!$G$26</f>
        <v>35</v>
      </c>
      <c r="X37" s="14">
        <f>[33]Maio!$G$27</f>
        <v>30</v>
      </c>
      <c r="Y37" s="14">
        <f>[33]Maio!$G$28</f>
        <v>33</v>
      </c>
      <c r="Z37" s="14">
        <f>[33]Maio!$G$29</f>
        <v>37</v>
      </c>
      <c r="AA37" s="14">
        <f>[33]Maio!$G$30</f>
        <v>39</v>
      </c>
      <c r="AB37" s="14">
        <f>[33]Maio!$G$31</f>
        <v>36</v>
      </c>
      <c r="AC37" s="14">
        <f>[33]Maio!$G$32</f>
        <v>28</v>
      </c>
      <c r="AD37" s="14">
        <f>[33]Maio!$G$33</f>
        <v>27</v>
      </c>
      <c r="AE37" s="14">
        <f>[33]Maio!$G$34</f>
        <v>42</v>
      </c>
      <c r="AF37" s="14">
        <f>[33]Maio!$G$35</f>
        <v>29</v>
      </c>
      <c r="AG37" s="20">
        <f t="shared" ref="AG37" si="11">MIN(B37:AF37)</f>
        <v>27</v>
      </c>
      <c r="AH37" s="88">
        <f t="shared" ref="AH37" si="12">AVERAGE(B37:AF37)</f>
        <v>38.41935483870968</v>
      </c>
    </row>
    <row r="38" spans="1:34" ht="17.100000000000001" customHeight="1" x14ac:dyDescent="0.2">
      <c r="A38" s="72" t="s">
        <v>150</v>
      </c>
      <c r="B38" s="14">
        <f>[34]Maio!$G$5</f>
        <v>36</v>
      </c>
      <c r="C38" s="14">
        <f>[34]Maio!$G$6</f>
        <v>28</v>
      </c>
      <c r="D38" s="14">
        <f>[34]Maio!$G$7</f>
        <v>28</v>
      </c>
      <c r="E38" s="14">
        <f>[34]Maio!$G$8</f>
        <v>30</v>
      </c>
      <c r="F38" s="14">
        <f>[34]Maio!$G$9</f>
        <v>46</v>
      </c>
      <c r="G38" s="14">
        <f>[34]Maio!$G$10</f>
        <v>66</v>
      </c>
      <c r="H38" s="14">
        <f>[34]Maio!$G$11</f>
        <v>44</v>
      </c>
      <c r="I38" s="14">
        <f>[34]Maio!$G$12</f>
        <v>47</v>
      </c>
      <c r="J38" s="14">
        <f>[34]Maio!$G$13</f>
        <v>45</v>
      </c>
      <c r="K38" s="14">
        <f>[34]Maio!$G$14</f>
        <v>37</v>
      </c>
      <c r="L38" s="14">
        <f>[34]Maio!$G$15</f>
        <v>56</v>
      </c>
      <c r="M38" s="14">
        <f>[34]Maio!$G$16</f>
        <v>56</v>
      </c>
      <c r="N38" s="14">
        <f>[34]Maio!$G$17</f>
        <v>46</v>
      </c>
      <c r="O38" s="14">
        <f>[34]Maio!$G$18</f>
        <v>57</v>
      </c>
      <c r="P38" s="14">
        <f>[34]Maio!$G$19</f>
        <v>44</v>
      </c>
      <c r="Q38" s="14">
        <f>[34]Maio!$G$20</f>
        <v>63</v>
      </c>
      <c r="R38" s="14">
        <f>[34]Maio!$G$21</f>
        <v>54</v>
      </c>
      <c r="S38" s="14">
        <f>[34]Maio!$G$22</f>
        <v>55</v>
      </c>
      <c r="T38" s="14">
        <f>[34]Maio!$G$23</f>
        <v>55</v>
      </c>
      <c r="U38" s="14">
        <f>[34]Maio!$G$24</f>
        <v>47</v>
      </c>
      <c r="V38" s="14">
        <f>[34]Maio!$G$25</f>
        <v>39</v>
      </c>
      <c r="W38" s="14">
        <f>[34]Maio!$G$26</f>
        <v>45</v>
      </c>
      <c r="X38" s="14">
        <f>[34]Maio!$G$27</f>
        <v>28</v>
      </c>
      <c r="Y38" s="14">
        <f>[34]Maio!$G$28</f>
        <v>43</v>
      </c>
      <c r="Z38" s="14">
        <f>[34]Maio!$G$29</f>
        <v>50</v>
      </c>
      <c r="AA38" s="14">
        <f>[34]Maio!$G$30</f>
        <v>50</v>
      </c>
      <c r="AB38" s="14">
        <f>[34]Maio!$G$31</f>
        <v>44</v>
      </c>
      <c r="AC38" s="14">
        <f>[34]Maio!$G$32</f>
        <v>32</v>
      </c>
      <c r="AD38" s="14">
        <f>[34]Maio!$G$33</f>
        <v>36</v>
      </c>
      <c r="AE38" s="14">
        <f>[34]Maio!$G$34</f>
        <v>45</v>
      </c>
      <c r="AF38" s="14">
        <f>[34]Maio!$G$35</f>
        <v>53</v>
      </c>
      <c r="AG38" s="20">
        <f t="shared" si="10"/>
        <v>28</v>
      </c>
      <c r="AH38" s="88">
        <f t="shared" si="9"/>
        <v>45.322580645161288</v>
      </c>
    </row>
    <row r="39" spans="1:34" ht="17.100000000000001" customHeight="1" x14ac:dyDescent="0.2">
      <c r="A39" s="72" t="s">
        <v>151</v>
      </c>
      <c r="B39" s="14" t="str">
        <f>[35]Maio!$G$5</f>
        <v>*</v>
      </c>
      <c r="C39" s="14" t="str">
        <f>[35]Maio!$G$6</f>
        <v>*</v>
      </c>
      <c r="D39" s="14" t="str">
        <f>[35]Maio!$G$7</f>
        <v>*</v>
      </c>
      <c r="E39" s="14" t="str">
        <f>[35]Maio!$G$8</f>
        <v>*</v>
      </c>
      <c r="F39" s="14" t="str">
        <f>[35]Maio!$G$9</f>
        <v>*</v>
      </c>
      <c r="G39" s="14" t="str">
        <f>[35]Maio!$G$10</f>
        <v>*</v>
      </c>
      <c r="H39" s="14" t="str">
        <f>[35]Maio!$G$11</f>
        <v>*</v>
      </c>
      <c r="I39" s="14" t="str">
        <f>[35]Maio!$G$12</f>
        <v>*</v>
      </c>
      <c r="J39" s="14" t="str">
        <f>[35]Maio!$G$13</f>
        <v>*</v>
      </c>
      <c r="K39" s="14" t="str">
        <f>[35]Maio!$G$14</f>
        <v>*</v>
      </c>
      <c r="L39" s="14" t="str">
        <f>[35]Maio!$G$15</f>
        <v>*</v>
      </c>
      <c r="M39" s="14" t="str">
        <f>[35]Maio!$G$16</f>
        <v>*</v>
      </c>
      <c r="N39" s="14" t="str">
        <f>[35]Maio!$G$17</f>
        <v>*</v>
      </c>
      <c r="O39" s="14" t="str">
        <f>[35]Maio!$G$18</f>
        <v>*</v>
      </c>
      <c r="P39" s="14" t="str">
        <f>[35]Maio!$G$19</f>
        <v>*</v>
      </c>
      <c r="Q39" s="14" t="str">
        <f>[35]Maio!$G$20</f>
        <v>*</v>
      </c>
      <c r="R39" s="14" t="str">
        <f>[35]Maio!$G$21</f>
        <v>*</v>
      </c>
      <c r="S39" s="14" t="str">
        <f>[35]Maio!$G$22</f>
        <v>*</v>
      </c>
      <c r="T39" s="14" t="str">
        <f>[35]Maio!$G$23</f>
        <v>*</v>
      </c>
      <c r="U39" s="14" t="str">
        <f>[35]Maio!$G$24</f>
        <v>*</v>
      </c>
      <c r="V39" s="14" t="str">
        <f>[35]Maio!$G$25</f>
        <v>*</v>
      </c>
      <c r="W39" s="14" t="str">
        <f>[35]Maio!$G$26</f>
        <v>*</v>
      </c>
      <c r="X39" s="14" t="str">
        <f>[35]Maio!$G$27</f>
        <v>*</v>
      </c>
      <c r="Y39" s="14" t="str">
        <f>[35]Maio!$G$28</f>
        <v>*</v>
      </c>
      <c r="Z39" s="14" t="str">
        <f>[35]Maio!$G$29</f>
        <v>*</v>
      </c>
      <c r="AA39" s="14" t="str">
        <f>[35]Maio!$G$30</f>
        <v>*</v>
      </c>
      <c r="AB39" s="14" t="str">
        <f>[35]Maio!$G$31</f>
        <v>*</v>
      </c>
      <c r="AC39" s="14" t="str">
        <f>[35]Maio!$G$32</f>
        <v>*</v>
      </c>
      <c r="AD39" s="14" t="str">
        <f>[35]Maio!$G$33</f>
        <v>*</v>
      </c>
      <c r="AE39" s="14" t="str">
        <f>[35]Maio!$G$34</f>
        <v>*</v>
      </c>
      <c r="AF39" s="14" t="str">
        <f>[35]Maio!$G$35</f>
        <v>*</v>
      </c>
      <c r="AG39" s="20" t="s">
        <v>130</v>
      </c>
      <c r="AH39" s="88" t="s">
        <v>130</v>
      </c>
    </row>
    <row r="40" spans="1:34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20" t="s">
        <v>130</v>
      </c>
      <c r="AH40" s="88" t="s">
        <v>130</v>
      </c>
    </row>
    <row r="41" spans="1:34" ht="17.100000000000001" customHeight="1" x14ac:dyDescent="0.2">
      <c r="A41" s="72" t="s">
        <v>153</v>
      </c>
      <c r="B41" s="14" t="str">
        <f>[37]Maio!$G$5</f>
        <v>*</v>
      </c>
      <c r="C41" s="14" t="str">
        <f>[37]Maio!$G$6</f>
        <v>*</v>
      </c>
      <c r="D41" s="14" t="str">
        <f>[37]Maio!$G$7</f>
        <v>*</v>
      </c>
      <c r="E41" s="14" t="str">
        <f>[37]Maio!$G$8</f>
        <v>*</v>
      </c>
      <c r="F41" s="14" t="str">
        <f>[37]Maio!$G$9</f>
        <v>*</v>
      </c>
      <c r="G41" s="14" t="str">
        <f>[37]Maio!$G$10</f>
        <v>*</v>
      </c>
      <c r="H41" s="14" t="str">
        <f>[37]Maio!$G$11</f>
        <v>*</v>
      </c>
      <c r="I41" s="14" t="str">
        <f>[37]Maio!$G$12</f>
        <v>*</v>
      </c>
      <c r="J41" s="14" t="str">
        <f>[37]Maio!$G$13</f>
        <v>*</v>
      </c>
      <c r="K41" s="14" t="str">
        <f>[37]Maio!$G$14</f>
        <v>*</v>
      </c>
      <c r="L41" s="14" t="str">
        <f>[37]Maio!$G$15</f>
        <v>*</v>
      </c>
      <c r="M41" s="14" t="str">
        <f>[37]Maio!$G$16</f>
        <v>*</v>
      </c>
      <c r="N41" s="14" t="str">
        <f>[37]Maio!$G$17</f>
        <v>*</v>
      </c>
      <c r="O41" s="14">
        <f>[37]Maio!$G$18</f>
        <v>52</v>
      </c>
      <c r="P41" s="14">
        <f>[37]Maio!$G$19</f>
        <v>40</v>
      </c>
      <c r="Q41" s="14">
        <f>[37]Maio!$G$20</f>
        <v>67</v>
      </c>
      <c r="R41" s="14">
        <f>[37]Maio!$G$21</f>
        <v>48</v>
      </c>
      <c r="S41" s="14">
        <f>[37]Maio!$G$22</f>
        <v>49</v>
      </c>
      <c r="T41" s="14">
        <f>[37]Maio!$G$23</f>
        <v>53</v>
      </c>
      <c r="U41" s="14">
        <f>[37]Maio!$G$24</f>
        <v>42</v>
      </c>
      <c r="V41" s="14">
        <f>[37]Maio!$G$25</f>
        <v>38</v>
      </c>
      <c r="W41" s="14">
        <f>[37]Maio!$G$26</f>
        <v>47</v>
      </c>
      <c r="X41" s="14">
        <f>[37]Maio!$G$27</f>
        <v>36</v>
      </c>
      <c r="Y41" s="14">
        <f>[37]Maio!$G$28</f>
        <v>51</v>
      </c>
      <c r="Z41" s="14">
        <f>[37]Maio!$G$29</f>
        <v>51</v>
      </c>
      <c r="AA41" s="14">
        <f>[37]Maio!$G$30</f>
        <v>49</v>
      </c>
      <c r="AB41" s="14">
        <f>[37]Maio!$G$31</f>
        <v>46</v>
      </c>
      <c r="AC41" s="14">
        <f>[37]Maio!$G$32</f>
        <v>33</v>
      </c>
      <c r="AD41" s="14">
        <f>[37]Maio!$G$33</f>
        <v>33</v>
      </c>
      <c r="AE41" s="14">
        <f>[37]Maio!$G$34</f>
        <v>42</v>
      </c>
      <c r="AF41" s="14">
        <f>[37]Maio!$G$35</f>
        <v>42</v>
      </c>
      <c r="AG41" s="20">
        <f t="shared" si="10"/>
        <v>33</v>
      </c>
      <c r="AH41" s="88">
        <f t="shared" si="9"/>
        <v>45.5</v>
      </c>
    </row>
    <row r="42" spans="1:34" ht="17.100000000000001" customHeight="1" x14ac:dyDescent="0.2">
      <c r="A42" s="72" t="s">
        <v>154</v>
      </c>
      <c r="B42" s="14">
        <f>[38]Maio!$G$5</f>
        <v>46</v>
      </c>
      <c r="C42" s="14">
        <f>[38]Maio!$G$6</f>
        <v>44</v>
      </c>
      <c r="D42" s="14">
        <f>[38]Maio!$G$7</f>
        <v>35</v>
      </c>
      <c r="E42" s="14">
        <f>[38]Maio!$G$8</f>
        <v>39</v>
      </c>
      <c r="F42" s="14">
        <f>[38]Maio!$G$9</f>
        <v>42</v>
      </c>
      <c r="G42" s="14">
        <f>[38]Maio!$G$10</f>
        <v>43</v>
      </c>
      <c r="H42" s="14">
        <f>[38]Maio!$G$11</f>
        <v>47</v>
      </c>
      <c r="I42" s="14">
        <f>[38]Maio!$G$12</f>
        <v>44</v>
      </c>
      <c r="J42" s="14">
        <f>[38]Maio!$G$13</f>
        <v>40</v>
      </c>
      <c r="K42" s="14">
        <f>[38]Maio!$G$14</f>
        <v>42</v>
      </c>
      <c r="L42" s="14">
        <f>[38]Maio!$G$15</f>
        <v>75</v>
      </c>
      <c r="M42" s="14">
        <f>[38]Maio!$G$16</f>
        <v>54</v>
      </c>
      <c r="N42" s="14">
        <f>[38]Maio!$G$17</f>
        <v>50</v>
      </c>
      <c r="O42" s="14">
        <f>[38]Maio!$G$18</f>
        <v>54</v>
      </c>
      <c r="P42" s="14">
        <f>[38]Maio!$G$19</f>
        <v>52</v>
      </c>
      <c r="Q42" s="14">
        <f>[38]Maio!$G$20</f>
        <v>67</v>
      </c>
      <c r="R42" s="14">
        <f>[38]Maio!$G$21</f>
        <v>58</v>
      </c>
      <c r="S42" s="14">
        <f>[38]Maio!$G$22</f>
        <v>51</v>
      </c>
      <c r="T42" s="14">
        <f>[38]Maio!$G$23</f>
        <v>52</v>
      </c>
      <c r="U42" s="14">
        <f>[38]Maio!$G$24</f>
        <v>39</v>
      </c>
      <c r="V42" s="14">
        <f>[38]Maio!$G$25</f>
        <v>41</v>
      </c>
      <c r="W42" s="14">
        <f>[38]Maio!$G$26</f>
        <v>40</v>
      </c>
      <c r="X42" s="14">
        <f>[38]Maio!$G$27</f>
        <v>43</v>
      </c>
      <c r="Y42" s="14">
        <f>[38]Maio!$G$28</f>
        <v>42</v>
      </c>
      <c r="Z42" s="14">
        <f>[38]Maio!$G$29</f>
        <v>50</v>
      </c>
      <c r="AA42" s="14">
        <f>[38]Maio!$G$30</f>
        <v>45</v>
      </c>
      <c r="AB42" s="14">
        <f>[38]Maio!$G$31</f>
        <v>40</v>
      </c>
      <c r="AC42" s="14">
        <f>[38]Maio!$G$32</f>
        <v>30</v>
      </c>
      <c r="AD42" s="14">
        <f>[38]Maio!$G$33</f>
        <v>36</v>
      </c>
      <c r="AE42" s="14">
        <f>[38]Maio!$G$34</f>
        <v>43</v>
      </c>
      <c r="AF42" s="14">
        <f>[38]Maio!$G$35</f>
        <v>42</v>
      </c>
      <c r="AG42" s="20">
        <f>MIN(B42:AF42)</f>
        <v>30</v>
      </c>
      <c r="AH42" s="88">
        <f>AVERAGE(B42:AF42)</f>
        <v>46</v>
      </c>
    </row>
    <row r="43" spans="1:34" ht="17.100000000000001" customHeight="1" x14ac:dyDescent="0.2">
      <c r="A43" s="72" t="s">
        <v>155</v>
      </c>
      <c r="B43" s="14">
        <f>[39]Maio!$G$5</f>
        <v>41</v>
      </c>
      <c r="C43" s="14">
        <f>[39]Maio!$G$6</f>
        <v>35</v>
      </c>
      <c r="D43" s="14">
        <f>[39]Maio!$G$7</f>
        <v>27</v>
      </c>
      <c r="E43" s="14">
        <f>[39]Maio!$G$8</f>
        <v>33</v>
      </c>
      <c r="F43" s="14">
        <f>[39]Maio!$G$9</f>
        <v>48</v>
      </c>
      <c r="G43" s="14">
        <f>[39]Maio!$G$10</f>
        <v>56</v>
      </c>
      <c r="H43" s="14">
        <f>[39]Maio!$G$11</f>
        <v>43</v>
      </c>
      <c r="I43" s="14">
        <f>[39]Maio!$G$12</f>
        <v>43</v>
      </c>
      <c r="J43" s="14">
        <f>[39]Maio!$G$13</f>
        <v>43</v>
      </c>
      <c r="K43" s="14">
        <f>[39]Maio!$G$14</f>
        <v>36</v>
      </c>
      <c r="L43" s="14">
        <f>[39]Maio!$G$15</f>
        <v>55</v>
      </c>
      <c r="M43" s="14">
        <f>[39]Maio!$G$16</f>
        <v>57</v>
      </c>
      <c r="N43" s="14">
        <f>[39]Maio!$G$17</f>
        <v>45</v>
      </c>
      <c r="O43" s="14">
        <f>[39]Maio!$G$18</f>
        <v>60</v>
      </c>
      <c r="P43" s="14">
        <f>[39]Maio!$G$19</f>
        <v>47</v>
      </c>
      <c r="Q43" s="14">
        <f>[39]Maio!$G$20</f>
        <v>65</v>
      </c>
      <c r="R43" s="14">
        <f>[39]Maio!$G$21</f>
        <v>57</v>
      </c>
      <c r="S43" s="14">
        <f>[39]Maio!$G$22</f>
        <v>55</v>
      </c>
      <c r="T43" s="14">
        <f>[39]Maio!$G$23</f>
        <v>58</v>
      </c>
      <c r="U43" s="14">
        <f>[39]Maio!$G$24</f>
        <v>49</v>
      </c>
      <c r="V43" s="14">
        <f>[39]Maio!$G$25</f>
        <v>39</v>
      </c>
      <c r="W43" s="14">
        <f>[39]Maio!$G$26</f>
        <v>47</v>
      </c>
      <c r="X43" s="14">
        <f>[39]Maio!$G$27</f>
        <v>43</v>
      </c>
      <c r="Y43" s="14">
        <f>[39]Maio!$G$28</f>
        <v>44</v>
      </c>
      <c r="Z43" s="14">
        <f>[39]Maio!$G$29</f>
        <v>53</v>
      </c>
      <c r="AA43" s="14">
        <f>[39]Maio!$G$30</f>
        <v>51</v>
      </c>
      <c r="AB43" s="14">
        <f>[39]Maio!$G$31</f>
        <v>46</v>
      </c>
      <c r="AC43" s="14">
        <f>[39]Maio!$G$32</f>
        <v>36</v>
      </c>
      <c r="AD43" s="14">
        <f>[39]Maio!$G$33</f>
        <v>39</v>
      </c>
      <c r="AE43" s="14">
        <f>[39]Maio!$G$34</f>
        <v>43</v>
      </c>
      <c r="AF43" s="14">
        <f>[39]Maio!$G$35</f>
        <v>58</v>
      </c>
      <c r="AG43" s="20">
        <f t="shared" si="10"/>
        <v>27</v>
      </c>
      <c r="AH43" s="88">
        <f t="shared" si="9"/>
        <v>46.838709677419352</v>
      </c>
    </row>
    <row r="44" spans="1:34" ht="17.100000000000001" customHeight="1" x14ac:dyDescent="0.2">
      <c r="A44" s="72" t="s">
        <v>156</v>
      </c>
      <c r="B44" s="14">
        <f>[40]Maio!$G$5</f>
        <v>28</v>
      </c>
      <c r="C44" s="14">
        <f>[40]Maio!$G$6</f>
        <v>22</v>
      </c>
      <c r="D44" s="14">
        <f>[40]Maio!$G$7</f>
        <v>23</v>
      </c>
      <c r="E44" s="14">
        <f>[40]Maio!$G$8</f>
        <v>26</v>
      </c>
      <c r="F44" s="14">
        <f>[40]Maio!$G$9</f>
        <v>30</v>
      </c>
      <c r="G44" s="14">
        <f>[40]Maio!$G$10</f>
        <v>24</v>
      </c>
      <c r="H44" s="14">
        <f>[40]Maio!$G$11</f>
        <v>43</v>
      </c>
      <c r="I44" s="14">
        <f>[40]Maio!$G$12</f>
        <v>40</v>
      </c>
      <c r="J44" s="14">
        <f>[40]Maio!$G$13</f>
        <v>35</v>
      </c>
      <c r="K44" s="14">
        <f>[40]Maio!$G$14</f>
        <v>34</v>
      </c>
      <c r="L44" s="14">
        <f>[40]Maio!$G$15</f>
        <v>65</v>
      </c>
      <c r="M44" s="14">
        <f>[40]Maio!$G$16</f>
        <v>56</v>
      </c>
      <c r="N44" s="14">
        <f>[40]Maio!$G$17</f>
        <v>48</v>
      </c>
      <c r="O44" s="14">
        <f>[40]Maio!$G$18</f>
        <v>46</v>
      </c>
      <c r="P44" s="14">
        <f>[40]Maio!$G$19</f>
        <v>37</v>
      </c>
      <c r="Q44" s="14">
        <f>[40]Maio!$G$20</f>
        <v>64</v>
      </c>
      <c r="R44" s="14">
        <f>[40]Maio!$G$21</f>
        <v>52</v>
      </c>
      <c r="S44" s="14">
        <f>[40]Maio!$G$22</f>
        <v>49</v>
      </c>
      <c r="T44" s="14">
        <f>[40]Maio!$G$23</f>
        <v>59</v>
      </c>
      <c r="U44" s="14">
        <f>[40]Maio!$G$24</f>
        <v>41</v>
      </c>
      <c r="V44" s="14">
        <f>[40]Maio!$G$25</f>
        <v>35</v>
      </c>
      <c r="W44" s="14">
        <f>[40]Maio!$G$26</f>
        <v>38</v>
      </c>
      <c r="X44" s="14">
        <f>[40]Maio!$G$27</f>
        <v>44</v>
      </c>
      <c r="Y44" s="14">
        <f>[40]Maio!$G$28</f>
        <v>38</v>
      </c>
      <c r="Z44" s="14">
        <f>[40]Maio!$G$29</f>
        <v>42</v>
      </c>
      <c r="AA44" s="14">
        <f>[40]Maio!$G$30</f>
        <v>39</v>
      </c>
      <c r="AB44" s="14">
        <f>[40]Maio!$G$31</f>
        <v>36</v>
      </c>
      <c r="AC44" s="14">
        <f>[40]Maio!$G$32</f>
        <v>29</v>
      </c>
      <c r="AD44" s="14">
        <f>[40]Maio!$G$33</f>
        <v>28</v>
      </c>
      <c r="AE44" s="14">
        <f>[40]Maio!$G$34</f>
        <v>32</v>
      </c>
      <c r="AF44" s="14">
        <f>[40]Maio!$G$35</f>
        <v>38</v>
      </c>
      <c r="AG44" s="20">
        <f t="shared" si="10"/>
        <v>22</v>
      </c>
      <c r="AH44" s="88">
        <f t="shared" si="9"/>
        <v>39.387096774193552</v>
      </c>
    </row>
    <row r="45" spans="1:34" ht="17.100000000000001" customHeight="1" x14ac:dyDescent="0.2">
      <c r="A45" s="72" t="s">
        <v>157</v>
      </c>
      <c r="B45" s="14">
        <f>[41]Maio!$G$5</f>
        <v>32</v>
      </c>
      <c r="C45" s="14">
        <f>[41]Maio!$G$6</f>
        <v>24</v>
      </c>
      <c r="D45" s="14">
        <f>[41]Maio!$G$7</f>
        <v>24</v>
      </c>
      <c r="E45" s="14">
        <f>[41]Maio!$G$8</f>
        <v>23</v>
      </c>
      <c r="F45" s="14">
        <f>[41]Maio!$G$9</f>
        <v>28</v>
      </c>
      <c r="G45" s="14">
        <f>[41]Maio!$G$10</f>
        <v>26</v>
      </c>
      <c r="H45" s="14">
        <f>[41]Maio!$G$11</f>
        <v>38</v>
      </c>
      <c r="I45" s="14">
        <f>[41]Maio!$G$12</f>
        <v>42</v>
      </c>
      <c r="J45" s="14">
        <f>[41]Maio!$G$13</f>
        <v>36</v>
      </c>
      <c r="K45" s="14">
        <f>[41]Maio!$G$14</f>
        <v>33</v>
      </c>
      <c r="L45" s="14">
        <f>[41]Maio!$G$15</f>
        <v>52</v>
      </c>
      <c r="M45" s="14">
        <f>[41]Maio!$G$16</f>
        <v>50</v>
      </c>
      <c r="N45" s="14">
        <f>[41]Maio!$G$17</f>
        <v>34</v>
      </c>
      <c r="O45" s="14">
        <f>[41]Maio!$G$18</f>
        <v>45</v>
      </c>
      <c r="P45" s="14">
        <f>[41]Maio!$G$19</f>
        <v>36</v>
      </c>
      <c r="Q45" s="14">
        <f>[41]Maio!$G$20</f>
        <v>61</v>
      </c>
      <c r="R45" s="14">
        <f>[41]Maio!$G$21</f>
        <v>50</v>
      </c>
      <c r="S45" s="14">
        <f>[41]Maio!$G$22</f>
        <v>43</v>
      </c>
      <c r="T45" s="14">
        <f>[41]Maio!$G$23</f>
        <v>62</v>
      </c>
      <c r="U45" s="14">
        <f>[41]Maio!$G$24</f>
        <v>41</v>
      </c>
      <c r="V45" s="14">
        <f>[41]Maio!$G$25</f>
        <v>35</v>
      </c>
      <c r="W45" s="14">
        <f>[41]Maio!$G$26</f>
        <v>37</v>
      </c>
      <c r="X45" s="14">
        <f>[41]Maio!$G$27</f>
        <v>38</v>
      </c>
      <c r="Y45" s="14">
        <f>[41]Maio!$G$28</f>
        <v>40</v>
      </c>
      <c r="Z45" s="14">
        <f>[41]Maio!$G$29</f>
        <v>40</v>
      </c>
      <c r="AA45" s="14">
        <f>[41]Maio!$G$30</f>
        <v>41</v>
      </c>
      <c r="AB45" s="14">
        <f>[41]Maio!$G$31</f>
        <v>36</v>
      </c>
      <c r="AC45" s="14">
        <f>[41]Maio!$G$32</f>
        <v>29</v>
      </c>
      <c r="AD45" s="14">
        <f>[41]Maio!$G$33</f>
        <v>33</v>
      </c>
      <c r="AE45" s="14">
        <f>[41]Maio!$G$34</f>
        <v>38</v>
      </c>
      <c r="AF45" s="14">
        <f>[41]Maio!$G$35</f>
        <v>37</v>
      </c>
      <c r="AG45" s="20">
        <f>MIN(B45:AF45)</f>
        <v>23</v>
      </c>
      <c r="AH45" s="88">
        <f>AVERAGE(B45:AF45)</f>
        <v>38.193548387096776</v>
      </c>
    </row>
    <row r="46" spans="1:34" ht="17.100000000000001" customHeight="1" x14ac:dyDescent="0.2">
      <c r="A46" s="72" t="s">
        <v>158</v>
      </c>
      <c r="B46" s="14" t="str">
        <f>[42]Maio!$G$5</f>
        <v>*</v>
      </c>
      <c r="C46" s="14">
        <f>[42]Maio!$G$6</f>
        <v>99</v>
      </c>
      <c r="D46" s="14">
        <f>[42]Maio!$G$7</f>
        <v>30</v>
      </c>
      <c r="E46" s="14">
        <f>[42]Maio!$G$8</f>
        <v>40</v>
      </c>
      <c r="F46" s="14">
        <f>[42]Maio!$G$9</f>
        <v>46</v>
      </c>
      <c r="G46" s="14" t="str">
        <f>[42]Maio!$G$10</f>
        <v>*</v>
      </c>
      <c r="H46" s="14">
        <f>[42]Maio!$G$11</f>
        <v>98</v>
      </c>
      <c r="I46" s="14" t="str">
        <f>[42]Maio!$G$12</f>
        <v>*</v>
      </c>
      <c r="J46" s="14">
        <f>[42]Maio!$G$13</f>
        <v>98</v>
      </c>
      <c r="K46" s="14">
        <f>[42]Maio!$G$14</f>
        <v>97</v>
      </c>
      <c r="L46" s="14">
        <f>[42]Maio!$G$15</f>
        <v>96</v>
      </c>
      <c r="M46" s="14" t="str">
        <f>[42]Maio!$G$16</f>
        <v>*</v>
      </c>
      <c r="N46" s="14">
        <f>[42]Maio!$G$17</f>
        <v>93</v>
      </c>
      <c r="O46" s="14">
        <f>[42]Maio!$G$18</f>
        <v>97</v>
      </c>
      <c r="P46" s="14">
        <f>[42]Maio!$G$19</f>
        <v>96</v>
      </c>
      <c r="Q46" s="14">
        <f>[42]Maio!$G$20</f>
        <v>93</v>
      </c>
      <c r="R46" s="14">
        <f>[42]Maio!$G$21</f>
        <v>92</v>
      </c>
      <c r="S46" s="14">
        <f>[42]Maio!$G$22</f>
        <v>98</v>
      </c>
      <c r="T46" s="14">
        <f>[42]Maio!$G$23</f>
        <v>74</v>
      </c>
      <c r="U46" s="14">
        <f>[42]Maio!$G$24</f>
        <v>45</v>
      </c>
      <c r="V46" s="14">
        <f>[42]Maio!$G$25</f>
        <v>52</v>
      </c>
      <c r="W46" s="14">
        <f>[42]Maio!$G$26</f>
        <v>69</v>
      </c>
      <c r="X46" s="14">
        <f>[42]Maio!$G$27</f>
        <v>63</v>
      </c>
      <c r="Y46" s="14">
        <f>[42]Maio!$G$28</f>
        <v>62</v>
      </c>
      <c r="Z46" s="14">
        <f>[42]Maio!$G$29</f>
        <v>78</v>
      </c>
      <c r="AA46" s="14">
        <f>[42]Maio!$G$30</f>
        <v>85</v>
      </c>
      <c r="AB46" s="14">
        <f>[42]Maio!$G$31</f>
        <v>83</v>
      </c>
      <c r="AC46" s="14">
        <f>[42]Maio!$G$32</f>
        <v>77</v>
      </c>
      <c r="AD46" s="14">
        <f>[42]Maio!$G$33</f>
        <v>78</v>
      </c>
      <c r="AE46" s="14">
        <f>[42]Maio!$G$34</f>
        <v>86</v>
      </c>
      <c r="AF46" s="14">
        <f>[42]Maio!$G$35</f>
        <v>92</v>
      </c>
      <c r="AG46" s="20">
        <f t="shared" ref="AG46:AG49" si="13">MIN(B46:AF46)</f>
        <v>30</v>
      </c>
      <c r="AH46" s="88">
        <f t="shared" ref="AH46:AH49" si="14">AVERAGE(B46:AF46)</f>
        <v>78.407407407407405</v>
      </c>
    </row>
    <row r="47" spans="1:34" ht="17.100000000000001" customHeight="1" x14ac:dyDescent="0.2">
      <c r="A47" s="72" t="s">
        <v>159</v>
      </c>
      <c r="B47" s="14">
        <f>[43]Maio!$G$5</f>
        <v>29</v>
      </c>
      <c r="C47" s="14">
        <f>[43]Maio!$G$6</f>
        <v>21</v>
      </c>
      <c r="D47" s="14">
        <f>[43]Maio!$G$7</f>
        <v>23</v>
      </c>
      <c r="E47" s="14">
        <f>[43]Maio!$G$8</f>
        <v>25</v>
      </c>
      <c r="F47" s="14">
        <f>[43]Maio!$G$9</f>
        <v>33</v>
      </c>
      <c r="G47" s="14">
        <f>[43]Maio!$G$10</f>
        <v>27</v>
      </c>
      <c r="H47" s="14">
        <f>[43]Maio!$G$11</f>
        <v>37</v>
      </c>
      <c r="I47" s="14">
        <f>[43]Maio!$G$12</f>
        <v>38</v>
      </c>
      <c r="J47" s="14">
        <f>[43]Maio!$G$13</f>
        <v>34</v>
      </c>
      <c r="K47" s="14">
        <f>[43]Maio!$G$14</f>
        <v>32</v>
      </c>
      <c r="L47" s="14">
        <f>[43]Maio!$G$15</f>
        <v>35</v>
      </c>
      <c r="M47" s="14">
        <f>[43]Maio!$G$16</f>
        <v>70</v>
      </c>
      <c r="N47" s="14">
        <f>[43]Maio!$G$17</f>
        <v>54</v>
      </c>
      <c r="O47" s="14">
        <f>[43]Maio!$G$18</f>
        <v>43</v>
      </c>
      <c r="P47" s="14">
        <f>[43]Maio!$E$19</f>
        <v>71.958333333333329</v>
      </c>
      <c r="Q47" s="14">
        <f>[43]Maio!$G$20</f>
        <v>63</v>
      </c>
      <c r="R47" s="14">
        <f>[43]Maio!$G$21</f>
        <v>52</v>
      </c>
      <c r="S47" s="14">
        <f>[43]Maio!$G$22</f>
        <v>40</v>
      </c>
      <c r="T47" s="14">
        <f>[43]Maio!$G$23</f>
        <v>61</v>
      </c>
      <c r="U47" s="14">
        <f>[43]Maio!$G$24</f>
        <v>39</v>
      </c>
      <c r="V47" s="14">
        <f>[43]Maio!$G$25</f>
        <v>37</v>
      </c>
      <c r="W47" s="14">
        <f>[43]Maio!$G$26</f>
        <v>35</v>
      </c>
      <c r="X47" s="14">
        <f>[43]Maio!$G$27</f>
        <v>38</v>
      </c>
      <c r="Y47" s="14">
        <f>[43]Maio!$G$28</f>
        <v>26</v>
      </c>
      <c r="Z47" s="14">
        <f>[43]Maio!$G$29</f>
        <v>37</v>
      </c>
      <c r="AA47" s="14">
        <f>[43]Maio!$G$30</f>
        <v>34</v>
      </c>
      <c r="AB47" s="14">
        <f>[43]Maio!$G$31</f>
        <v>29</v>
      </c>
      <c r="AC47" s="14">
        <f>[43]Maio!$G$32</f>
        <v>29</v>
      </c>
      <c r="AD47" s="14">
        <f>[43]Maio!$G$33</f>
        <v>31</v>
      </c>
      <c r="AE47" s="14">
        <f>[43]Maio!$G$34</f>
        <v>35</v>
      </c>
      <c r="AF47" s="14">
        <f>[43]Maio!$G$35</f>
        <v>35</v>
      </c>
      <c r="AG47" s="20">
        <f t="shared" si="13"/>
        <v>21</v>
      </c>
      <c r="AH47" s="88">
        <f t="shared" si="14"/>
        <v>38.514784946236567</v>
      </c>
    </row>
    <row r="48" spans="1:34" ht="17.100000000000001" customHeight="1" x14ac:dyDescent="0.2">
      <c r="A48" s="72" t="s">
        <v>160</v>
      </c>
      <c r="B48" s="14">
        <f>[44]Maio!$G$5</f>
        <v>34</v>
      </c>
      <c r="C48" s="14">
        <f>[44]Maio!$G$6</f>
        <v>25</v>
      </c>
      <c r="D48" s="14">
        <f>[44]Maio!$G$7</f>
        <v>26</v>
      </c>
      <c r="E48" s="14">
        <f>[44]Maio!$G$8</f>
        <v>28</v>
      </c>
      <c r="F48" s="14">
        <f>[44]Maio!$G$9</f>
        <v>24</v>
      </c>
      <c r="G48" s="14">
        <f>[44]Maio!$G$10</f>
        <v>31</v>
      </c>
      <c r="H48" s="14">
        <f>[44]Maio!$G$11</f>
        <v>43</v>
      </c>
      <c r="I48" s="14">
        <f>[44]Maio!$G$12</f>
        <v>46</v>
      </c>
      <c r="J48" s="14">
        <f>[44]Maio!$G$13</f>
        <v>38</v>
      </c>
      <c r="K48" s="14">
        <f>[44]Maio!$G$14</f>
        <v>34</v>
      </c>
      <c r="L48" s="14">
        <f>[44]Maio!$G$15</f>
        <v>36</v>
      </c>
      <c r="M48" s="14">
        <f>[44]Maio!$G$16</f>
        <v>54</v>
      </c>
      <c r="N48" s="14">
        <f>[44]Maio!$G$17</f>
        <v>42</v>
      </c>
      <c r="O48" s="14">
        <f>[44]Maio!$G$18</f>
        <v>44</v>
      </c>
      <c r="P48" s="14">
        <f>[44]Maio!$G$19</f>
        <v>37</v>
      </c>
      <c r="Q48" s="14">
        <f>[44]Maio!$G$20</f>
        <v>56</v>
      </c>
      <c r="R48" s="14">
        <f>[44]Maio!$G$21</f>
        <v>48</v>
      </c>
      <c r="S48" s="14">
        <f>[44]Maio!$G$22</f>
        <v>42</v>
      </c>
      <c r="T48" s="14">
        <f>[44]Maio!$G$23</f>
        <v>60</v>
      </c>
      <c r="U48" s="14">
        <f>[44]Maio!$G$24</f>
        <v>39</v>
      </c>
      <c r="V48" s="14">
        <f>[44]Maio!$G$25</f>
        <v>32</v>
      </c>
      <c r="W48" s="14">
        <f>[44]Maio!$G$26</f>
        <v>31</v>
      </c>
      <c r="X48" s="14">
        <f>[44]Maio!$G$27</f>
        <v>33</v>
      </c>
      <c r="Y48" s="14">
        <f>[44]Maio!$G$28</f>
        <v>31</v>
      </c>
      <c r="Z48" s="14">
        <f>[44]Maio!$G$29</f>
        <v>42</v>
      </c>
      <c r="AA48" s="14">
        <f>[44]Maio!$G$30</f>
        <v>44</v>
      </c>
      <c r="AB48" s="14">
        <f>[44]Maio!$G$31</f>
        <v>37</v>
      </c>
      <c r="AC48" s="14">
        <f>[44]Maio!$G$32</f>
        <v>30</v>
      </c>
      <c r="AD48" s="14">
        <f>[44]Maio!$G$33</f>
        <v>37</v>
      </c>
      <c r="AE48" s="14">
        <f>[44]Maio!$G$34</f>
        <v>38</v>
      </c>
      <c r="AF48" s="14">
        <f>[44]Maio!$G$35</f>
        <v>36</v>
      </c>
      <c r="AG48" s="20">
        <f t="shared" si="13"/>
        <v>24</v>
      </c>
      <c r="AH48" s="88">
        <f t="shared" si="14"/>
        <v>38</v>
      </c>
    </row>
    <row r="49" spans="1:38" ht="17.100000000000001" customHeight="1" x14ac:dyDescent="0.2">
      <c r="A49" s="72" t="s">
        <v>161</v>
      </c>
      <c r="B49" s="14">
        <f>[45]Maio!$G$5</f>
        <v>37</v>
      </c>
      <c r="C49" s="14">
        <f>[45]Maio!$G$6</f>
        <v>33</v>
      </c>
      <c r="D49" s="14">
        <f>[45]Maio!$G$7</f>
        <v>28</v>
      </c>
      <c r="E49" s="14">
        <f>[45]Maio!$G$8</f>
        <v>30</v>
      </c>
      <c r="F49" s="14">
        <f>[45]Maio!$G$9</f>
        <v>40</v>
      </c>
      <c r="G49" s="14">
        <f>[45]Maio!$G$10</f>
        <v>33</v>
      </c>
      <c r="H49" s="14">
        <f>[45]Maio!$G$11</f>
        <v>40</v>
      </c>
      <c r="I49" s="14">
        <f>[45]Maio!$G$12</f>
        <v>42</v>
      </c>
      <c r="J49" s="14">
        <f>[45]Maio!$G$13</f>
        <v>37</v>
      </c>
      <c r="K49" s="14">
        <f>[45]Maio!$G$14</f>
        <v>34</v>
      </c>
      <c r="L49" s="14">
        <f>[45]Maio!$G$15</f>
        <v>30</v>
      </c>
      <c r="M49" s="14">
        <f>[45]Maio!$G$16</f>
        <v>53</v>
      </c>
      <c r="N49" s="14">
        <f>[45]Maio!$G$17</f>
        <v>53</v>
      </c>
      <c r="O49" s="14">
        <f>[45]Maio!$G$18</f>
        <v>46</v>
      </c>
      <c r="P49" s="14">
        <f>[45]Maio!$G$19</f>
        <v>36</v>
      </c>
      <c r="Q49" s="14">
        <f>[45]Maio!$G$20</f>
        <v>56</v>
      </c>
      <c r="R49" s="14">
        <f>[45]Maio!$G$21</f>
        <v>67</v>
      </c>
      <c r="S49" s="14">
        <f>[45]Maio!$G$22</f>
        <v>42</v>
      </c>
      <c r="T49" s="14">
        <f>[45]Maio!$G$23</f>
        <v>69</v>
      </c>
      <c r="U49" s="14">
        <f>[45]Maio!$G$24</f>
        <v>41</v>
      </c>
      <c r="V49" s="14">
        <f>[45]Maio!$G$25</f>
        <v>37</v>
      </c>
      <c r="W49" s="14">
        <f>[45]Maio!$G$26</f>
        <v>26</v>
      </c>
      <c r="X49" s="14">
        <f>[45]Maio!$G$27</f>
        <v>23</v>
      </c>
      <c r="Y49" s="14">
        <f>[45]Maio!$G$28</f>
        <v>24</v>
      </c>
      <c r="Z49" s="14">
        <f>[45]Maio!$G$29</f>
        <v>39</v>
      </c>
      <c r="AA49" s="14">
        <f>[45]Maio!$G$30</f>
        <v>39</v>
      </c>
      <c r="AB49" s="14">
        <f>[45]Maio!$G$31</f>
        <v>33</v>
      </c>
      <c r="AC49" s="14">
        <f>[45]Maio!$G$32</f>
        <v>32</v>
      </c>
      <c r="AD49" s="14">
        <f>[45]Maio!$G$33</f>
        <v>36</v>
      </c>
      <c r="AE49" s="14">
        <f>[45]Maio!$G$34</f>
        <v>33</v>
      </c>
      <c r="AF49" s="14">
        <f>[45]Maio!$G$35</f>
        <v>28</v>
      </c>
      <c r="AG49" s="20">
        <f t="shared" si="13"/>
        <v>23</v>
      </c>
      <c r="AH49" s="88">
        <f t="shared" si="14"/>
        <v>38.612903225806448</v>
      </c>
    </row>
    <row r="50" spans="1:38" s="5" customFormat="1" ht="17.100000000000001" customHeight="1" x14ac:dyDescent="0.2">
      <c r="A50" s="93" t="s">
        <v>35</v>
      </c>
      <c r="B50" s="17">
        <f t="shared" ref="B50:AG50" si="15">MIN(B5:B49)</f>
        <v>21</v>
      </c>
      <c r="C50" s="17">
        <f t="shared" si="15"/>
        <v>19</v>
      </c>
      <c r="D50" s="17">
        <f t="shared" si="15"/>
        <v>17</v>
      </c>
      <c r="E50" s="17">
        <f t="shared" si="15"/>
        <v>18</v>
      </c>
      <c r="F50" s="17">
        <f t="shared" si="15"/>
        <v>16</v>
      </c>
      <c r="G50" s="17">
        <f t="shared" si="15"/>
        <v>24</v>
      </c>
      <c r="H50" s="17">
        <f t="shared" si="15"/>
        <v>29</v>
      </c>
      <c r="I50" s="17">
        <f t="shared" si="15"/>
        <v>31</v>
      </c>
      <c r="J50" s="17">
        <f t="shared" si="15"/>
        <v>30</v>
      </c>
      <c r="K50" s="17">
        <f t="shared" si="15"/>
        <v>27</v>
      </c>
      <c r="L50" s="17">
        <f t="shared" si="15"/>
        <v>21</v>
      </c>
      <c r="M50" s="17">
        <f t="shared" si="15"/>
        <v>39</v>
      </c>
      <c r="N50" s="17">
        <f t="shared" si="15"/>
        <v>34</v>
      </c>
      <c r="O50" s="17">
        <f t="shared" si="15"/>
        <v>34</v>
      </c>
      <c r="P50" s="17">
        <f t="shared" si="15"/>
        <v>27</v>
      </c>
      <c r="Q50" s="17">
        <f t="shared" si="15"/>
        <v>37</v>
      </c>
      <c r="R50" s="17">
        <f t="shared" si="15"/>
        <v>43</v>
      </c>
      <c r="S50" s="17">
        <f t="shared" si="15"/>
        <v>36</v>
      </c>
      <c r="T50" s="17">
        <f t="shared" si="15"/>
        <v>34</v>
      </c>
      <c r="U50" s="17">
        <f t="shared" si="15"/>
        <v>30</v>
      </c>
      <c r="V50" s="17">
        <f t="shared" si="15"/>
        <v>17</v>
      </c>
      <c r="W50" s="17">
        <f t="shared" si="15"/>
        <v>12</v>
      </c>
      <c r="X50" s="17">
        <f t="shared" si="15"/>
        <v>21</v>
      </c>
      <c r="Y50" s="17">
        <f t="shared" si="15"/>
        <v>18</v>
      </c>
      <c r="Z50" s="17">
        <f t="shared" si="15"/>
        <v>24</v>
      </c>
      <c r="AA50" s="17">
        <f t="shared" si="15"/>
        <v>23</v>
      </c>
      <c r="AB50" s="17">
        <f t="shared" si="15"/>
        <v>15</v>
      </c>
      <c r="AC50" s="17">
        <f t="shared" si="15"/>
        <v>20</v>
      </c>
      <c r="AD50" s="17">
        <f t="shared" si="15"/>
        <v>25</v>
      </c>
      <c r="AE50" s="17">
        <f t="shared" si="15"/>
        <v>28</v>
      </c>
      <c r="AF50" s="17">
        <f t="shared" si="15"/>
        <v>27</v>
      </c>
      <c r="AG50" s="20">
        <f t="shared" si="15"/>
        <v>12</v>
      </c>
      <c r="AH50" s="92">
        <f>AVERAGE(AH5:AH49)</f>
        <v>41.241061197613625</v>
      </c>
    </row>
    <row r="51" spans="1:38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67"/>
      <c r="AF51" s="68"/>
      <c r="AG51" s="68"/>
      <c r="AH51" s="78"/>
    </row>
    <row r="52" spans="1:38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64"/>
      <c r="AG52" s="66"/>
      <c r="AH52" s="85"/>
      <c r="AL52" s="16" t="s">
        <v>138</v>
      </c>
    </row>
    <row r="53" spans="1:38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5"/>
      <c r="AF53" s="65"/>
      <c r="AG53" s="64"/>
      <c r="AH53" s="85"/>
      <c r="AI53" s="2"/>
    </row>
    <row r="54" spans="1:38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68"/>
      <c r="AG54" s="70"/>
      <c r="AH54" s="108"/>
      <c r="AI54" s="2"/>
    </row>
    <row r="55" spans="1:38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6"/>
      <c r="AH55" s="110"/>
    </row>
    <row r="56" spans="1:38" ht="13.5" thickBot="1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111"/>
    </row>
    <row r="58" spans="1:38" x14ac:dyDescent="0.2">
      <c r="AL58" s="16" t="s">
        <v>54</v>
      </c>
    </row>
    <row r="59" spans="1:38" x14ac:dyDescent="0.2">
      <c r="T59" s="13"/>
    </row>
    <row r="61" spans="1:38" x14ac:dyDescent="0.2">
      <c r="O61" s="2" t="s">
        <v>54</v>
      </c>
    </row>
    <row r="64" spans="1:38" x14ac:dyDescent="0.2">
      <c r="AJ64" s="16" t="s">
        <v>54</v>
      </c>
      <c r="AK64" s="16" t="s">
        <v>54</v>
      </c>
    </row>
  </sheetData>
  <sheetProtection algorithmName="SHA-512" hashValue="4kgtBTIOuNWEXEmBM4sehgGTgmFO66ilFLG+ykU4CdlBItT4QzMy6n0jZLwggNJ2LyB95ul3poR8mQgPB4tO2w==" saltValue="cyD+GELpQ1CY6VRTVUDmag==" spinCount="100000" sheet="1" objects="1" scenarios="1"/>
  <mergeCells count="36">
    <mergeCell ref="T53:X53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J3:J4"/>
    <mergeCell ref="T52:X52"/>
    <mergeCell ref="U3:U4"/>
    <mergeCell ref="V3:V4"/>
    <mergeCell ref="M3:M4"/>
    <mergeCell ref="W3:W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K3:K4"/>
    <mergeCell ref="S3:S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zoomScale="90" zoomScaleNormal="90" workbookViewId="0">
      <selection activeCell="AK60" sqref="AK6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4" ht="20.100000000000001" customHeight="1" thickBot="1" x14ac:dyDescent="0.25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29"/>
    </row>
    <row r="2" spans="1:34" s="4" customFormat="1" ht="20.100000000000001" customHeight="1" x14ac:dyDescent="0.2">
      <c r="A2" s="157" t="s">
        <v>21</v>
      </c>
      <c r="B2" s="152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4"/>
    </row>
    <row r="3" spans="1:34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89" t="s">
        <v>41</v>
      </c>
      <c r="AH3" s="117" t="s">
        <v>40</v>
      </c>
    </row>
    <row r="4" spans="1:34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9" t="s">
        <v>39</v>
      </c>
      <c r="AH4" s="86" t="s">
        <v>39</v>
      </c>
    </row>
    <row r="5" spans="1:34" s="5" customFormat="1" ht="20.100000000000001" customHeight="1" x14ac:dyDescent="0.2">
      <c r="A5" s="135" t="s">
        <v>47</v>
      </c>
      <c r="B5" s="14">
        <f>[1]Maio!$H$5</f>
        <v>9.7200000000000006</v>
      </c>
      <c r="C5" s="14">
        <f>[1]Maio!$H$6</f>
        <v>12.24</v>
      </c>
      <c r="D5" s="14">
        <f>[1]Maio!$H$7</f>
        <v>6.84</v>
      </c>
      <c r="E5" s="14">
        <f>[1]Maio!$H$8</f>
        <v>7.9200000000000008</v>
      </c>
      <c r="F5" s="14">
        <f>[1]Maio!$H$9</f>
        <v>8.2799999999999994</v>
      </c>
      <c r="G5" s="14">
        <f>[1]Maio!$H$10</f>
        <v>10.8</v>
      </c>
      <c r="H5" s="14">
        <f>[1]Maio!$H$11</f>
        <v>9.3600000000000012</v>
      </c>
      <c r="I5" s="14">
        <f>[1]Maio!$H$12</f>
        <v>10.44</v>
      </c>
      <c r="J5" s="14">
        <f>[1]Maio!$H$13</f>
        <v>10.8</v>
      </c>
      <c r="K5" s="14">
        <f>[1]Maio!$H$14</f>
        <v>15.48</v>
      </c>
      <c r="L5" s="14">
        <f>[1]Maio!$H$15</f>
        <v>19.8</v>
      </c>
      <c r="M5" s="14">
        <f>[1]Maio!$H$16</f>
        <v>9</v>
      </c>
      <c r="N5" s="14">
        <f>[1]Maio!$H$17</f>
        <v>5.7600000000000007</v>
      </c>
      <c r="O5" s="14">
        <f>[1]Maio!$H$18</f>
        <v>11.520000000000001</v>
      </c>
      <c r="P5" s="14">
        <f>[1]Maio!$H$19</f>
        <v>11.879999999999999</v>
      </c>
      <c r="Q5" s="14">
        <f>[1]Maio!$H$20</f>
        <v>10.8</v>
      </c>
      <c r="R5" s="14">
        <f>[1]Maio!$H$21</f>
        <v>10.44</v>
      </c>
      <c r="S5" s="14">
        <f>[1]Maio!$H$22</f>
        <v>13.68</v>
      </c>
      <c r="T5" s="14">
        <f>[1]Maio!$H$23</f>
        <v>24.840000000000003</v>
      </c>
      <c r="U5" s="14">
        <f>[1]Maio!$H$24</f>
        <v>12.96</v>
      </c>
      <c r="V5" s="14">
        <f>[1]Maio!$H$25</f>
        <v>6.12</v>
      </c>
      <c r="W5" s="14">
        <f>[1]Maio!$H$26</f>
        <v>6.48</v>
      </c>
      <c r="X5" s="14">
        <f>[1]Maio!$H$27</f>
        <v>6.84</v>
      </c>
      <c r="Y5" s="14">
        <f>[1]Maio!$H$28</f>
        <v>6.84</v>
      </c>
      <c r="Z5" s="14">
        <f>[1]Maio!$H$29</f>
        <v>10.08</v>
      </c>
      <c r="AA5" s="14">
        <f>[1]Maio!$H$30</f>
        <v>14.04</v>
      </c>
      <c r="AB5" s="14">
        <f>[1]Maio!$H$31</f>
        <v>9.7200000000000006</v>
      </c>
      <c r="AC5" s="14">
        <f>[1]Maio!$H$32</f>
        <v>16.920000000000002</v>
      </c>
      <c r="AD5" s="14">
        <f>[1]Maio!$H$33</f>
        <v>13.32</v>
      </c>
      <c r="AE5" s="14">
        <f>[1]Maio!$H$34</f>
        <v>10.44</v>
      </c>
      <c r="AF5" s="14">
        <f>[1]Maio!$H$35</f>
        <v>11.879999999999999</v>
      </c>
      <c r="AG5" s="90">
        <f>MAX(B5:AF5)</f>
        <v>24.840000000000003</v>
      </c>
      <c r="AH5" s="92">
        <f>AVERAGE(B5:AF5)</f>
        <v>11.136774193548389</v>
      </c>
    </row>
    <row r="6" spans="1:34" ht="17.100000000000001" customHeight="1" x14ac:dyDescent="0.2">
      <c r="A6" s="135" t="s">
        <v>0</v>
      </c>
      <c r="B6" s="14">
        <f>[2]Maio!$H$5</f>
        <v>11.879999999999999</v>
      </c>
      <c r="C6" s="14">
        <f>[2]Maio!$H$6</f>
        <v>13.32</v>
      </c>
      <c r="D6" s="14">
        <f>[2]Maio!$H$7</f>
        <v>12.96</v>
      </c>
      <c r="E6" s="14">
        <f>[2]Maio!$H$8</f>
        <v>10.08</v>
      </c>
      <c r="F6" s="14">
        <f>[2]Maio!$H$9</f>
        <v>7.2</v>
      </c>
      <c r="G6" s="14">
        <f>[2]Maio!$H$10</f>
        <v>12.6</v>
      </c>
      <c r="H6" s="14">
        <f>[2]Maio!$H$11</f>
        <v>16.559999999999999</v>
      </c>
      <c r="I6" s="14">
        <f>[2]Maio!$H$12</f>
        <v>23.040000000000003</v>
      </c>
      <c r="J6" s="14">
        <f>[2]Maio!$H$13</f>
        <v>18</v>
      </c>
      <c r="K6" s="14">
        <f>[2]Maio!$H$14</f>
        <v>18.720000000000002</v>
      </c>
      <c r="L6" s="14">
        <f>[2]Maio!$H$15</f>
        <v>10.44</v>
      </c>
      <c r="M6" s="14">
        <f>[2]Maio!$H$16</f>
        <v>8.2799999999999994</v>
      </c>
      <c r="N6" s="14">
        <f>[2]Maio!$H$17</f>
        <v>5.4</v>
      </c>
      <c r="O6" s="14">
        <f>[2]Maio!$H$18</f>
        <v>11.520000000000001</v>
      </c>
      <c r="P6" s="14">
        <f>[2]Maio!$H$19</f>
        <v>15.48</v>
      </c>
      <c r="Q6" s="14">
        <f>[2]Maio!$H$20</f>
        <v>12.24</v>
      </c>
      <c r="R6" s="14">
        <f>[2]Maio!$H$21</f>
        <v>15.120000000000001</v>
      </c>
      <c r="S6" s="14">
        <f>[2]Maio!$H$22</f>
        <v>16.559999999999999</v>
      </c>
      <c r="T6" s="14">
        <f>[2]Maio!$H$23</f>
        <v>20.16</v>
      </c>
      <c r="U6" s="14">
        <f>[2]Maio!$H$24</f>
        <v>5.04</v>
      </c>
      <c r="V6" s="14">
        <f>[2]Maio!$H$25</f>
        <v>7.2</v>
      </c>
      <c r="W6" s="14">
        <f>[2]Maio!$H$26</f>
        <v>5.4</v>
      </c>
      <c r="X6" s="14">
        <f>[2]Maio!$H$27</f>
        <v>1.08</v>
      </c>
      <c r="Y6" s="14">
        <f>[2]Maio!$H$28</f>
        <v>1.8</v>
      </c>
      <c r="Z6" s="14">
        <f>[2]Maio!$H$29</f>
        <v>8.2799999999999994</v>
      </c>
      <c r="AA6" s="14">
        <f>[2]Maio!$H$30</f>
        <v>13.32</v>
      </c>
      <c r="AB6" s="14">
        <f>[2]Maio!$H$31</f>
        <v>17.64</v>
      </c>
      <c r="AC6" s="14">
        <f>[2]Maio!$H$32</f>
        <v>19.8</v>
      </c>
      <c r="AD6" s="14">
        <f>[2]Maio!$H$33</f>
        <v>14.76</v>
      </c>
      <c r="AE6" s="14">
        <f>[2]Maio!$H$34</f>
        <v>12.6</v>
      </c>
      <c r="AF6" s="14">
        <f>[2]Maio!$H$35</f>
        <v>10.44</v>
      </c>
      <c r="AG6" s="75">
        <f>MAX(B6:AF6)</f>
        <v>23.040000000000003</v>
      </c>
      <c r="AH6" s="92">
        <f t="shared" ref="AH6:AH31" si="1">AVERAGE(B6:AF6)</f>
        <v>12.158709677419356</v>
      </c>
    </row>
    <row r="7" spans="1:34" ht="17.100000000000001" customHeight="1" x14ac:dyDescent="0.2">
      <c r="A7" s="135" t="s">
        <v>1</v>
      </c>
      <c r="B7" s="14">
        <f>[3]Maio!$H$5</f>
        <v>0</v>
      </c>
      <c r="C7" s="14">
        <f>[3]Maio!$H$6</f>
        <v>0</v>
      </c>
      <c r="D7" s="14">
        <f>[3]Maio!$H$7</f>
        <v>0</v>
      </c>
      <c r="E7" s="14">
        <f>[3]Maio!$H$8</f>
        <v>0</v>
      </c>
      <c r="F7" s="14">
        <f>[3]Maio!$H$9</f>
        <v>0</v>
      </c>
      <c r="G7" s="14">
        <f>[3]Maio!$H$10</f>
        <v>0</v>
      </c>
      <c r="H7" s="14">
        <f>[3]Maio!$H$11</f>
        <v>0</v>
      </c>
      <c r="I7" s="14">
        <f>[3]Maio!$H$12</f>
        <v>0</v>
      </c>
      <c r="J7" s="14">
        <f>[3]Maio!$H$13</f>
        <v>0</v>
      </c>
      <c r="K7" s="14">
        <f>[3]Maio!$H$14</f>
        <v>0</v>
      </c>
      <c r="L7" s="14">
        <f>[3]Maio!$H$15</f>
        <v>0</v>
      </c>
      <c r="M7" s="14">
        <f>[3]Maio!$H$16</f>
        <v>0</v>
      </c>
      <c r="N7" s="14">
        <f>[3]Maio!$H$17</f>
        <v>0</v>
      </c>
      <c r="O7" s="14">
        <f>[3]Maio!$H$18</f>
        <v>0</v>
      </c>
      <c r="P7" s="14">
        <f>[3]Maio!$H$19</f>
        <v>0</v>
      </c>
      <c r="Q7" s="14">
        <f>[3]Maio!$H$20</f>
        <v>0</v>
      </c>
      <c r="R7" s="14">
        <f>[3]Maio!$H$21</f>
        <v>0</v>
      </c>
      <c r="S7" s="14">
        <f>[3]Maio!$H$22</f>
        <v>11.16</v>
      </c>
      <c r="T7" s="14">
        <f>[3]Maio!$H$23</f>
        <v>9.7200000000000006</v>
      </c>
      <c r="U7" s="14">
        <f>[3]Maio!$H$24</f>
        <v>12.6</v>
      </c>
      <c r="V7" s="14">
        <f>[3]Maio!$H$25</f>
        <v>13.32</v>
      </c>
      <c r="W7" s="14">
        <f>[3]Maio!$H$26</f>
        <v>6.48</v>
      </c>
      <c r="X7" s="14">
        <f>[3]Maio!$H$27</f>
        <v>11.520000000000001</v>
      </c>
      <c r="Y7" s="14">
        <f>[3]Maio!$H$28</f>
        <v>6.12</v>
      </c>
      <c r="Z7" s="14">
        <f>[3]Maio!$H$29</f>
        <v>4.32</v>
      </c>
      <c r="AA7" s="14">
        <f>[3]Maio!$H$30</f>
        <v>11.879999999999999</v>
      </c>
      <c r="AB7" s="14">
        <f>[3]Maio!$H$31</f>
        <v>16.559999999999999</v>
      </c>
      <c r="AC7" s="14">
        <f>[3]Maio!$H$32</f>
        <v>19.8</v>
      </c>
      <c r="AD7" s="14">
        <f>[3]Maio!$H$33</f>
        <v>12.6</v>
      </c>
      <c r="AE7" s="14">
        <f>[3]Maio!$H$34</f>
        <v>12.96</v>
      </c>
      <c r="AF7" s="14">
        <f>[3]Maio!$H$35</f>
        <v>13.32</v>
      </c>
      <c r="AG7" s="75">
        <f t="shared" ref="AG7:AG19" si="2">MAX(B7:AF7)</f>
        <v>19.8</v>
      </c>
      <c r="AH7" s="92">
        <f t="shared" si="1"/>
        <v>5.2374193548387105</v>
      </c>
    </row>
    <row r="8" spans="1:34" ht="17.100000000000001" customHeight="1" x14ac:dyDescent="0.2">
      <c r="A8" s="135" t="s">
        <v>74</v>
      </c>
      <c r="B8" s="14">
        <f>[4]Maio!$H$5</f>
        <v>13.32</v>
      </c>
      <c r="C8" s="14">
        <f>[4]Maio!$H$6</f>
        <v>22.32</v>
      </c>
      <c r="D8" s="14">
        <f>[4]Maio!$H$7</f>
        <v>14.4</v>
      </c>
      <c r="E8" s="14">
        <f>[4]Maio!$H$8</f>
        <v>14.4</v>
      </c>
      <c r="F8" s="14">
        <f>[4]Maio!$H$9</f>
        <v>14.76</v>
      </c>
      <c r="G8" s="14">
        <f>[4]Maio!$H$10</f>
        <v>16.2</v>
      </c>
      <c r="H8" s="14">
        <f>[4]Maio!$H$11</f>
        <v>21.96</v>
      </c>
      <c r="I8" s="14">
        <f>[4]Maio!$H$12</f>
        <v>26.28</v>
      </c>
      <c r="J8" s="14">
        <f>[4]Maio!$H$13</f>
        <v>22.32</v>
      </c>
      <c r="K8" s="14">
        <f>[4]Maio!$H$14</f>
        <v>19.079999999999998</v>
      </c>
      <c r="L8" s="14">
        <f>[4]Maio!$H$15</f>
        <v>26.28</v>
      </c>
      <c r="M8" s="14">
        <f>[4]Maio!$H$16</f>
        <v>24.840000000000003</v>
      </c>
      <c r="N8" s="14">
        <f>[4]Maio!$H$17</f>
        <v>13.68</v>
      </c>
      <c r="O8" s="14">
        <f>[4]Maio!$H$18</f>
        <v>22.68</v>
      </c>
      <c r="P8" s="14">
        <f>[4]Maio!$H$19</f>
        <v>17.28</v>
      </c>
      <c r="Q8" s="14">
        <f>[4]Maio!$H$20</f>
        <v>26.28</v>
      </c>
      <c r="R8" s="14">
        <f>[4]Maio!$H$21</f>
        <v>14.76</v>
      </c>
      <c r="S8" s="14">
        <f>[4]Maio!$H$22</f>
        <v>15.48</v>
      </c>
      <c r="T8" s="14">
        <f>[4]Maio!$H$23</f>
        <v>38.880000000000003</v>
      </c>
      <c r="U8" s="14">
        <f>[4]Maio!$H$24</f>
        <v>17.64</v>
      </c>
      <c r="V8" s="14">
        <f>[4]Maio!$H$25</f>
        <v>11.16</v>
      </c>
      <c r="W8" s="14">
        <f>[4]Maio!$H$26</f>
        <v>12.6</v>
      </c>
      <c r="X8" s="14">
        <f>[4]Maio!$H$27</f>
        <v>12.6</v>
      </c>
      <c r="Y8" s="14">
        <f>[4]Maio!$H$28</f>
        <v>18</v>
      </c>
      <c r="Z8" s="14">
        <f>[4]Maio!$H$29</f>
        <v>19.440000000000001</v>
      </c>
      <c r="AA8" s="14">
        <f>[4]Maio!$H$30</f>
        <v>23.400000000000002</v>
      </c>
      <c r="AB8" s="14">
        <f>[4]Maio!$H$31</f>
        <v>20.88</v>
      </c>
      <c r="AC8" s="14">
        <f>[4]Maio!$H$32</f>
        <v>25.2</v>
      </c>
      <c r="AD8" s="14">
        <f>[4]Maio!$H$33</f>
        <v>20.16</v>
      </c>
      <c r="AE8" s="14">
        <f>[4]Maio!$H$34</f>
        <v>22.32</v>
      </c>
      <c r="AF8" s="14">
        <f>[4]Maio!$H$35</f>
        <v>20.88</v>
      </c>
      <c r="AG8" s="75">
        <f t="shared" si="2"/>
        <v>38.880000000000003</v>
      </c>
      <c r="AH8" s="92">
        <f t="shared" si="1"/>
        <v>19.660645161290326</v>
      </c>
    </row>
    <row r="9" spans="1:34" ht="17.100000000000001" customHeight="1" x14ac:dyDescent="0.2">
      <c r="A9" s="135" t="s">
        <v>48</v>
      </c>
      <c r="B9" s="14">
        <f>[5]Maio!$H$5</f>
        <v>11.879999999999999</v>
      </c>
      <c r="C9" s="14">
        <f>[5]Maio!$H$6</f>
        <v>16.920000000000002</v>
      </c>
      <c r="D9" s="14">
        <f>[5]Maio!$H$7</f>
        <v>14.04</v>
      </c>
      <c r="E9" s="14">
        <f>[5]Maio!$H$8</f>
        <v>13.32</v>
      </c>
      <c r="F9" s="14">
        <f>[5]Maio!$H$9</f>
        <v>12.96</v>
      </c>
      <c r="G9" s="14">
        <f>[5]Maio!$H$10</f>
        <v>8.64</v>
      </c>
      <c r="H9" s="14">
        <f>[5]Maio!$H$11</f>
        <v>13.32</v>
      </c>
      <c r="I9" s="14">
        <f>[5]Maio!$H$12</f>
        <v>15.840000000000002</v>
      </c>
      <c r="J9" s="14">
        <f>[5]Maio!$H$13</f>
        <v>13.68</v>
      </c>
      <c r="K9" s="14">
        <f>[5]Maio!$H$14</f>
        <v>22.32</v>
      </c>
      <c r="L9" s="14">
        <f>[5]Maio!$H$15</f>
        <v>14.4</v>
      </c>
      <c r="M9" s="14">
        <f>[5]Maio!$H$16</f>
        <v>10.08</v>
      </c>
      <c r="N9" s="14">
        <f>[5]Maio!$H$17</f>
        <v>7.5600000000000005</v>
      </c>
      <c r="O9" s="14">
        <f>[5]Maio!$H$18</f>
        <v>11.879999999999999</v>
      </c>
      <c r="P9" s="14">
        <f>[5]Maio!$H$19</f>
        <v>14.76</v>
      </c>
      <c r="Q9" s="14">
        <f>[5]Maio!$H$20</f>
        <v>25.2</v>
      </c>
      <c r="R9" s="14">
        <f>[5]Maio!$H$21</f>
        <v>11.16</v>
      </c>
      <c r="S9" s="14">
        <f>[5]Maio!$H$22</f>
        <v>15.840000000000002</v>
      </c>
      <c r="T9" s="14">
        <f>[5]Maio!$H$23</f>
        <v>24.12</v>
      </c>
      <c r="U9" s="14">
        <f>[5]Maio!$H$24</f>
        <v>9</v>
      </c>
      <c r="V9" s="14">
        <f>[5]Maio!$H$25</f>
        <v>9.3600000000000012</v>
      </c>
      <c r="W9" s="14">
        <f>[5]Maio!$H$26</f>
        <v>10.8</v>
      </c>
      <c r="X9" s="14">
        <f>[5]Maio!$H$27</f>
        <v>6.48</v>
      </c>
      <c r="Y9" s="14">
        <f>[5]Maio!$H$28</f>
        <v>7.9200000000000008</v>
      </c>
      <c r="Z9" s="14">
        <f>[5]Maio!$H$29</f>
        <v>7.2</v>
      </c>
      <c r="AA9" s="14">
        <f>[5]Maio!$H$30</f>
        <v>10.8</v>
      </c>
      <c r="AB9" s="14">
        <f>[5]Maio!$H$31</f>
        <v>18</v>
      </c>
      <c r="AC9" s="14">
        <f>[5]Maio!$H$32</f>
        <v>17.64</v>
      </c>
      <c r="AD9" s="14">
        <f>[5]Maio!$H$33</f>
        <v>11.879999999999999</v>
      </c>
      <c r="AE9" s="14">
        <f>[5]Maio!$H$34</f>
        <v>13.32</v>
      </c>
      <c r="AF9" s="14">
        <f>[5]Maio!$H$35</f>
        <v>13.68</v>
      </c>
      <c r="AG9" s="75">
        <f t="shared" si="2"/>
        <v>25.2</v>
      </c>
      <c r="AH9" s="92">
        <f t="shared" si="1"/>
        <v>13.354838709677422</v>
      </c>
    </row>
    <row r="10" spans="1:34" ht="17.100000000000001" customHeight="1" x14ac:dyDescent="0.2">
      <c r="A10" s="135" t="s">
        <v>2</v>
      </c>
      <c r="B10" s="14">
        <f>[6]Maio!$H$5</f>
        <v>14.04</v>
      </c>
      <c r="C10" s="14">
        <f>[6]Maio!$H$6</f>
        <v>20.16</v>
      </c>
      <c r="D10" s="14">
        <f>[6]Maio!$H$7</f>
        <v>14.4</v>
      </c>
      <c r="E10" s="14">
        <f>[6]Maio!$H$8</f>
        <v>13.68</v>
      </c>
      <c r="F10" s="14">
        <f>[6]Maio!$H$9</f>
        <v>15.120000000000001</v>
      </c>
      <c r="G10" s="14">
        <f>[6]Maio!$H$10</f>
        <v>19.079999999999998</v>
      </c>
      <c r="H10" s="14">
        <f>[6]Maio!$H$11</f>
        <v>19.8</v>
      </c>
      <c r="I10" s="14">
        <f>[6]Maio!$H$12</f>
        <v>24.48</v>
      </c>
      <c r="J10" s="14">
        <f>[6]Maio!$H$13</f>
        <v>22.32</v>
      </c>
      <c r="K10" s="14">
        <f>[6]Maio!$H$14</f>
        <v>21.6</v>
      </c>
      <c r="L10" s="14">
        <f>[6]Maio!$H$15</f>
        <v>21.240000000000002</v>
      </c>
      <c r="M10" s="14">
        <f>[6]Maio!$H$16</f>
        <v>21.6</v>
      </c>
      <c r="N10" s="14">
        <f>[6]Maio!$H$17</f>
        <v>12.96</v>
      </c>
      <c r="O10" s="14">
        <f>[6]Maio!$H$18</f>
        <v>13.68</v>
      </c>
      <c r="P10" s="14">
        <f>[6]Maio!$H$19</f>
        <v>15.48</v>
      </c>
      <c r="Q10" s="14">
        <f>[6]Maio!$H$20</f>
        <v>25.92</v>
      </c>
      <c r="R10" s="14">
        <f>[6]Maio!$H$21</f>
        <v>16.2</v>
      </c>
      <c r="S10" s="14">
        <f>[6]Maio!$H$22</f>
        <v>16.2</v>
      </c>
      <c r="T10" s="14">
        <f>[6]Maio!$H$23</f>
        <v>24.48</v>
      </c>
      <c r="U10" s="14">
        <f>[6]Maio!$H$24</f>
        <v>17.64</v>
      </c>
      <c r="V10" s="14">
        <f>[6]Maio!$H$25</f>
        <v>13.68</v>
      </c>
      <c r="W10" s="14">
        <f>[6]Maio!$H$26</f>
        <v>12.6</v>
      </c>
      <c r="X10" s="14">
        <f>[6]Maio!$H$27</f>
        <v>16.559999999999999</v>
      </c>
      <c r="Y10" s="14">
        <f>[6]Maio!$H$28</f>
        <v>14.4</v>
      </c>
      <c r="Z10" s="14">
        <f>[6]Maio!$H$29</f>
        <v>21.96</v>
      </c>
      <c r="AA10" s="14">
        <f>[6]Maio!$H$30</f>
        <v>18.720000000000002</v>
      </c>
      <c r="AB10" s="14">
        <f>[6]Maio!$H$31</f>
        <v>27.720000000000002</v>
      </c>
      <c r="AC10" s="14">
        <f>[6]Maio!$H$32</f>
        <v>24.12</v>
      </c>
      <c r="AD10" s="14">
        <f>[6]Maio!$H$33</f>
        <v>21.6</v>
      </c>
      <c r="AE10" s="14">
        <f>[6]Maio!$H$34</f>
        <v>15.48</v>
      </c>
      <c r="AF10" s="14">
        <f>[6]Maio!$H$35</f>
        <v>17.64</v>
      </c>
      <c r="AG10" s="75">
        <f t="shared" si="2"/>
        <v>27.720000000000002</v>
      </c>
      <c r="AH10" s="92">
        <f t="shared" si="1"/>
        <v>18.534193548387098</v>
      </c>
    </row>
    <row r="11" spans="1:34" ht="17.100000000000001" customHeight="1" x14ac:dyDescent="0.2">
      <c r="A11" s="135" t="s">
        <v>3</v>
      </c>
      <c r="B11" s="14">
        <f>[7]Maio!$H$5</f>
        <v>14.04</v>
      </c>
      <c r="C11" s="14">
        <f>[7]Maio!$H$6</f>
        <v>12.96</v>
      </c>
      <c r="D11" s="14">
        <f>[7]Maio!$H$7</f>
        <v>9</v>
      </c>
      <c r="E11" s="14">
        <f>[7]Maio!$H$8</f>
        <v>11.879999999999999</v>
      </c>
      <c r="F11" s="14">
        <f>[7]Maio!$H$9</f>
        <v>10.44</v>
      </c>
      <c r="G11" s="14">
        <f>[7]Maio!$H$10</f>
        <v>11.520000000000001</v>
      </c>
      <c r="H11" s="14">
        <f>[7]Maio!$H$11</f>
        <v>13.32</v>
      </c>
      <c r="I11" s="14">
        <f>[7]Maio!$H$12</f>
        <v>13.68</v>
      </c>
      <c r="J11" s="14">
        <f>[7]Maio!$H$13</f>
        <v>13.32</v>
      </c>
      <c r="K11" s="14">
        <f>[7]Maio!$H$14</f>
        <v>15.120000000000001</v>
      </c>
      <c r="L11" s="14">
        <f>[7]Maio!$H$15</f>
        <v>12.6</v>
      </c>
      <c r="M11" s="14">
        <f>[7]Maio!$H$16</f>
        <v>19.8</v>
      </c>
      <c r="N11" s="14">
        <f>[7]Maio!$H$17</f>
        <v>8.64</v>
      </c>
      <c r="O11" s="14">
        <f>[7]Maio!$H$18</f>
        <v>10.44</v>
      </c>
      <c r="P11" s="14">
        <f>[7]Maio!$H$19</f>
        <v>11.520000000000001</v>
      </c>
      <c r="Q11" s="14">
        <f>[7]Maio!$H$20</f>
        <v>11.16</v>
      </c>
      <c r="R11" s="14">
        <f>[7]Maio!$H$21</f>
        <v>9.7200000000000006</v>
      </c>
      <c r="S11" s="14">
        <f>[7]Maio!$H$22</f>
        <v>7.2</v>
      </c>
      <c r="T11" s="14">
        <f>[7]Maio!$H$23</f>
        <v>18</v>
      </c>
      <c r="U11" s="14">
        <f>[7]Maio!$H$24</f>
        <v>11.520000000000001</v>
      </c>
      <c r="V11" s="14">
        <f>[7]Maio!$H$25</f>
        <v>10.8</v>
      </c>
      <c r="W11" s="14">
        <f>[7]Maio!$H$26</f>
        <v>7.9200000000000008</v>
      </c>
      <c r="X11" s="14">
        <f>[7]Maio!$H$27</f>
        <v>8.64</v>
      </c>
      <c r="Y11" s="14">
        <f>[7]Maio!$H$28</f>
        <v>7.9200000000000008</v>
      </c>
      <c r="Z11" s="14">
        <f>[7]Maio!$H$29</f>
        <v>13.68</v>
      </c>
      <c r="AA11" s="14">
        <f>[7]Maio!$H$30</f>
        <v>15.120000000000001</v>
      </c>
      <c r="AB11" s="14">
        <f>[7]Maio!$H$31</f>
        <v>19.440000000000001</v>
      </c>
      <c r="AC11" s="14">
        <f>[7]Maio!$H$32</f>
        <v>16.2</v>
      </c>
      <c r="AD11" s="14">
        <f>[7]Maio!$H$33</f>
        <v>11.520000000000001</v>
      </c>
      <c r="AE11" s="14">
        <f>[7]Maio!$H$34</f>
        <v>11.16</v>
      </c>
      <c r="AF11" s="14">
        <f>[7]Maio!$H$35</f>
        <v>12.24</v>
      </c>
      <c r="AG11" s="75">
        <f>MAX(B11:AF11)</f>
        <v>19.8</v>
      </c>
      <c r="AH11" s="92">
        <f t="shared" si="1"/>
        <v>12.27483870967742</v>
      </c>
    </row>
    <row r="12" spans="1:34" ht="17.100000000000001" customHeight="1" x14ac:dyDescent="0.2">
      <c r="A12" s="135" t="s">
        <v>4</v>
      </c>
      <c r="B12" s="14">
        <f>[8]Maio!$H$5</f>
        <v>15.840000000000002</v>
      </c>
      <c r="C12" s="14">
        <f>[8]Maio!$H$6</f>
        <v>18</v>
      </c>
      <c r="D12" s="14">
        <f>[8]Maio!$H$7</f>
        <v>9.7200000000000006</v>
      </c>
      <c r="E12" s="14">
        <f>[8]Maio!$H$8</f>
        <v>11.520000000000001</v>
      </c>
      <c r="F12" s="14">
        <f>[8]Maio!$H$9</f>
        <v>13.68</v>
      </c>
      <c r="G12" s="14">
        <f>[8]Maio!$H$10</f>
        <v>19.440000000000001</v>
      </c>
      <c r="H12" s="14">
        <f>[8]Maio!$H$11</f>
        <v>16.920000000000002</v>
      </c>
      <c r="I12" s="14">
        <f>[8]Maio!$H$12</f>
        <v>14.04</v>
      </c>
      <c r="J12" s="14">
        <f>[8]Maio!$H$13</f>
        <v>16.559999999999999</v>
      </c>
      <c r="K12" s="14">
        <f>[8]Maio!$H$14</f>
        <v>17.64</v>
      </c>
      <c r="L12" s="14">
        <f>[8]Maio!$H$15</f>
        <v>17.64</v>
      </c>
      <c r="M12" s="14">
        <f>[8]Maio!$H$16</f>
        <v>13.32</v>
      </c>
      <c r="N12" s="14">
        <f>[8]Maio!$H$17</f>
        <v>12.6</v>
      </c>
      <c r="O12" s="14">
        <f>[8]Maio!$H$18</f>
        <v>18</v>
      </c>
      <c r="P12" s="14">
        <f>[8]Maio!$H$19</f>
        <v>16.559999999999999</v>
      </c>
      <c r="Q12" s="14">
        <f>[8]Maio!$H$20</f>
        <v>16.920000000000002</v>
      </c>
      <c r="R12" s="14">
        <f>[8]Maio!$H$21</f>
        <v>17.64</v>
      </c>
      <c r="S12" s="14">
        <f>[8]Maio!$H$22</f>
        <v>11.520000000000001</v>
      </c>
      <c r="T12" s="14">
        <f>[8]Maio!$H$23</f>
        <v>18.720000000000002</v>
      </c>
      <c r="U12" s="14">
        <f>[8]Maio!$H$24</f>
        <v>15.120000000000001</v>
      </c>
      <c r="V12" s="14">
        <f>[8]Maio!$H$25</f>
        <v>20.16</v>
      </c>
      <c r="W12" s="14">
        <f>[8]Maio!$H$26</f>
        <v>15.48</v>
      </c>
      <c r="X12" s="14">
        <f>[8]Maio!$H$27</f>
        <v>15.120000000000001</v>
      </c>
      <c r="Y12" s="14">
        <f>[8]Maio!$H$28</f>
        <v>14.4</v>
      </c>
      <c r="Z12" s="14">
        <f>[8]Maio!$H$29</f>
        <v>20.88</v>
      </c>
      <c r="AA12" s="14">
        <f>[8]Maio!$H$30</f>
        <v>17.64</v>
      </c>
      <c r="AB12" s="14">
        <f>[8]Maio!$H$31</f>
        <v>19.079999999999998</v>
      </c>
      <c r="AC12" s="14">
        <f>[8]Maio!$H$32</f>
        <v>21.6</v>
      </c>
      <c r="AD12" s="14">
        <f>[8]Maio!$H$33</f>
        <v>16.2</v>
      </c>
      <c r="AE12" s="14">
        <f>[8]Maio!$H$34</f>
        <v>15.120000000000001</v>
      </c>
      <c r="AF12" s="14">
        <f>[8]Maio!$H$35</f>
        <v>13.32</v>
      </c>
      <c r="AG12" s="75">
        <f t="shared" si="2"/>
        <v>21.6</v>
      </c>
      <c r="AH12" s="92">
        <f t="shared" si="1"/>
        <v>16.141935483870967</v>
      </c>
    </row>
    <row r="13" spans="1:34" ht="17.100000000000001" customHeight="1" x14ac:dyDescent="0.2">
      <c r="A13" s="135" t="s">
        <v>5</v>
      </c>
      <c r="B13" s="14">
        <f>[9]Maio!$H$5</f>
        <v>5.4</v>
      </c>
      <c r="C13" s="14">
        <f>[9]Maio!$H$6</f>
        <v>10.08</v>
      </c>
      <c r="D13" s="14">
        <f>[9]Maio!$H$7</f>
        <v>12.96</v>
      </c>
      <c r="E13" s="14">
        <f>[9]Maio!$H$8</f>
        <v>8.64</v>
      </c>
      <c r="F13" s="14">
        <f>[9]Maio!$H$9</f>
        <v>0</v>
      </c>
      <c r="G13" s="14">
        <f>[9]Maio!$H$10</f>
        <v>9.7200000000000006</v>
      </c>
      <c r="H13" s="14">
        <f>[9]Maio!$H$11</f>
        <v>6.48</v>
      </c>
      <c r="I13" s="14">
        <f>[9]Maio!$H$12</f>
        <v>11.16</v>
      </c>
      <c r="J13" s="14">
        <f>[9]Maio!$H$13</f>
        <v>9.3600000000000012</v>
      </c>
      <c r="K13" s="14">
        <f>[9]Maio!$H$14</f>
        <v>10.8</v>
      </c>
      <c r="L13" s="14">
        <f>[9]Maio!$H$15</f>
        <v>0</v>
      </c>
      <c r="M13" s="14">
        <f>[9]Maio!$H$16</f>
        <v>5.4</v>
      </c>
      <c r="N13" s="14">
        <f>[9]Maio!$H$17</f>
        <v>3.24</v>
      </c>
      <c r="O13" s="14">
        <f>[9]Maio!$H$18</f>
        <v>0.36000000000000004</v>
      </c>
      <c r="P13" s="14">
        <f>[9]Maio!$H$19</f>
        <v>3.24</v>
      </c>
      <c r="Q13" s="14">
        <f>[9]Maio!$H$20</f>
        <v>4.6800000000000006</v>
      </c>
      <c r="R13" s="14">
        <f>[9]Maio!$H$21</f>
        <v>1.08</v>
      </c>
      <c r="S13" s="14">
        <f>[9]Maio!$H$22</f>
        <v>7.9200000000000008</v>
      </c>
      <c r="T13" s="14">
        <f>[9]Maio!$H$23</f>
        <v>29.16</v>
      </c>
      <c r="U13" s="14">
        <f>[9]Maio!$H$24</f>
        <v>0.36000000000000004</v>
      </c>
      <c r="V13" s="14">
        <f>[9]Maio!$H$25</f>
        <v>0.72000000000000008</v>
      </c>
      <c r="W13" s="14">
        <f>[9]Maio!$H$26</f>
        <v>0</v>
      </c>
      <c r="X13" s="14">
        <f>[9]Maio!$H$27</f>
        <v>0</v>
      </c>
      <c r="Y13" s="14">
        <f>[9]Maio!$H$28</f>
        <v>0</v>
      </c>
      <c r="Z13" s="14">
        <f>[9]Maio!$H$29</f>
        <v>0</v>
      </c>
      <c r="AA13" s="14">
        <f>[9]Maio!$H$30</f>
        <v>0</v>
      </c>
      <c r="AB13" s="14">
        <f>[9]Maio!$H$31</f>
        <v>0</v>
      </c>
      <c r="AC13" s="14">
        <f>[9]Maio!$H$32</f>
        <v>0</v>
      </c>
      <c r="AD13" s="14">
        <f>[9]Maio!$H$33</f>
        <v>0</v>
      </c>
      <c r="AE13" s="14">
        <f>[9]Maio!$H$34</f>
        <v>0</v>
      </c>
      <c r="AF13" s="14">
        <f>[9]Maio!$H$35</f>
        <v>0</v>
      </c>
      <c r="AG13" s="75">
        <f t="shared" si="2"/>
        <v>29.16</v>
      </c>
      <c r="AH13" s="92">
        <f t="shared" si="1"/>
        <v>4.5406451612903229</v>
      </c>
    </row>
    <row r="14" spans="1:34" ht="17.100000000000001" customHeight="1" x14ac:dyDescent="0.2">
      <c r="A14" s="135" t="s">
        <v>50</v>
      </c>
      <c r="B14" s="14">
        <f>[10]Maio!$H$5</f>
        <v>17.64</v>
      </c>
      <c r="C14" s="14">
        <f>[10]Maio!$H$6</f>
        <v>21.6</v>
      </c>
      <c r="D14" s="14">
        <f>[10]Maio!$H$7</f>
        <v>15.120000000000001</v>
      </c>
      <c r="E14" s="14">
        <f>[10]Maio!$H$8</f>
        <v>19.440000000000001</v>
      </c>
      <c r="F14" s="14">
        <f>[10]Maio!$H$9</f>
        <v>24.48</v>
      </c>
      <c r="G14" s="14">
        <f>[10]Maio!$H$10</f>
        <v>15.840000000000002</v>
      </c>
      <c r="H14" s="14">
        <f>[10]Maio!$H$11</f>
        <v>15.840000000000002</v>
      </c>
      <c r="I14" s="14">
        <f>[10]Maio!$H$12</f>
        <v>16.920000000000002</v>
      </c>
      <c r="J14" s="14">
        <f>[10]Maio!$H$13</f>
        <v>20.52</v>
      </c>
      <c r="K14" s="14">
        <f>[10]Maio!$H$14</f>
        <v>24.840000000000003</v>
      </c>
      <c r="L14" s="14">
        <f>[10]Maio!$H$15</f>
        <v>20.52</v>
      </c>
      <c r="M14" s="14">
        <f>[10]Maio!$H$16</f>
        <v>17.64</v>
      </c>
      <c r="N14" s="14">
        <f>[10]Maio!$H$17</f>
        <v>12.96</v>
      </c>
      <c r="O14" s="14">
        <f>[10]Maio!$H$18</f>
        <v>21.6</v>
      </c>
      <c r="P14" s="14">
        <f>[10]Maio!$H$19</f>
        <v>19.440000000000001</v>
      </c>
      <c r="Q14" s="14">
        <f>[10]Maio!$H$20</f>
        <v>28.44</v>
      </c>
      <c r="R14" s="14">
        <f>[10]Maio!$H$21</f>
        <v>18</v>
      </c>
      <c r="S14" s="14">
        <f>[10]Maio!$H$22</f>
        <v>15.48</v>
      </c>
      <c r="T14" s="14">
        <f>[10]Maio!$H$23</f>
        <v>22.68</v>
      </c>
      <c r="U14" s="14">
        <f>[10]Maio!$H$24</f>
        <v>24.840000000000003</v>
      </c>
      <c r="V14" s="14">
        <f>[10]Maio!$H$25</f>
        <v>23.400000000000002</v>
      </c>
      <c r="W14" s="14">
        <f>[10]Maio!$H$26</f>
        <v>15.120000000000001</v>
      </c>
      <c r="X14" s="14">
        <f>[10]Maio!$H$27</f>
        <v>15.48</v>
      </c>
      <c r="Y14" s="14">
        <f>[10]Maio!$H$28</f>
        <v>15.48</v>
      </c>
      <c r="Z14" s="14">
        <f>[10]Maio!$H$29</f>
        <v>22.68</v>
      </c>
      <c r="AA14" s="14">
        <f>[10]Maio!$H$30</f>
        <v>24.48</v>
      </c>
      <c r="AB14" s="14">
        <f>[10]Maio!$H$31</f>
        <v>23.759999999999998</v>
      </c>
      <c r="AC14" s="14">
        <f>[10]Maio!$H$32</f>
        <v>20.16</v>
      </c>
      <c r="AD14" s="14">
        <f>[10]Maio!$H$33</f>
        <v>18.36</v>
      </c>
      <c r="AE14" s="14">
        <f>[10]Maio!$H$34</f>
        <v>19.079999999999998</v>
      </c>
      <c r="AF14" s="14">
        <f>[10]Maio!$H$35</f>
        <v>23.400000000000002</v>
      </c>
      <c r="AG14" s="75">
        <f>MAX(B14:AF14)</f>
        <v>28.44</v>
      </c>
      <c r="AH14" s="92">
        <f t="shared" si="1"/>
        <v>19.84645161290323</v>
      </c>
    </row>
    <row r="15" spans="1:34" ht="17.100000000000001" customHeight="1" x14ac:dyDescent="0.2">
      <c r="A15" s="135" t="s">
        <v>6</v>
      </c>
      <c r="B15" s="14">
        <f>[11]Maio!$H$5</f>
        <v>7.5600000000000005</v>
      </c>
      <c r="C15" s="14">
        <f>[11]Maio!$H$6</f>
        <v>8.64</v>
      </c>
      <c r="D15" s="14">
        <f>[11]Maio!$H$7</f>
        <v>8.2799999999999994</v>
      </c>
      <c r="E15" s="14">
        <f>[11]Maio!$H$8</f>
        <v>9.7200000000000006</v>
      </c>
      <c r="F15" s="14">
        <f>[11]Maio!$H$9</f>
        <v>6.84</v>
      </c>
      <c r="G15" s="14">
        <f>[11]Maio!$H$10</f>
        <v>6.84</v>
      </c>
      <c r="H15" s="14">
        <f>[11]Maio!$H$11</f>
        <v>7.2</v>
      </c>
      <c r="I15" s="14">
        <f>[11]Maio!$H$12</f>
        <v>7.9200000000000008</v>
      </c>
      <c r="J15" s="14">
        <f>[11]Maio!$H$13</f>
        <v>28.512000000000004</v>
      </c>
      <c r="K15" s="14">
        <f>[11]Maio!$H$14</f>
        <v>10.08</v>
      </c>
      <c r="L15" s="14">
        <f>[11]Maio!$H$15</f>
        <v>21.240000000000002</v>
      </c>
      <c r="M15" s="14">
        <f>[11]Maio!$H$16</f>
        <v>7.9200000000000008</v>
      </c>
      <c r="N15" s="14">
        <f>[11]Maio!$H$17</f>
        <v>6.84</v>
      </c>
      <c r="O15" s="14">
        <f>[11]Maio!$H$18</f>
        <v>6.48</v>
      </c>
      <c r="P15" s="14">
        <f>[11]Maio!$H$19</f>
        <v>7.9200000000000008</v>
      </c>
      <c r="Q15" s="14">
        <f>[11]Maio!$H$20</f>
        <v>16.2</v>
      </c>
      <c r="R15" s="14">
        <f>[11]Maio!$H$21</f>
        <v>8.64</v>
      </c>
      <c r="S15" s="14">
        <f>[11]Maio!$H$22</f>
        <v>9</v>
      </c>
      <c r="T15" s="14">
        <f>[11]Maio!$H$23</f>
        <v>24.12</v>
      </c>
      <c r="U15" s="14">
        <f>[11]Maio!$H$24</f>
        <v>16.559999999999999</v>
      </c>
      <c r="V15" s="14">
        <f>[11]Maio!$H$25</f>
        <v>7.2</v>
      </c>
      <c r="W15" s="14">
        <f>[11]Maio!$H$26</f>
        <v>6.48</v>
      </c>
      <c r="X15" s="14">
        <f>[11]Maio!$H$27</f>
        <v>9.7200000000000006</v>
      </c>
      <c r="Y15" s="14">
        <f>[11]Maio!$H$28</f>
        <v>9.3600000000000012</v>
      </c>
      <c r="Z15" s="14">
        <f>[11]Maio!$H$29</f>
        <v>8.64</v>
      </c>
      <c r="AA15" s="14">
        <f>[11]Maio!$H$30</f>
        <v>7.5600000000000005</v>
      </c>
      <c r="AB15" s="14">
        <f>[11]Maio!$H$31</f>
        <v>8.64</v>
      </c>
      <c r="AC15" s="14">
        <f>[11]Maio!$H$32</f>
        <v>7.5600000000000005</v>
      </c>
      <c r="AD15" s="14">
        <f>[11]Maio!$H$33</f>
        <v>6.84</v>
      </c>
      <c r="AE15" s="14">
        <f>[11]Maio!$H$34</f>
        <v>7.5600000000000005</v>
      </c>
      <c r="AF15" s="14">
        <f>[11]Maio!$H$35</f>
        <v>9</v>
      </c>
      <c r="AG15" s="75">
        <f t="shared" si="2"/>
        <v>28.512000000000004</v>
      </c>
      <c r="AH15" s="92">
        <f t="shared" si="1"/>
        <v>10.163612903225804</v>
      </c>
    </row>
    <row r="16" spans="1:34" ht="17.100000000000001" customHeight="1" x14ac:dyDescent="0.2">
      <c r="A16" s="135" t="s">
        <v>7</v>
      </c>
      <c r="B16" s="14" t="str">
        <f>[12]Maio!$H$5</f>
        <v>*</v>
      </c>
      <c r="C16" s="14" t="str">
        <f>[12]Maio!$H$6</f>
        <v>*</v>
      </c>
      <c r="D16" s="14" t="str">
        <f>[12]Maio!$H$7</f>
        <v>*</v>
      </c>
      <c r="E16" s="14" t="str">
        <f>[12]Maio!$H$8</f>
        <v>*</v>
      </c>
      <c r="F16" s="14" t="str">
        <f>[12]Maio!$H$9</f>
        <v>*</v>
      </c>
      <c r="G16" s="14" t="str">
        <f>[12]Maio!$H$10</f>
        <v>*</v>
      </c>
      <c r="H16" s="14" t="str">
        <f>[12]Maio!$H$11</f>
        <v>*</v>
      </c>
      <c r="I16" s="14" t="str">
        <f>[12]Maio!$H$12</f>
        <v>*</v>
      </c>
      <c r="J16" s="14" t="str">
        <f>[12]Maio!$H$13</f>
        <v>*</v>
      </c>
      <c r="K16" s="14" t="str">
        <f>[12]Maio!$H$14</f>
        <v>*</v>
      </c>
      <c r="L16" s="14" t="str">
        <f>[12]Maio!$H$15</f>
        <v>*</v>
      </c>
      <c r="M16" s="14" t="str">
        <f>[12]Maio!$H$16</f>
        <v>*</v>
      </c>
      <c r="N16" s="14" t="str">
        <f>[12]Maio!$H$17</f>
        <v>*</v>
      </c>
      <c r="O16" s="14" t="str">
        <f>[12]Maio!$H$18</f>
        <v>*</v>
      </c>
      <c r="P16" s="14" t="str">
        <f>[12]Maio!$H$19</f>
        <v>*</v>
      </c>
      <c r="Q16" s="14" t="str">
        <f>[12]Maio!$H$20</f>
        <v>*</v>
      </c>
      <c r="R16" s="14" t="str">
        <f>[12]Maio!$H$21</f>
        <v>*</v>
      </c>
      <c r="S16" s="14" t="str">
        <f>[12]Maio!$H$22</f>
        <v>*</v>
      </c>
      <c r="T16" s="14" t="str">
        <f>[12]Maio!$H$23</f>
        <v>*</v>
      </c>
      <c r="U16" s="14" t="str">
        <f>[12]Maio!$H$24</f>
        <v>*</v>
      </c>
      <c r="V16" s="14" t="str">
        <f>[12]Maio!$H$25</f>
        <v>*</v>
      </c>
      <c r="W16" s="14" t="str">
        <f>[12]Maio!$H$26</f>
        <v>*</v>
      </c>
      <c r="X16" s="14" t="str">
        <f>[12]Maio!$H$27</f>
        <v>*</v>
      </c>
      <c r="Y16" s="14" t="str">
        <f>[12]Maio!$H$28</f>
        <v>*</v>
      </c>
      <c r="Z16" s="14" t="str">
        <f>[12]Maio!$H$29</f>
        <v>*</v>
      </c>
      <c r="AA16" s="14" t="str">
        <f>[12]Maio!$H$30</f>
        <v>*</v>
      </c>
      <c r="AB16" s="14" t="str">
        <f>[12]Maio!$H$31</f>
        <v>*</v>
      </c>
      <c r="AC16" s="14" t="str">
        <f>[12]Maio!$H$32</f>
        <v>*</v>
      </c>
      <c r="AD16" s="14" t="str">
        <f>[12]Maio!$H$33</f>
        <v>*</v>
      </c>
      <c r="AE16" s="14" t="str">
        <f>[12]Maio!$H$34</f>
        <v>*</v>
      </c>
      <c r="AF16" s="14" t="str">
        <f>[12]Maio!$H$35</f>
        <v>*</v>
      </c>
      <c r="AG16" s="75" t="s">
        <v>130</v>
      </c>
      <c r="AH16" s="92" t="s">
        <v>130</v>
      </c>
    </row>
    <row r="17" spans="1:37" ht="17.100000000000001" customHeight="1" x14ac:dyDescent="0.2">
      <c r="A17" s="135" t="s">
        <v>8</v>
      </c>
      <c r="B17" s="14">
        <f>[13]Maio!$H$5</f>
        <v>12.96</v>
      </c>
      <c r="C17" s="14">
        <f>[13]Maio!$H$6</f>
        <v>17.28</v>
      </c>
      <c r="D17" s="14">
        <f>[13]Maio!$H$7</f>
        <v>11.16</v>
      </c>
      <c r="E17" s="14">
        <f>[13]Maio!$H$8</f>
        <v>9.7200000000000006</v>
      </c>
      <c r="F17" s="14">
        <f>[13]Maio!$H$9</f>
        <v>12.24</v>
      </c>
      <c r="G17" s="14">
        <f>[13]Maio!$H$10</f>
        <v>11.520000000000001</v>
      </c>
      <c r="H17" s="14">
        <f>[13]Maio!$H$11</f>
        <v>19.8</v>
      </c>
      <c r="I17" s="14">
        <f>[13]Maio!$H$12</f>
        <v>25.56</v>
      </c>
      <c r="J17" s="14">
        <f>[13]Maio!$H$13</f>
        <v>21.240000000000002</v>
      </c>
      <c r="K17" s="14">
        <f>[13]Maio!$H$14</f>
        <v>22.68</v>
      </c>
      <c r="L17" s="14">
        <f>[13]Maio!$H$15</f>
        <v>20.52</v>
      </c>
      <c r="M17" s="14">
        <f>[13]Maio!$H$16</f>
        <v>13.32</v>
      </c>
      <c r="N17" s="14">
        <f>[13]Maio!$H$17</f>
        <v>7.9200000000000008</v>
      </c>
      <c r="O17" s="14">
        <f>[13]Maio!$H$18</f>
        <v>19.079999999999998</v>
      </c>
      <c r="P17" s="14">
        <f>[13]Maio!$H$19</f>
        <v>17.28</v>
      </c>
      <c r="Q17" s="14">
        <f>[13]Maio!$H$20</f>
        <v>24.12</v>
      </c>
      <c r="R17" s="14">
        <f>[13]Maio!$H$21</f>
        <v>9.3600000000000012</v>
      </c>
      <c r="S17" s="14">
        <f>[13]Maio!$H$22</f>
        <v>17.64</v>
      </c>
      <c r="T17" s="14">
        <f>[13]Maio!$H$23</f>
        <v>28.08</v>
      </c>
      <c r="U17" s="14">
        <f>[13]Maio!$H$24</f>
        <v>10.44</v>
      </c>
      <c r="V17" s="14">
        <f>[13]Maio!$H$25</f>
        <v>7.9200000000000008</v>
      </c>
      <c r="W17" s="14">
        <f>[13]Maio!$H$26</f>
        <v>8.64</v>
      </c>
      <c r="X17" s="14">
        <f>[13]Maio!$H$27</f>
        <v>8.64</v>
      </c>
      <c r="Y17" s="14">
        <f>[13]Maio!$H$28</f>
        <v>9</v>
      </c>
      <c r="Z17" s="14">
        <f>[13]Maio!$H$29</f>
        <v>10.08</v>
      </c>
      <c r="AA17" s="14">
        <f>[13]Maio!$H$30</f>
        <v>14.4</v>
      </c>
      <c r="AB17" s="14">
        <f>[13]Maio!$H$31</f>
        <v>15.120000000000001</v>
      </c>
      <c r="AC17" s="14">
        <f>[13]Maio!$H$32</f>
        <v>18</v>
      </c>
      <c r="AD17" s="14">
        <f>[13]Maio!$H$33</f>
        <v>21.6</v>
      </c>
      <c r="AE17" s="14">
        <f>[13]Maio!$H$34</f>
        <v>16.559999999999999</v>
      </c>
      <c r="AF17" s="14">
        <f>[13]Maio!$H$35</f>
        <v>18</v>
      </c>
      <c r="AG17" s="75">
        <f t="shared" si="2"/>
        <v>28.08</v>
      </c>
      <c r="AH17" s="92">
        <f t="shared" si="1"/>
        <v>15.479999999999999</v>
      </c>
      <c r="AK17" t="s">
        <v>54</v>
      </c>
    </row>
    <row r="18" spans="1:37" ht="17.100000000000001" customHeight="1" x14ac:dyDescent="0.2">
      <c r="A18" s="135" t="s">
        <v>9</v>
      </c>
      <c r="B18" s="14">
        <f>[14]Maio!$H$5</f>
        <v>11.879999999999999</v>
      </c>
      <c r="C18" s="14">
        <f>[14]Maio!$H$6</f>
        <v>15.120000000000001</v>
      </c>
      <c r="D18" s="14">
        <f>[14]Maio!$H$7</f>
        <v>10.8</v>
      </c>
      <c r="E18" s="14">
        <f>[14]Maio!$H$8</f>
        <v>14.4</v>
      </c>
      <c r="F18" s="14">
        <f>[14]Maio!$H$9</f>
        <v>9</v>
      </c>
      <c r="G18" s="14">
        <f>[14]Maio!$H$10</f>
        <v>15.120000000000001</v>
      </c>
      <c r="H18" s="14">
        <f>[14]Maio!$H$11</f>
        <v>16.920000000000002</v>
      </c>
      <c r="I18" s="14">
        <f>[14]Maio!$H$12</f>
        <v>16.2</v>
      </c>
      <c r="J18" s="14">
        <f>[14]Maio!$H$13</f>
        <v>15.48</v>
      </c>
      <c r="K18" s="14">
        <f>[14]Maio!$H$14</f>
        <v>20.88</v>
      </c>
      <c r="L18" s="14">
        <f>[14]Maio!$H$15</f>
        <v>20.16</v>
      </c>
      <c r="M18" s="14">
        <f>[14]Maio!$H$16</f>
        <v>17.28</v>
      </c>
      <c r="N18" s="14">
        <f>[14]Maio!$H$17</f>
        <v>7.5600000000000005</v>
      </c>
      <c r="O18" s="14">
        <f>[14]Maio!$H$18</f>
        <v>14.04</v>
      </c>
      <c r="P18" s="14">
        <f>[14]Maio!$H$19</f>
        <v>15.840000000000002</v>
      </c>
      <c r="Q18" s="14">
        <f>[14]Maio!$H$20</f>
        <v>28.44</v>
      </c>
      <c r="R18" s="14">
        <f>[14]Maio!$H$21</f>
        <v>10.8</v>
      </c>
      <c r="S18" s="14">
        <f>[14]Maio!$H$22</f>
        <v>21.240000000000002</v>
      </c>
      <c r="T18" s="14">
        <f>[14]Maio!$H$23</f>
        <v>25.56</v>
      </c>
      <c r="U18" s="14">
        <f>[14]Maio!$H$24</f>
        <v>15.840000000000002</v>
      </c>
      <c r="V18" s="14">
        <f>[14]Maio!$H$25</f>
        <v>8.2799999999999994</v>
      </c>
      <c r="W18" s="14">
        <f>[14]Maio!$H$26</f>
        <v>10.8</v>
      </c>
      <c r="X18" s="14">
        <f>[14]Maio!$H$27</f>
        <v>11.520000000000001</v>
      </c>
      <c r="Y18" s="14">
        <f>[14]Maio!$H$28</f>
        <v>12.6</v>
      </c>
      <c r="Z18" s="14">
        <f>[14]Maio!$H$29</f>
        <v>12.96</v>
      </c>
      <c r="AA18" s="14">
        <f>[14]Maio!$H$30</f>
        <v>17.28</v>
      </c>
      <c r="AB18" s="14">
        <f>[14]Maio!$H$31</f>
        <v>15.840000000000002</v>
      </c>
      <c r="AC18" s="14">
        <f>[14]Maio!$H$32</f>
        <v>16.2</v>
      </c>
      <c r="AD18" s="14">
        <f>[14]Maio!$H$33</f>
        <v>15.48</v>
      </c>
      <c r="AE18" s="14">
        <f>[14]Maio!$H$34</f>
        <v>14.4</v>
      </c>
      <c r="AF18" s="14">
        <f>[14]Maio!$H$35</f>
        <v>21.96</v>
      </c>
      <c r="AG18" s="75">
        <f t="shared" si="2"/>
        <v>28.44</v>
      </c>
      <c r="AH18" s="92">
        <f t="shared" si="1"/>
        <v>15.479999999999999</v>
      </c>
    </row>
    <row r="19" spans="1:37" ht="17.100000000000001" customHeight="1" x14ac:dyDescent="0.2">
      <c r="A19" s="135" t="s">
        <v>49</v>
      </c>
      <c r="B19" s="14">
        <f>[15]Maio!$H$5</f>
        <v>12.96</v>
      </c>
      <c r="C19" s="14">
        <f>[15]Maio!$H$6</f>
        <v>16.2</v>
      </c>
      <c r="D19" s="14">
        <f>[15]Maio!$H$7</f>
        <v>15.48</v>
      </c>
      <c r="E19" s="14">
        <f>[15]Maio!$H$8</f>
        <v>12.96</v>
      </c>
      <c r="F19" s="14">
        <f>[15]Maio!$H$9</f>
        <v>9.3600000000000012</v>
      </c>
      <c r="G19" s="14">
        <f>[15]Maio!$H$10</f>
        <v>9.7200000000000006</v>
      </c>
      <c r="H19" s="14">
        <f>[15]Maio!$H$11</f>
        <v>9.7200000000000006</v>
      </c>
      <c r="I19" s="14">
        <f>[15]Maio!$H$12</f>
        <v>12.6</v>
      </c>
      <c r="J19" s="14">
        <f>[15]Maio!$H$13</f>
        <v>18</v>
      </c>
      <c r="K19" s="14">
        <f>[15]Maio!$H$14</f>
        <v>19.079999999999998</v>
      </c>
      <c r="L19" s="14">
        <f>[15]Maio!$H$15</f>
        <v>8.2799999999999994</v>
      </c>
      <c r="M19" s="14">
        <f>[15]Maio!$H$16</f>
        <v>5.7600000000000007</v>
      </c>
      <c r="N19" s="14">
        <f>[15]Maio!$H$17</f>
        <v>7.2</v>
      </c>
      <c r="O19" s="14">
        <f>[15]Maio!$H$18</f>
        <v>10.08</v>
      </c>
      <c r="P19" s="14">
        <f>[15]Maio!$H$19</f>
        <v>15.120000000000001</v>
      </c>
      <c r="Q19" s="14">
        <f>[15]Maio!$H$20</f>
        <v>11.520000000000001</v>
      </c>
      <c r="R19" s="14">
        <f>[15]Maio!$H$21</f>
        <v>11.879999999999999</v>
      </c>
      <c r="S19" s="14">
        <f>[15]Maio!$H$22</f>
        <v>13.68</v>
      </c>
      <c r="T19" s="14">
        <f>[15]Maio!$H$23</f>
        <v>15.48</v>
      </c>
      <c r="U19" s="14">
        <f>[15]Maio!$H$24</f>
        <v>11.16</v>
      </c>
      <c r="V19" s="14">
        <f>[15]Maio!$H$25</f>
        <v>10.8</v>
      </c>
      <c r="W19" s="14">
        <f>[15]Maio!$H$26</f>
        <v>8.64</v>
      </c>
      <c r="X19" s="14">
        <f>[15]Maio!$H$27</f>
        <v>6.12</v>
      </c>
      <c r="Y19" s="14">
        <f>[15]Maio!$H$28</f>
        <v>5.4</v>
      </c>
      <c r="Z19" s="14">
        <f>[15]Maio!$H$29</f>
        <v>4.32</v>
      </c>
      <c r="AA19" s="14">
        <f>[15]Maio!$H$30</f>
        <v>15.48</v>
      </c>
      <c r="AB19" s="14">
        <f>[15]Maio!$H$31</f>
        <v>15.840000000000002</v>
      </c>
      <c r="AC19" s="14">
        <f>[15]Maio!$H$32</f>
        <v>18.36</v>
      </c>
      <c r="AD19" s="14">
        <f>[15]Maio!$H$33</f>
        <v>13.68</v>
      </c>
      <c r="AE19" s="14">
        <f>[15]Maio!$H$34</f>
        <v>13.32</v>
      </c>
      <c r="AF19" s="14">
        <f>[15]Maio!$H$35</f>
        <v>15.120000000000001</v>
      </c>
      <c r="AG19" s="75">
        <f t="shared" si="2"/>
        <v>19.079999999999998</v>
      </c>
      <c r="AH19" s="92">
        <f t="shared" si="1"/>
        <v>12.042580645161289</v>
      </c>
      <c r="AJ19" t="s">
        <v>54</v>
      </c>
    </row>
    <row r="20" spans="1:37" ht="17.100000000000001" customHeight="1" x14ac:dyDescent="0.2">
      <c r="A20" s="135" t="s">
        <v>10</v>
      </c>
      <c r="B20" s="14">
        <f>[16]Maio!$H$5</f>
        <v>12.96</v>
      </c>
      <c r="C20" s="14">
        <f>[16]Maio!$H$6</f>
        <v>13.68</v>
      </c>
      <c r="D20" s="14">
        <f>[16]Maio!$H$7</f>
        <v>11.520000000000001</v>
      </c>
      <c r="E20" s="14">
        <f>[16]Maio!$H$8</f>
        <v>10.08</v>
      </c>
      <c r="F20" s="14">
        <f>[16]Maio!$H$9</f>
        <v>11.520000000000001</v>
      </c>
      <c r="G20" s="14">
        <f>[16]Maio!$H$10</f>
        <v>9.7200000000000006</v>
      </c>
      <c r="H20" s="14">
        <f>[16]Maio!$H$11</f>
        <v>15.48</v>
      </c>
      <c r="I20" s="14">
        <f>[16]Maio!$H$12</f>
        <v>20.52</v>
      </c>
      <c r="J20" s="14">
        <f>[16]Maio!$H$13</f>
        <v>16.920000000000002</v>
      </c>
      <c r="K20" s="14">
        <f>[16]Maio!$H$14</f>
        <v>18</v>
      </c>
      <c r="L20" s="14">
        <f>[16]Maio!$H$15</f>
        <v>13.68</v>
      </c>
      <c r="M20" s="14">
        <f>[16]Maio!$H$16</f>
        <v>7.5600000000000005</v>
      </c>
      <c r="N20" s="14">
        <f>[16]Maio!$H$17</f>
        <v>6.12</v>
      </c>
      <c r="O20" s="14">
        <f>[16]Maio!$H$18</f>
        <v>12.24</v>
      </c>
      <c r="P20" s="14">
        <f>[16]Maio!$H$19</f>
        <v>14.04</v>
      </c>
      <c r="Q20" s="14">
        <f>[16]Maio!$H$20</f>
        <v>14.04</v>
      </c>
      <c r="R20" s="14">
        <f>[16]Maio!$H$21</f>
        <v>11.879999999999999</v>
      </c>
      <c r="S20" s="14">
        <f>[16]Maio!$H$22</f>
        <v>14.76</v>
      </c>
      <c r="T20" s="14">
        <f>[16]Maio!$H$23</f>
        <v>21.6</v>
      </c>
      <c r="U20" s="14">
        <f>[16]Maio!$H$24</f>
        <v>7.9200000000000008</v>
      </c>
      <c r="V20" s="14">
        <f>[16]Maio!$H$25</f>
        <v>5.4</v>
      </c>
      <c r="W20" s="14">
        <f>[16]Maio!$H$26</f>
        <v>5.4</v>
      </c>
      <c r="X20" s="14">
        <f>[16]Maio!$H$27</f>
        <v>4.6800000000000006</v>
      </c>
      <c r="Y20" s="14">
        <f>[16]Maio!$H$28</f>
        <v>6.84</v>
      </c>
      <c r="Z20" s="14">
        <f>[16]Maio!$H$29</f>
        <v>9</v>
      </c>
      <c r="AA20" s="14">
        <f>[16]Maio!$H$30</f>
        <v>14.04</v>
      </c>
      <c r="AB20" s="14">
        <f>[16]Maio!$H$31</f>
        <v>14.4</v>
      </c>
      <c r="AC20" s="14">
        <f>[16]Maio!$H$32</f>
        <v>18.36</v>
      </c>
      <c r="AD20" s="14">
        <f>[16]Maio!$H$33</f>
        <v>15.840000000000002</v>
      </c>
      <c r="AE20" s="14">
        <f>[16]Maio!$H$34</f>
        <v>16.559999999999999</v>
      </c>
      <c r="AF20" s="14">
        <f>[16]Maio!$H$35</f>
        <v>17.28</v>
      </c>
      <c r="AG20" s="75">
        <f>MAX(B20:AF20)</f>
        <v>21.6</v>
      </c>
      <c r="AH20" s="92">
        <f t="shared" si="1"/>
        <v>12.646451612903224</v>
      </c>
      <c r="AK20" s="16" t="s">
        <v>54</v>
      </c>
    </row>
    <row r="21" spans="1:37" ht="17.100000000000001" customHeight="1" x14ac:dyDescent="0.2">
      <c r="A21" s="135" t="s">
        <v>11</v>
      </c>
      <c r="B21" s="14">
        <f>[17]Maio!$H$5</f>
        <v>0</v>
      </c>
      <c r="C21" s="14">
        <f>[17]Maio!$H$6</f>
        <v>0</v>
      </c>
      <c r="D21" s="14">
        <f>[17]Maio!$H$7</f>
        <v>0</v>
      </c>
      <c r="E21" s="14">
        <f>[17]Maio!$H$8</f>
        <v>0</v>
      </c>
      <c r="F21" s="14">
        <f>[17]Maio!$H$9</f>
        <v>0</v>
      </c>
      <c r="G21" s="14">
        <f>[17]Maio!$H$10</f>
        <v>0</v>
      </c>
      <c r="H21" s="14">
        <f>[17]Maio!$H$11</f>
        <v>0</v>
      </c>
      <c r="I21" s="14">
        <f>[17]Maio!$H$12</f>
        <v>0</v>
      </c>
      <c r="J21" s="14">
        <f>[17]Maio!$H$13</f>
        <v>1.4400000000000002</v>
      </c>
      <c r="K21" s="14">
        <f>[17]Maio!$H$14</f>
        <v>1.08</v>
      </c>
      <c r="L21" s="14">
        <f>[17]Maio!$H$15</f>
        <v>1.4400000000000002</v>
      </c>
      <c r="M21" s="14">
        <f>[17]Maio!$H$16</f>
        <v>0</v>
      </c>
      <c r="N21" s="14">
        <f>[17]Maio!$H$17</f>
        <v>0</v>
      </c>
      <c r="O21" s="14">
        <f>[17]Maio!$H$18</f>
        <v>0</v>
      </c>
      <c r="P21" s="14">
        <f>[17]Maio!$H$19</f>
        <v>0.36000000000000004</v>
      </c>
      <c r="Q21" s="14">
        <f>[17]Maio!$H$20</f>
        <v>0.36000000000000004</v>
      </c>
      <c r="R21" s="14">
        <f>[17]Maio!$H$21</f>
        <v>0</v>
      </c>
      <c r="S21" s="14">
        <f>[17]Maio!$H$22</f>
        <v>0.36000000000000004</v>
      </c>
      <c r="T21" s="14">
        <f>[17]Maio!$H$23</f>
        <v>12.24</v>
      </c>
      <c r="U21" s="14">
        <f>[17]Maio!$H$24</f>
        <v>0</v>
      </c>
      <c r="V21" s="14">
        <f>[17]Maio!$H$25</f>
        <v>0</v>
      </c>
      <c r="W21" s="14">
        <f>[17]Maio!$H$26</f>
        <v>0</v>
      </c>
      <c r="X21" s="14">
        <f>[17]Maio!$H$27</f>
        <v>0</v>
      </c>
      <c r="Y21" s="14">
        <f>[17]Maio!$H$28</f>
        <v>0</v>
      </c>
      <c r="Z21" s="14">
        <f>[17]Maio!$H$29</f>
        <v>0.36000000000000004</v>
      </c>
      <c r="AA21" s="14">
        <f>[17]Maio!$H$30</f>
        <v>0</v>
      </c>
      <c r="AB21" s="14">
        <f>[17]Maio!$H$31</f>
        <v>0</v>
      </c>
      <c r="AC21" s="14">
        <f>[17]Maio!$H$32</f>
        <v>0.72000000000000008</v>
      </c>
      <c r="AD21" s="14">
        <f>[17]Maio!$H$33</f>
        <v>0</v>
      </c>
      <c r="AE21" s="14">
        <f>[17]Maio!$H$34</f>
        <v>1.08</v>
      </c>
      <c r="AF21" s="14">
        <f>[17]Maio!$H$35</f>
        <v>0.36000000000000004</v>
      </c>
      <c r="AG21" s="75">
        <f>MAX(B21:AF21)</f>
        <v>12.24</v>
      </c>
      <c r="AH21" s="92">
        <f t="shared" si="1"/>
        <v>0.63870967741935469</v>
      </c>
    </row>
    <row r="22" spans="1:37" ht="17.100000000000001" customHeight="1" x14ac:dyDescent="0.2">
      <c r="A22" s="135" t="s">
        <v>12</v>
      </c>
      <c r="B22" s="14">
        <f>[18]Maio!$H$5</f>
        <v>8.64</v>
      </c>
      <c r="C22" s="14">
        <f>[18]Maio!$H$6</f>
        <v>10.08</v>
      </c>
      <c r="D22" s="14">
        <f>[18]Maio!$H$7</f>
        <v>9</v>
      </c>
      <c r="E22" s="14">
        <f>[18]Maio!$H$8</f>
        <v>8.64</v>
      </c>
      <c r="F22" s="14">
        <f>[18]Maio!$H$9</f>
        <v>0</v>
      </c>
      <c r="G22" s="14" t="str">
        <f>[18]Maio!$H$10</f>
        <v>*</v>
      </c>
      <c r="H22" s="14" t="str">
        <f>[18]Maio!$H$11</f>
        <v>*</v>
      </c>
      <c r="I22" s="14" t="str">
        <f>[18]Maio!$H$12</f>
        <v>*</v>
      </c>
      <c r="J22" s="14" t="str">
        <f>[18]Maio!$H$13</f>
        <v>*</v>
      </c>
      <c r="K22" s="14" t="str">
        <f>[18]Maio!$H$14</f>
        <v>*</v>
      </c>
      <c r="L22" s="14" t="str">
        <f>[18]Maio!$H$15</f>
        <v>*</v>
      </c>
      <c r="M22" s="14" t="str">
        <f>[18]Maio!$H$16</f>
        <v>*</v>
      </c>
      <c r="N22" s="14" t="str">
        <f>[18]Maio!$H$17</f>
        <v>*</v>
      </c>
      <c r="O22" s="14" t="str">
        <f>[18]Maio!$H$18</f>
        <v>*</v>
      </c>
      <c r="P22" s="14" t="str">
        <f>[18]Maio!$H$19</f>
        <v>*</v>
      </c>
      <c r="Q22" s="14" t="str">
        <f>[18]Maio!$H$20</f>
        <v>*</v>
      </c>
      <c r="R22" s="14" t="str">
        <f>[18]Maio!$H$21</f>
        <v>*</v>
      </c>
      <c r="S22" s="14" t="str">
        <f>[18]Maio!$H$22</f>
        <v>*</v>
      </c>
      <c r="T22" s="14" t="str">
        <f>[18]Maio!$H$23</f>
        <v>*</v>
      </c>
      <c r="U22" s="14" t="str">
        <f>[18]Maio!$H$24</f>
        <v>*</v>
      </c>
      <c r="V22" s="14" t="str">
        <f>[18]Maio!$H$25</f>
        <v>*</v>
      </c>
      <c r="W22" s="14" t="str">
        <f>[18]Maio!$H$26</f>
        <v>*</v>
      </c>
      <c r="X22" s="14" t="str">
        <f>[18]Maio!$H$27</f>
        <v>*</v>
      </c>
      <c r="Y22" s="14" t="str">
        <f>[18]Maio!$H$28</f>
        <v>*</v>
      </c>
      <c r="Z22" s="14" t="str">
        <f>[18]Maio!$H$29</f>
        <v>*</v>
      </c>
      <c r="AA22" s="14" t="str">
        <f>[18]Maio!$H$30</f>
        <v>*</v>
      </c>
      <c r="AB22" s="14" t="str">
        <f>[18]Maio!$H$31</f>
        <v>*</v>
      </c>
      <c r="AC22" s="14" t="str">
        <f>[18]Maio!$H$32</f>
        <v>*</v>
      </c>
      <c r="AD22" s="14" t="str">
        <f>[18]Maio!$H$33</f>
        <v>*</v>
      </c>
      <c r="AE22" s="14" t="str">
        <f>[18]Maio!$H$34</f>
        <v>*</v>
      </c>
      <c r="AF22" s="14" t="str">
        <f>[18]Maio!$H$35</f>
        <v>*</v>
      </c>
      <c r="AG22" s="75">
        <f>MAX(B22:AF22)</f>
        <v>10.08</v>
      </c>
      <c r="AH22" s="92">
        <f t="shared" si="1"/>
        <v>7.2720000000000002</v>
      </c>
    </row>
    <row r="23" spans="1:37" ht="17.100000000000001" customHeight="1" x14ac:dyDescent="0.2">
      <c r="A23" s="135" t="s">
        <v>13</v>
      </c>
      <c r="B23" s="14" t="str">
        <f>[19]Maio!$H$5</f>
        <v>*</v>
      </c>
      <c r="C23" s="14" t="str">
        <f>[19]Maio!$H$6</f>
        <v>*</v>
      </c>
      <c r="D23" s="14" t="str">
        <f>[19]Maio!$H$7</f>
        <v>*</v>
      </c>
      <c r="E23" s="14" t="str">
        <f>[19]Maio!$H$8</f>
        <v>*</v>
      </c>
      <c r="F23" s="14" t="str">
        <f>[19]Maio!$H$9</f>
        <v>*</v>
      </c>
      <c r="G23" s="14" t="str">
        <f>[19]Maio!$H$10</f>
        <v>*</v>
      </c>
      <c r="H23" s="14" t="str">
        <f>[19]Maio!$H$11</f>
        <v>*</v>
      </c>
      <c r="I23" s="14" t="str">
        <f>[19]Maio!$H$12</f>
        <v>*</v>
      </c>
      <c r="J23" s="14" t="str">
        <f>[19]Maio!$H$13</f>
        <v>*</v>
      </c>
      <c r="K23" s="14" t="str">
        <f>[19]Maio!$H$14</f>
        <v>*</v>
      </c>
      <c r="L23" s="14" t="str">
        <f>[19]Maio!$H$15</f>
        <v>*</v>
      </c>
      <c r="M23" s="14" t="str">
        <f>[19]Maio!$H$16</f>
        <v>*</v>
      </c>
      <c r="N23" s="14" t="str">
        <f>[19]Maio!$H$17</f>
        <v>*</v>
      </c>
      <c r="O23" s="14" t="str">
        <f>[19]Maio!$H$18</f>
        <v>*</v>
      </c>
      <c r="P23" s="14" t="str">
        <f>[19]Maio!$H$19</f>
        <v>*</v>
      </c>
      <c r="Q23" s="14" t="str">
        <f>[19]Maio!$H$20</f>
        <v>*</v>
      </c>
      <c r="R23" s="14" t="str">
        <f>[19]Maio!$H$21</f>
        <v>*</v>
      </c>
      <c r="S23" s="14" t="str">
        <f>[19]Maio!$H$22</f>
        <v>*</v>
      </c>
      <c r="T23" s="14" t="str">
        <f>[19]Maio!$H$23</f>
        <v>*</v>
      </c>
      <c r="U23" s="14" t="str">
        <f>[19]Maio!$H$24</f>
        <v>*</v>
      </c>
      <c r="V23" s="14" t="str">
        <f>[19]Maio!$H$25</f>
        <v>*</v>
      </c>
      <c r="W23" s="14" t="str">
        <f>[19]Maio!$H$26</f>
        <v>*</v>
      </c>
      <c r="X23" s="14" t="str">
        <f>[19]Maio!$H$27</f>
        <v>*</v>
      </c>
      <c r="Y23" s="14" t="str">
        <f>[19]Maio!$H$28</f>
        <v>*</v>
      </c>
      <c r="Z23" s="14" t="str">
        <f>[19]Maio!$H$29</f>
        <v>*</v>
      </c>
      <c r="AA23" s="14" t="str">
        <f>[19]Maio!$H$30</f>
        <v>*</v>
      </c>
      <c r="AB23" s="14" t="str">
        <f>[19]Maio!$H$31</f>
        <v>*</v>
      </c>
      <c r="AC23" s="14" t="str">
        <f>[19]Maio!$H$32</f>
        <v>*</v>
      </c>
      <c r="AD23" s="14" t="str">
        <f>[19]Maio!$H$33</f>
        <v>*</v>
      </c>
      <c r="AE23" s="14" t="str">
        <f>[19]Maio!$H$34</f>
        <v>*</v>
      </c>
      <c r="AF23" s="14" t="str">
        <f>[19]Maio!$H$35</f>
        <v>*</v>
      </c>
      <c r="AG23" s="75" t="s">
        <v>130</v>
      </c>
      <c r="AH23" s="92" t="s">
        <v>130</v>
      </c>
    </row>
    <row r="24" spans="1:37" ht="17.100000000000001" customHeight="1" x14ac:dyDescent="0.2">
      <c r="A24" s="135" t="s">
        <v>14</v>
      </c>
      <c r="B24" s="14">
        <f>[20]Maio!$H$5</f>
        <v>10.8</v>
      </c>
      <c r="C24" s="14">
        <f>[20]Maio!$H$6</f>
        <v>12.24</v>
      </c>
      <c r="D24" s="14">
        <f>[20]Maio!$H$7</f>
        <v>12.96</v>
      </c>
      <c r="E24" s="14">
        <f>[20]Maio!$H$8</f>
        <v>14.04</v>
      </c>
      <c r="F24" s="14">
        <f>[20]Maio!$H$9</f>
        <v>11.16</v>
      </c>
      <c r="G24" s="14">
        <f>[20]Maio!$H$10</f>
        <v>9.3600000000000012</v>
      </c>
      <c r="H24" s="14">
        <f>[20]Maio!$H$11</f>
        <v>12.96</v>
      </c>
      <c r="I24" s="14">
        <f>[20]Maio!$H$12</f>
        <v>13.68</v>
      </c>
      <c r="J24" s="14">
        <f>[20]Maio!$H$13</f>
        <v>13.32</v>
      </c>
      <c r="K24" s="14">
        <f>[20]Maio!$H$14</f>
        <v>15.840000000000002</v>
      </c>
      <c r="L24" s="14">
        <f>[20]Maio!$H$15</f>
        <v>12.6</v>
      </c>
      <c r="M24" s="14">
        <f>[20]Maio!$H$16</f>
        <v>18.720000000000002</v>
      </c>
      <c r="N24" s="14">
        <f>[20]Maio!$H$17</f>
        <v>11.16</v>
      </c>
      <c r="O24" s="14">
        <f>[20]Maio!$H$18</f>
        <v>12.6</v>
      </c>
      <c r="P24" s="14">
        <f>[20]Maio!$H$19</f>
        <v>16.920000000000002</v>
      </c>
      <c r="Q24" s="14">
        <f>[20]Maio!$H$20</f>
        <v>12.96</v>
      </c>
      <c r="R24" s="14">
        <f>[20]Maio!$H$21</f>
        <v>11.16</v>
      </c>
      <c r="S24" s="14">
        <f>[20]Maio!$H$22</f>
        <v>11.16</v>
      </c>
      <c r="T24" s="14">
        <f>[20]Maio!$H$23</f>
        <v>35.64</v>
      </c>
      <c r="U24" s="14">
        <f>[20]Maio!$H$24</f>
        <v>20.88</v>
      </c>
      <c r="V24" s="14">
        <f>[20]Maio!$H$25</f>
        <v>10.8</v>
      </c>
      <c r="W24" s="14">
        <f>[20]Maio!$H$26</f>
        <v>13.32</v>
      </c>
      <c r="X24" s="14">
        <f>[20]Maio!$H$27</f>
        <v>9.7200000000000006</v>
      </c>
      <c r="Y24" s="14">
        <f>[20]Maio!$H$28</f>
        <v>10.44</v>
      </c>
      <c r="Z24" s="14">
        <f>[20]Maio!$H$29</f>
        <v>12.96</v>
      </c>
      <c r="AA24" s="14">
        <f>[20]Maio!$H$30</f>
        <v>13.68</v>
      </c>
      <c r="AB24" s="14">
        <f>[20]Maio!$H$31</f>
        <v>16.559999999999999</v>
      </c>
      <c r="AC24" s="14">
        <f>[20]Maio!$H$32</f>
        <v>13.68</v>
      </c>
      <c r="AD24" s="14">
        <f>[20]Maio!$H$33</f>
        <v>15.120000000000001</v>
      </c>
      <c r="AE24" s="14">
        <f>[20]Maio!$H$34</f>
        <v>15.120000000000001</v>
      </c>
      <c r="AF24" s="14">
        <f>[20]Maio!$H$35</f>
        <v>16.559999999999999</v>
      </c>
      <c r="AG24" s="75">
        <f>MAX(B24:AF24)</f>
        <v>35.64</v>
      </c>
      <c r="AH24" s="92">
        <f t="shared" si="1"/>
        <v>14.132903225806453</v>
      </c>
      <c r="AK24" t="s">
        <v>54</v>
      </c>
    </row>
    <row r="25" spans="1:37" ht="17.100000000000001" customHeight="1" x14ac:dyDescent="0.2">
      <c r="A25" s="135" t="s">
        <v>15</v>
      </c>
      <c r="B25" s="14">
        <f>[21]Maio!$H$5</f>
        <v>15.120000000000001</v>
      </c>
      <c r="C25" s="14">
        <f>[21]Maio!$H$6</f>
        <v>16.920000000000002</v>
      </c>
      <c r="D25" s="14">
        <f>[21]Maio!$H$7</f>
        <v>12.96</v>
      </c>
      <c r="E25" s="14">
        <f>[21]Maio!$H$8</f>
        <v>10.44</v>
      </c>
      <c r="F25" s="14">
        <f>[21]Maio!$H$9</f>
        <v>12.96</v>
      </c>
      <c r="G25" s="14">
        <f>[21]Maio!$H$10</f>
        <v>14.4</v>
      </c>
      <c r="H25" s="14">
        <f>[21]Maio!$H$11</f>
        <v>19.440000000000001</v>
      </c>
      <c r="I25" s="14">
        <f>[21]Maio!$H$12</f>
        <v>21.96</v>
      </c>
      <c r="J25" s="14">
        <f>[21]Maio!$H$13</f>
        <v>21.6</v>
      </c>
      <c r="K25" s="14">
        <f>[21]Maio!$H$14</f>
        <v>18</v>
      </c>
      <c r="L25" s="14">
        <f>[21]Maio!$H$15</f>
        <v>12.96</v>
      </c>
      <c r="M25" s="14">
        <f>[21]Maio!$H$16</f>
        <v>12.96</v>
      </c>
      <c r="N25" s="14">
        <f>[21]Maio!$H$17</f>
        <v>7.5600000000000005</v>
      </c>
      <c r="O25" s="14">
        <f>[21]Maio!$H$18</f>
        <v>17.28</v>
      </c>
      <c r="P25" s="14">
        <f>[21]Maio!$H$19</f>
        <v>12.96</v>
      </c>
      <c r="Q25" s="14">
        <f>[21]Maio!$H$20</f>
        <v>21.240000000000002</v>
      </c>
      <c r="R25" s="14">
        <f>[21]Maio!$H$21</f>
        <v>15.120000000000001</v>
      </c>
      <c r="S25" s="14">
        <f>[21]Maio!$H$22</f>
        <v>16.2</v>
      </c>
      <c r="T25" s="14">
        <f>[21]Maio!$H$23</f>
        <v>24.12</v>
      </c>
      <c r="U25" s="14">
        <f>[21]Maio!$H$24</f>
        <v>7.9200000000000008</v>
      </c>
      <c r="V25" s="14">
        <f>[21]Maio!$H$25</f>
        <v>16.2</v>
      </c>
      <c r="W25" s="14">
        <f>[21]Maio!$H$26</f>
        <v>10.08</v>
      </c>
      <c r="X25" s="14">
        <f>[21]Maio!$H$27</f>
        <v>9</v>
      </c>
      <c r="Y25" s="14">
        <f>[21]Maio!$H$28</f>
        <v>11.520000000000001</v>
      </c>
      <c r="Z25" s="14">
        <f>[21]Maio!$H$29</f>
        <v>15.840000000000002</v>
      </c>
      <c r="AA25" s="14">
        <f>[21]Maio!$H$30</f>
        <v>17.64</v>
      </c>
      <c r="AB25" s="14">
        <f>[21]Maio!$H$31</f>
        <v>21.240000000000002</v>
      </c>
      <c r="AC25" s="14">
        <f>[21]Maio!$H$32</f>
        <v>18.720000000000002</v>
      </c>
      <c r="AD25" s="14">
        <f>[21]Maio!$H$33</f>
        <v>19.079999999999998</v>
      </c>
      <c r="AE25" s="14">
        <f>[21]Maio!$H$34</f>
        <v>13.68</v>
      </c>
      <c r="AF25" s="14">
        <f>[21]Maio!$H$35</f>
        <v>16.559999999999999</v>
      </c>
      <c r="AG25" s="75">
        <f t="shared" ref="AG25:AG29" si="3">MAX(B25:AF25)</f>
        <v>24.12</v>
      </c>
      <c r="AH25" s="92">
        <f t="shared" si="1"/>
        <v>15.538064516129033</v>
      </c>
    </row>
    <row r="26" spans="1:37" ht="17.100000000000001" customHeight="1" x14ac:dyDescent="0.2">
      <c r="A26" s="135" t="s">
        <v>16</v>
      </c>
      <c r="B26" s="14">
        <f>[22]Maio!$H$5</f>
        <v>9.3600000000000012</v>
      </c>
      <c r="C26" s="14">
        <f>[22]Maio!$H$6</f>
        <v>12.6</v>
      </c>
      <c r="D26" s="14">
        <f>[22]Maio!$H$7</f>
        <v>11.520000000000001</v>
      </c>
      <c r="E26" s="14">
        <f>[22]Maio!$H$8</f>
        <v>10.44</v>
      </c>
      <c r="F26" s="14">
        <f>[22]Maio!$H$9</f>
        <v>28.44</v>
      </c>
      <c r="G26" s="14">
        <f>[22]Maio!$H$10</f>
        <v>6.12</v>
      </c>
      <c r="H26" s="14">
        <f>[22]Maio!$H$11</f>
        <v>8.64</v>
      </c>
      <c r="I26" s="14">
        <f>[22]Maio!$H$12</f>
        <v>12.96</v>
      </c>
      <c r="J26" s="14">
        <f>[22]Maio!$H$13</f>
        <v>11.879999999999999</v>
      </c>
      <c r="K26" s="14">
        <f>[22]Maio!$H$14</f>
        <v>15.840000000000002</v>
      </c>
      <c r="L26" s="14">
        <f>[22]Maio!$H$15</f>
        <v>17.64</v>
      </c>
      <c r="M26" s="14">
        <f>[22]Maio!$H$16</f>
        <v>10.44</v>
      </c>
      <c r="N26" s="14">
        <f>[22]Maio!$H$17</f>
        <v>4.6800000000000006</v>
      </c>
      <c r="O26" s="14">
        <f>[22]Maio!$H$18</f>
        <v>11.879999999999999</v>
      </c>
      <c r="P26" s="14">
        <f>[22]Maio!$H$19</f>
        <v>12.6</v>
      </c>
      <c r="Q26" s="14">
        <f>[22]Maio!$H$20</f>
        <v>17.28</v>
      </c>
      <c r="R26" s="14">
        <f>[22]Maio!$H$21</f>
        <v>7.2</v>
      </c>
      <c r="S26" s="14">
        <f>[22]Maio!$H$22</f>
        <v>12.6</v>
      </c>
      <c r="T26" s="14">
        <f>[22]Maio!$H$23</f>
        <v>24.48</v>
      </c>
      <c r="U26" s="14">
        <f>[22]Maio!$H$24</f>
        <v>7.2</v>
      </c>
      <c r="V26" s="14">
        <f>[22]Maio!$H$25</f>
        <v>7.2</v>
      </c>
      <c r="W26" s="14">
        <f>[22]Maio!$H$26</f>
        <v>11.16</v>
      </c>
      <c r="X26" s="14">
        <f>[22]Maio!$H$27</f>
        <v>8.64</v>
      </c>
      <c r="Y26" s="14">
        <f>[22]Maio!$H$28</f>
        <v>9.7200000000000006</v>
      </c>
      <c r="Z26" s="14">
        <f>[22]Maio!$H$29</f>
        <v>11.879999999999999</v>
      </c>
      <c r="AA26" s="14">
        <f>[22]Maio!$H$30</f>
        <v>9.3600000000000012</v>
      </c>
      <c r="AB26" s="14">
        <f>[22]Maio!$H$31</f>
        <v>10.8</v>
      </c>
      <c r="AC26" s="14">
        <f>[22]Maio!$H$32</f>
        <v>15.840000000000002</v>
      </c>
      <c r="AD26" s="14">
        <f>[22]Maio!$H$33</f>
        <v>13.68</v>
      </c>
      <c r="AE26" s="14">
        <f>[22]Maio!$H$34</f>
        <v>11.520000000000001</v>
      </c>
      <c r="AF26" s="14">
        <f>[22]Maio!$H$35</f>
        <v>20.16</v>
      </c>
      <c r="AG26" s="75">
        <f t="shared" si="3"/>
        <v>28.44</v>
      </c>
      <c r="AH26" s="92">
        <f t="shared" si="1"/>
        <v>12.379354838709677</v>
      </c>
    </row>
    <row r="27" spans="1:37" ht="17.100000000000001" customHeight="1" x14ac:dyDescent="0.2">
      <c r="A27" s="135" t="s">
        <v>17</v>
      </c>
      <c r="B27" s="14">
        <f>[23]Maio!$H$5</f>
        <v>13.32</v>
      </c>
      <c r="C27" s="14">
        <f>[23]Maio!$H$6</f>
        <v>14.04</v>
      </c>
      <c r="D27" s="14">
        <f>[23]Maio!$H$7</f>
        <v>8.64</v>
      </c>
      <c r="E27" s="14">
        <f>[23]Maio!$H$8</f>
        <v>10.08</v>
      </c>
      <c r="F27" s="14">
        <f>[23]Maio!$H$9</f>
        <v>7.2</v>
      </c>
      <c r="G27" s="14">
        <f>[23]Maio!$H$10</f>
        <v>8.64</v>
      </c>
      <c r="H27" s="14">
        <f>[23]Maio!$H$11</f>
        <v>11.16</v>
      </c>
      <c r="I27" s="14">
        <f>[23]Maio!$H$12</f>
        <v>13.68</v>
      </c>
      <c r="J27" s="14">
        <f>[23]Maio!$H$13</f>
        <v>16.559999999999999</v>
      </c>
      <c r="K27" s="14">
        <f>[23]Maio!$H$14</f>
        <v>23.040000000000003</v>
      </c>
      <c r="L27" s="14">
        <f>[23]Maio!$H$15</f>
        <v>19.8</v>
      </c>
      <c r="M27" s="14">
        <f>[23]Maio!$H$16</f>
        <v>8.2799999999999994</v>
      </c>
      <c r="N27" s="14">
        <f>[23]Maio!$H$17</f>
        <v>6.84</v>
      </c>
      <c r="O27" s="14">
        <f>[23]Maio!$H$18</f>
        <v>12.96</v>
      </c>
      <c r="P27" s="14">
        <f>[23]Maio!$H$19</f>
        <v>14.4</v>
      </c>
      <c r="Q27" s="14">
        <f>[23]Maio!$H$20</f>
        <v>10.44</v>
      </c>
      <c r="R27" s="14">
        <f>[23]Maio!$H$21</f>
        <v>12.96</v>
      </c>
      <c r="S27" s="14">
        <f>[23]Maio!$H$22</f>
        <v>19.440000000000001</v>
      </c>
      <c r="T27" s="14">
        <f>[23]Maio!$H$23</f>
        <v>21.240000000000002</v>
      </c>
      <c r="U27" s="14">
        <f>[23]Maio!$H$24</f>
        <v>9.3600000000000012</v>
      </c>
      <c r="V27" s="14">
        <f>[23]Maio!$H$25</f>
        <v>7.9200000000000008</v>
      </c>
      <c r="W27" s="14">
        <f>[23]Maio!$H$26</f>
        <v>6.12</v>
      </c>
      <c r="X27" s="14">
        <f>[23]Maio!$H$27</f>
        <v>7.2</v>
      </c>
      <c r="Y27" s="14">
        <f>[23]Maio!$H$28</f>
        <v>7.2</v>
      </c>
      <c r="Z27" s="14">
        <f>[23]Maio!$H$29</f>
        <v>11.520000000000001</v>
      </c>
      <c r="AA27" s="14">
        <f>[23]Maio!$H$30</f>
        <v>15.48</v>
      </c>
      <c r="AB27" s="14">
        <f>[23]Maio!$H$31</f>
        <v>14.76</v>
      </c>
      <c r="AC27" s="14">
        <f>[23]Maio!$H$32</f>
        <v>17.64</v>
      </c>
      <c r="AD27" s="14">
        <f>[23]Maio!$H$33</f>
        <v>16.920000000000002</v>
      </c>
      <c r="AE27" s="14">
        <f>[23]Maio!$H$34</f>
        <v>15.120000000000001</v>
      </c>
      <c r="AF27" s="14">
        <f>[23]Maio!$H$35</f>
        <v>18</v>
      </c>
      <c r="AG27" s="75">
        <f t="shared" si="3"/>
        <v>23.040000000000003</v>
      </c>
      <c r="AH27" s="92">
        <f t="shared" si="1"/>
        <v>12.901935483870968</v>
      </c>
    </row>
    <row r="28" spans="1:37" ht="17.100000000000001" customHeight="1" x14ac:dyDescent="0.2">
      <c r="A28" s="135" t="s">
        <v>18</v>
      </c>
      <c r="B28" s="14">
        <f>[24]Maio!$H$5</f>
        <v>6.48</v>
      </c>
      <c r="C28" s="14">
        <f>[24]Maio!$H$6</f>
        <v>3.9600000000000004</v>
      </c>
      <c r="D28" s="14">
        <f>[24]Maio!$H$7</f>
        <v>1.8</v>
      </c>
      <c r="E28" s="14">
        <f>[24]Maio!$H$8</f>
        <v>1.8</v>
      </c>
      <c r="F28" s="14">
        <f>[24]Maio!$H$9</f>
        <v>1.4400000000000002</v>
      </c>
      <c r="G28" s="14">
        <f>[24]Maio!$H$10</f>
        <v>3.24</v>
      </c>
      <c r="H28" s="14">
        <f>[24]Maio!$H$11</f>
        <v>6.48</v>
      </c>
      <c r="I28" s="14">
        <f>[24]Maio!$H$12</f>
        <v>7.2</v>
      </c>
      <c r="J28" s="14">
        <f>[24]Maio!$H$13</f>
        <v>6.48</v>
      </c>
      <c r="K28" s="14">
        <f>[24]Maio!$H$14</f>
        <v>18.720000000000002</v>
      </c>
      <c r="L28" s="14">
        <f>[24]Maio!$H$15</f>
        <v>21.6</v>
      </c>
      <c r="M28" s="14">
        <f>[24]Maio!$H$16</f>
        <v>7.9200000000000008</v>
      </c>
      <c r="N28" s="14">
        <f>[24]Maio!$H$17</f>
        <v>3.24</v>
      </c>
      <c r="O28" s="14">
        <f>[24]Maio!$H$18</f>
        <v>7.9200000000000008</v>
      </c>
      <c r="P28" s="14">
        <f>[24]Maio!$H$19</f>
        <v>8.64</v>
      </c>
      <c r="Q28" s="14">
        <f>[24]Maio!$H$20</f>
        <v>20.88</v>
      </c>
      <c r="R28" s="14">
        <f>[24]Maio!$H$21</f>
        <v>19.079999999999998</v>
      </c>
      <c r="S28" s="14">
        <f>[24]Maio!$H$22</f>
        <v>7.2</v>
      </c>
      <c r="T28" s="14">
        <f>[24]Maio!$H$23</f>
        <v>29.880000000000003</v>
      </c>
      <c r="U28" s="14">
        <f>[24]Maio!$H$24</f>
        <v>7.5600000000000005</v>
      </c>
      <c r="V28" s="14">
        <f>[24]Maio!$H$25</f>
        <v>10.44</v>
      </c>
      <c r="W28" s="14">
        <f>[24]Maio!$H$26</f>
        <v>10.08</v>
      </c>
      <c r="X28" s="14">
        <f>[24]Maio!$H$27</f>
        <v>1.08</v>
      </c>
      <c r="Y28" s="14">
        <f>[24]Maio!$H$28</f>
        <v>2.16</v>
      </c>
      <c r="Z28" s="14">
        <f>[24]Maio!$H$29</f>
        <v>0.72000000000000008</v>
      </c>
      <c r="AA28" s="14">
        <f>[24]Maio!$H$30</f>
        <v>10.44</v>
      </c>
      <c r="AB28" s="14">
        <f>[24]Maio!$H$31</f>
        <v>12.6</v>
      </c>
      <c r="AC28" s="14">
        <f>[24]Maio!$H$32</f>
        <v>14.76</v>
      </c>
      <c r="AD28" s="14">
        <f>[24]Maio!$H$33</f>
        <v>2.8800000000000003</v>
      </c>
      <c r="AE28" s="14">
        <f>[24]Maio!$H$34</f>
        <v>4.32</v>
      </c>
      <c r="AF28" s="14">
        <f>[24]Maio!$H$35</f>
        <v>8.64</v>
      </c>
      <c r="AG28" s="75">
        <f t="shared" si="3"/>
        <v>29.880000000000003</v>
      </c>
      <c r="AH28" s="92">
        <f t="shared" si="1"/>
        <v>8.6980645161290315</v>
      </c>
    </row>
    <row r="29" spans="1:37" ht="17.100000000000001" customHeight="1" x14ac:dyDescent="0.2">
      <c r="A29" s="135" t="s">
        <v>19</v>
      </c>
      <c r="B29" s="14">
        <f>[25]Maio!$H$5</f>
        <v>11.520000000000001</v>
      </c>
      <c r="C29" s="14">
        <f>[25]Maio!$H$6</f>
        <v>17.64</v>
      </c>
      <c r="D29" s="14">
        <f>[25]Maio!$H$7</f>
        <v>15.48</v>
      </c>
      <c r="E29" s="14">
        <f>[25]Maio!$H$8</f>
        <v>12.6</v>
      </c>
      <c r="F29" s="14">
        <f>[25]Maio!$H$9</f>
        <v>12.24</v>
      </c>
      <c r="G29" s="14">
        <f>[25]Maio!$H$10</f>
        <v>11.16</v>
      </c>
      <c r="H29" s="14">
        <f>[25]Maio!$H$11</f>
        <v>17.28</v>
      </c>
      <c r="I29" s="14">
        <f>[25]Maio!$H$12</f>
        <v>21.240000000000002</v>
      </c>
      <c r="J29" s="14">
        <f>[25]Maio!$H$13</f>
        <v>21.6</v>
      </c>
      <c r="K29" s="14">
        <f>[25]Maio!$H$14</f>
        <v>26.28</v>
      </c>
      <c r="L29" s="14">
        <f>[25]Maio!$H$15</f>
        <v>14.04</v>
      </c>
      <c r="M29" s="14">
        <f>[25]Maio!$H$16</f>
        <v>11.520000000000001</v>
      </c>
      <c r="N29" s="14">
        <f>[25]Maio!$H$17</f>
        <v>9</v>
      </c>
      <c r="O29" s="14">
        <f>[25]Maio!$H$18</f>
        <v>19.8</v>
      </c>
      <c r="P29" s="14">
        <f>[25]Maio!$H$19</f>
        <v>16.2</v>
      </c>
      <c r="Q29" s="14">
        <f>[25]Maio!$H$20</f>
        <v>16.2</v>
      </c>
      <c r="R29" s="14">
        <f>[25]Maio!$H$21</f>
        <v>11.16</v>
      </c>
      <c r="S29" s="14">
        <f>[25]Maio!$H$22</f>
        <v>15.48</v>
      </c>
      <c r="T29" s="14">
        <f>[25]Maio!$H$23</f>
        <v>27.36</v>
      </c>
      <c r="U29" s="14">
        <f>[25]Maio!$H$24</f>
        <v>7.9200000000000008</v>
      </c>
      <c r="V29" s="14">
        <f>[25]Maio!$H$25</f>
        <v>8.64</v>
      </c>
      <c r="W29" s="14">
        <f>[25]Maio!$H$26</f>
        <v>9.3600000000000012</v>
      </c>
      <c r="X29" s="14">
        <f>[25]Maio!$H$27</f>
        <v>11.520000000000001</v>
      </c>
      <c r="Y29" s="14">
        <f>[25]Maio!$H$28</f>
        <v>10.44</v>
      </c>
      <c r="Z29" s="14">
        <f>[25]Maio!$H$29</f>
        <v>13.68</v>
      </c>
      <c r="AA29" s="14">
        <f>[25]Maio!$H$30</f>
        <v>18</v>
      </c>
      <c r="AB29" s="14">
        <f>[25]Maio!$H$31</f>
        <v>20.88</v>
      </c>
      <c r="AC29" s="14">
        <f>[25]Maio!$H$32</f>
        <v>17.64</v>
      </c>
      <c r="AD29" s="14">
        <f>[25]Maio!$H$33</f>
        <v>18</v>
      </c>
      <c r="AE29" s="14">
        <f>[25]Maio!$H$34</f>
        <v>15.840000000000002</v>
      </c>
      <c r="AF29" s="14">
        <f>[25]Maio!$H$35</f>
        <v>15.48</v>
      </c>
      <c r="AG29" s="75">
        <f t="shared" si="3"/>
        <v>27.36</v>
      </c>
      <c r="AH29" s="92">
        <f t="shared" si="1"/>
        <v>15.329032258064515</v>
      </c>
    </row>
    <row r="30" spans="1:37" ht="17.100000000000001" customHeight="1" x14ac:dyDescent="0.2">
      <c r="A30" s="135" t="s">
        <v>31</v>
      </c>
      <c r="B30" s="14">
        <f>[26]Maio!$H$5</f>
        <v>9.3600000000000012</v>
      </c>
      <c r="C30" s="14">
        <f>[26]Maio!$H$6</f>
        <v>14.4</v>
      </c>
      <c r="D30" s="14">
        <f>[26]Maio!$H$7</f>
        <v>8.64</v>
      </c>
      <c r="E30" s="14">
        <f>[26]Maio!$H$8</f>
        <v>10.44</v>
      </c>
      <c r="F30" s="14">
        <f>[26]Maio!$H$9</f>
        <v>10.08</v>
      </c>
      <c r="G30" s="14">
        <f>[26]Maio!$H$10</f>
        <v>10.8</v>
      </c>
      <c r="H30" s="14">
        <f>[26]Maio!$H$11</f>
        <v>13.68</v>
      </c>
      <c r="I30" s="14">
        <f>[26]Maio!$H$12</f>
        <v>12.96</v>
      </c>
      <c r="J30" s="14">
        <f>[26]Maio!$H$13</f>
        <v>19.079999999999998</v>
      </c>
      <c r="K30" s="14">
        <f>[26]Maio!$H$14</f>
        <v>13.32</v>
      </c>
      <c r="L30" s="14">
        <f>[26]Maio!$H$15</f>
        <v>16.559999999999999</v>
      </c>
      <c r="M30" s="14">
        <f>[26]Maio!$H$16</f>
        <v>11.16</v>
      </c>
      <c r="N30" s="14">
        <f>[26]Maio!$H$17</f>
        <v>7.5600000000000005</v>
      </c>
      <c r="O30" s="14">
        <f>[26]Maio!$H$18</f>
        <v>7.5600000000000005</v>
      </c>
      <c r="P30" s="14">
        <f>[26]Maio!$H$19</f>
        <v>14.4</v>
      </c>
      <c r="Q30" s="14">
        <f>[26]Maio!$H$20</f>
        <v>23.400000000000002</v>
      </c>
      <c r="R30" s="14">
        <f>[26]Maio!$H$21</f>
        <v>14.04</v>
      </c>
      <c r="S30" s="14">
        <f>[26]Maio!$H$22</f>
        <v>16.2</v>
      </c>
      <c r="T30" s="14">
        <f>[26]Maio!$H$23</f>
        <v>24.12</v>
      </c>
      <c r="U30" s="14">
        <f>[26]Maio!$H$24</f>
        <v>11.520000000000001</v>
      </c>
      <c r="V30" s="14">
        <f>[26]Maio!$H$25</f>
        <v>12.6</v>
      </c>
      <c r="W30" s="14">
        <f>[26]Maio!$H$26</f>
        <v>9</v>
      </c>
      <c r="X30" s="14">
        <f>[26]Maio!$H$27</f>
        <v>9.3600000000000012</v>
      </c>
      <c r="Y30" s="14">
        <f>[26]Maio!$H$28</f>
        <v>9</v>
      </c>
      <c r="Z30" s="14">
        <f>[26]Maio!$H$29</f>
        <v>9</v>
      </c>
      <c r="AA30" s="14">
        <f>[26]Maio!$H$30</f>
        <v>15.120000000000001</v>
      </c>
      <c r="AB30" s="14">
        <f>[26]Maio!$H$31</f>
        <v>18</v>
      </c>
      <c r="AC30" s="14">
        <f>[26]Maio!$H$32</f>
        <v>18.720000000000002</v>
      </c>
      <c r="AD30" s="14">
        <f>[26]Maio!$H$33</f>
        <v>11.879999999999999</v>
      </c>
      <c r="AE30" s="14">
        <f>[26]Maio!$H$34</f>
        <v>12.24</v>
      </c>
      <c r="AF30" s="14">
        <f>[26]Maio!$H$35</f>
        <v>14.4</v>
      </c>
      <c r="AG30" s="75" t="s">
        <v>130</v>
      </c>
      <c r="AH30" s="92">
        <f t="shared" si="1"/>
        <v>13.180645161290323</v>
      </c>
    </row>
    <row r="31" spans="1:37" ht="17.100000000000001" customHeight="1" x14ac:dyDescent="0.2">
      <c r="A31" s="135" t="s">
        <v>51</v>
      </c>
      <c r="B31" s="14">
        <f>[27]Maio!$H$5</f>
        <v>16.2</v>
      </c>
      <c r="C31" s="14">
        <f>[27]Maio!$H$6</f>
        <v>15.120000000000001</v>
      </c>
      <c r="D31" s="14">
        <f>[27]Maio!$H$7</f>
        <v>15.120000000000001</v>
      </c>
      <c r="E31" s="14">
        <f>[27]Maio!$H$8</f>
        <v>15.120000000000001</v>
      </c>
      <c r="F31" s="14">
        <f>[27]Maio!$H$9</f>
        <v>14.4</v>
      </c>
      <c r="G31" s="14">
        <f>[27]Maio!$H$10</f>
        <v>13.68</v>
      </c>
      <c r="H31" s="14">
        <f>[27]Maio!$H$11</f>
        <v>12.6</v>
      </c>
      <c r="I31" s="14">
        <f>[27]Maio!$H$12</f>
        <v>34.56</v>
      </c>
      <c r="J31" s="14">
        <f>[27]Maio!$H$13</f>
        <v>16.920000000000002</v>
      </c>
      <c r="K31" s="14">
        <f>[27]Maio!$H$14</f>
        <v>21.6</v>
      </c>
      <c r="L31" s="14">
        <f>[27]Maio!$H$15</f>
        <v>21.96</v>
      </c>
      <c r="M31" s="14">
        <f>[27]Maio!$H$16</f>
        <v>17.28</v>
      </c>
      <c r="N31" s="14">
        <f>[27]Maio!$H$17</f>
        <v>11.16</v>
      </c>
      <c r="O31" s="14">
        <f>[27]Maio!$H$18</f>
        <v>11.879999999999999</v>
      </c>
      <c r="P31" s="14">
        <f>[27]Maio!$H$19</f>
        <v>15.840000000000002</v>
      </c>
      <c r="Q31" s="14">
        <f>[27]Maio!$H$20</f>
        <v>29.52</v>
      </c>
      <c r="R31" s="14">
        <f>[27]Maio!$H$21</f>
        <v>12.96</v>
      </c>
      <c r="S31" s="14">
        <f>[27]Maio!$H$22</f>
        <v>15.840000000000002</v>
      </c>
      <c r="T31" s="14">
        <f>[27]Maio!$H$23</f>
        <v>24.48</v>
      </c>
      <c r="U31" s="14">
        <f>[27]Maio!$H$24</f>
        <v>23.040000000000003</v>
      </c>
      <c r="V31" s="14">
        <f>[27]Maio!$H$25</f>
        <v>16.2</v>
      </c>
      <c r="W31" s="14">
        <f>[27]Maio!$H$26</f>
        <v>15.840000000000002</v>
      </c>
      <c r="X31" s="14">
        <f>[27]Maio!$H$27</f>
        <v>14.76</v>
      </c>
      <c r="Y31" s="14">
        <f>[27]Maio!$H$28</f>
        <v>17.64</v>
      </c>
      <c r="Z31" s="14">
        <f>[27]Maio!$H$29</f>
        <v>14.4</v>
      </c>
      <c r="AA31" s="14">
        <f>[27]Maio!$H$30</f>
        <v>17.64</v>
      </c>
      <c r="AB31" s="14">
        <f>[27]Maio!$H$31</f>
        <v>21.96</v>
      </c>
      <c r="AC31" s="14">
        <f>[27]Maio!$H$32</f>
        <v>18.36</v>
      </c>
      <c r="AD31" s="14">
        <f>[27]Maio!$H$33</f>
        <v>21.240000000000002</v>
      </c>
      <c r="AE31" s="14">
        <f>[27]Maio!$H$34</f>
        <v>19.440000000000001</v>
      </c>
      <c r="AF31" s="14">
        <f>[27]Maio!$H$35</f>
        <v>19.8</v>
      </c>
      <c r="AG31" s="75">
        <f>MAX(B31:AF31)</f>
        <v>34.56</v>
      </c>
      <c r="AH31" s="92">
        <f t="shared" si="1"/>
        <v>17.953548387096774</v>
      </c>
    </row>
    <row r="32" spans="1:37" ht="17.100000000000001" customHeight="1" x14ac:dyDescent="0.2">
      <c r="A32" s="135" t="s">
        <v>20</v>
      </c>
      <c r="B32" s="14">
        <f>[28]Maio!$H$5</f>
        <v>8.64</v>
      </c>
      <c r="C32" s="14">
        <f>[28]Maio!$H$6</f>
        <v>9.7200000000000006</v>
      </c>
      <c r="D32" s="14">
        <f>[28]Maio!$H$7</f>
        <v>9.3600000000000012</v>
      </c>
      <c r="E32" s="14">
        <f>[28]Maio!$H$8</f>
        <v>8.2799999999999994</v>
      </c>
      <c r="F32" s="14">
        <f>[28]Maio!$H$9</f>
        <v>7.5600000000000005</v>
      </c>
      <c r="G32" s="14">
        <f>[28]Maio!$H$10</f>
        <v>7.9200000000000008</v>
      </c>
      <c r="H32" s="14">
        <f>[28]Maio!$H$11</f>
        <v>6.84</v>
      </c>
      <c r="I32" s="14">
        <f>[28]Maio!$H$12</f>
        <v>9.3600000000000012</v>
      </c>
      <c r="J32" s="14">
        <f>[28]Maio!$H$13</f>
        <v>9.3600000000000012</v>
      </c>
      <c r="K32" s="14">
        <f>[28]Maio!$H$14</f>
        <v>12.96</v>
      </c>
      <c r="L32" s="14">
        <f>[28]Maio!$H$15</f>
        <v>12.24</v>
      </c>
      <c r="M32" s="14">
        <f>[28]Maio!$H$16</f>
        <v>8.64</v>
      </c>
      <c r="N32" s="14">
        <f>[28]Maio!$H$17</f>
        <v>5.4</v>
      </c>
      <c r="O32" s="14">
        <f>[28]Maio!$H$18</f>
        <v>7.5600000000000005</v>
      </c>
      <c r="P32" s="14">
        <f>[28]Maio!$H$19</f>
        <v>13.68</v>
      </c>
      <c r="Q32" s="14">
        <f>[28]Maio!$H$20</f>
        <v>22.68</v>
      </c>
      <c r="R32" s="14">
        <f>[28]Maio!$H$21</f>
        <v>6.12</v>
      </c>
      <c r="S32" s="14">
        <f>[28]Maio!$H$22</f>
        <v>12.24</v>
      </c>
      <c r="T32" s="14">
        <f>[28]Maio!$H$23</f>
        <v>19.440000000000001</v>
      </c>
      <c r="U32" s="14">
        <f>[28]Maio!$H$24</f>
        <v>15.840000000000002</v>
      </c>
      <c r="V32" s="14">
        <f>[28]Maio!$H$25</f>
        <v>7.9200000000000008</v>
      </c>
      <c r="W32" s="14">
        <f>[28]Maio!$H$26</f>
        <v>5.4</v>
      </c>
      <c r="X32" s="14">
        <f>[28]Maio!$H$27</f>
        <v>3.6</v>
      </c>
      <c r="Y32" s="14">
        <f>[28]Maio!$H$28</f>
        <v>6.84</v>
      </c>
      <c r="Z32" s="14">
        <f>[28]Maio!$H$29</f>
        <v>7.9200000000000008</v>
      </c>
      <c r="AA32" s="14">
        <f>[28]Maio!$H$30</f>
        <v>13.68</v>
      </c>
      <c r="AB32" s="14">
        <f>[28]Maio!$H$31</f>
        <v>12.6</v>
      </c>
      <c r="AC32" s="14">
        <f>[28]Maio!$H$32</f>
        <v>11.879999999999999</v>
      </c>
      <c r="AD32" s="14">
        <f>[28]Maio!$H$33</f>
        <v>11.879999999999999</v>
      </c>
      <c r="AE32" s="14">
        <f>[28]Maio!$H$34</f>
        <v>11.879999999999999</v>
      </c>
      <c r="AF32" s="14">
        <f>[28]Maio!$H$35</f>
        <v>9.7200000000000006</v>
      </c>
      <c r="AG32" s="75">
        <f t="shared" ref="AG32" si="4">MAX(B32:AF32)</f>
        <v>22.68</v>
      </c>
      <c r="AH32" s="92">
        <f t="shared" ref="AH32" si="5">AVERAGE(B32:AF32)</f>
        <v>10.230967741935485</v>
      </c>
    </row>
    <row r="33" spans="1:37" ht="17.100000000000001" customHeight="1" x14ac:dyDescent="0.2">
      <c r="A33" s="72" t="s">
        <v>145</v>
      </c>
      <c r="B33" s="14">
        <f>[29]Maio!$H$5</f>
        <v>14.04</v>
      </c>
      <c r="C33" s="14">
        <f>[29]Maio!$H$6</f>
        <v>14.76</v>
      </c>
      <c r="D33" s="14">
        <f>[29]Maio!$H$7</f>
        <v>11.16</v>
      </c>
      <c r="E33" s="14">
        <f>[29]Maio!$H$8</f>
        <v>15.48</v>
      </c>
      <c r="F33" s="14">
        <f>[29]Maio!$H$9</f>
        <v>11.16</v>
      </c>
      <c r="G33" s="14">
        <f>[29]Maio!$H$10</f>
        <v>9.3600000000000012</v>
      </c>
      <c r="H33" s="14">
        <f>[29]Maio!$H$11</f>
        <v>20.52</v>
      </c>
      <c r="I33" s="14">
        <f>[29]Maio!$H$12</f>
        <v>21.6</v>
      </c>
      <c r="J33" s="14">
        <f>[29]Maio!$H$13</f>
        <v>18</v>
      </c>
      <c r="K33" s="14">
        <f>[29]Maio!$H$14</f>
        <v>17.64</v>
      </c>
      <c r="L33" s="14">
        <f>[29]Maio!$H$15</f>
        <v>17.64</v>
      </c>
      <c r="M33" s="14">
        <f>[29]Maio!$H$16</f>
        <v>12.96</v>
      </c>
      <c r="N33" s="14">
        <f>[29]Maio!$H$17</f>
        <v>7.5600000000000005</v>
      </c>
      <c r="O33" s="14">
        <f>[29]Maio!$H$18</f>
        <v>17.28</v>
      </c>
      <c r="P33" s="14">
        <f>[29]Maio!$H$19</f>
        <v>17.28</v>
      </c>
      <c r="Q33" s="14">
        <f>[29]Maio!$H$20</f>
        <v>21.240000000000002</v>
      </c>
      <c r="R33" s="14">
        <f>[29]Maio!$H$21</f>
        <v>15.120000000000001</v>
      </c>
      <c r="S33" s="14">
        <f>[29]Maio!$H$22</f>
        <v>18</v>
      </c>
      <c r="T33" s="14">
        <f>[29]Maio!$H$23</f>
        <v>27</v>
      </c>
      <c r="U33" s="14">
        <f>[29]Maio!$H$24</f>
        <v>14.04</v>
      </c>
      <c r="V33" s="14">
        <f>[29]Maio!$H$25</f>
        <v>8.64</v>
      </c>
      <c r="W33" s="14">
        <f>[29]Maio!$H$26</f>
        <v>9</v>
      </c>
      <c r="X33" s="14">
        <f>[29]Maio!$H$27</f>
        <v>9</v>
      </c>
      <c r="Y33" s="14">
        <f>[29]Maio!$H$28</f>
        <v>12.24</v>
      </c>
      <c r="Z33" s="14">
        <f>[29]Maio!$H$29</f>
        <v>15.120000000000001</v>
      </c>
      <c r="AA33" s="14">
        <f>[29]Maio!$H$30</f>
        <v>19.079999999999998</v>
      </c>
      <c r="AB33" s="14">
        <f>[29]Maio!$H$31</f>
        <v>19.079999999999998</v>
      </c>
      <c r="AC33" s="14">
        <f>[29]Maio!$H$32</f>
        <v>23.400000000000002</v>
      </c>
      <c r="AD33" s="14">
        <f>[29]Maio!$H$33</f>
        <v>19.8</v>
      </c>
      <c r="AE33" s="14">
        <f>[29]Maio!$H$34</f>
        <v>14.76</v>
      </c>
      <c r="AF33" s="14">
        <f>[29]Maio!$H$35</f>
        <v>20.52</v>
      </c>
      <c r="AG33" s="90">
        <f>MAX(B33:AF33)</f>
        <v>27</v>
      </c>
      <c r="AH33" s="92">
        <f>AVERAGE(B33:AF33)</f>
        <v>15.886451612903222</v>
      </c>
    </row>
    <row r="34" spans="1:37" ht="17.100000000000001" customHeight="1" x14ac:dyDescent="0.2">
      <c r="A34" s="72" t="s">
        <v>146</v>
      </c>
      <c r="B34" s="14">
        <f>[30]Maio!$H$5</f>
        <v>16.2</v>
      </c>
      <c r="C34" s="14">
        <f>[30]Maio!$H$6</f>
        <v>18</v>
      </c>
      <c r="D34" s="14">
        <f>[30]Maio!$H$7</f>
        <v>13.68</v>
      </c>
      <c r="E34" s="14">
        <f>[30]Maio!$H$8</f>
        <v>12.6</v>
      </c>
      <c r="F34" s="14">
        <f>[30]Maio!$H$9</f>
        <v>16.920000000000002</v>
      </c>
      <c r="G34" s="14">
        <f>[30]Maio!$H$10</f>
        <v>18.36</v>
      </c>
      <c r="H34" s="14">
        <f>[30]Maio!$H$11</f>
        <v>20.52</v>
      </c>
      <c r="I34" s="14">
        <f>[30]Maio!$H$12</f>
        <v>23.759999999999998</v>
      </c>
      <c r="J34" s="14">
        <f>[30]Maio!$H$13</f>
        <v>22.32</v>
      </c>
      <c r="K34" s="14">
        <f>[30]Maio!$H$14</f>
        <v>20.88</v>
      </c>
      <c r="L34" s="14">
        <f>[30]Maio!$H$15</f>
        <v>16.920000000000002</v>
      </c>
      <c r="M34" s="14">
        <f>[30]Maio!$H$16</f>
        <v>14.04</v>
      </c>
      <c r="N34" s="14">
        <f>[30]Maio!$H$17</f>
        <v>11.879999999999999</v>
      </c>
      <c r="O34" s="14">
        <f>[30]Maio!$H$18</f>
        <v>17.28</v>
      </c>
      <c r="P34" s="14">
        <f>[30]Maio!$H$19</f>
        <v>19.440000000000001</v>
      </c>
      <c r="Q34" s="14">
        <f>[30]Maio!$H$20</f>
        <v>16.920000000000002</v>
      </c>
      <c r="R34" s="14">
        <f>[30]Maio!$H$21</f>
        <v>14.76</v>
      </c>
      <c r="S34" s="14">
        <f>[30]Maio!$H$22</f>
        <v>20.88</v>
      </c>
      <c r="T34" s="14">
        <f>[30]Maio!$H$23</f>
        <v>25.92</v>
      </c>
      <c r="U34" s="14">
        <f>[30]Maio!$H$24</f>
        <v>9.7200000000000006</v>
      </c>
      <c r="V34" s="14">
        <f>[30]Maio!$H$25</f>
        <v>16.920000000000002</v>
      </c>
      <c r="W34" s="14">
        <f>[30]Maio!$H$26</f>
        <v>9.3600000000000012</v>
      </c>
      <c r="X34" s="14">
        <f>[30]Maio!$H$27</f>
        <v>10.44</v>
      </c>
      <c r="Y34" s="14">
        <f>[30]Maio!$H$28</f>
        <v>9</v>
      </c>
      <c r="Z34" s="14">
        <f>[30]Maio!$H$29</f>
        <v>15.48</v>
      </c>
      <c r="AA34" s="14">
        <f>[30]Maio!$H$30</f>
        <v>18.720000000000002</v>
      </c>
      <c r="AB34" s="14">
        <f>[30]Maio!$H$31</f>
        <v>23.040000000000003</v>
      </c>
      <c r="AC34" s="14">
        <f>[30]Maio!$H$32</f>
        <v>19.8</v>
      </c>
      <c r="AD34" s="14">
        <f>[30]Maio!$H$33</f>
        <v>21.240000000000002</v>
      </c>
      <c r="AE34" s="14">
        <f>[30]Maio!$H$34</f>
        <v>16.920000000000002</v>
      </c>
      <c r="AF34" s="14">
        <f>[30]Maio!$H$35</f>
        <v>16.920000000000002</v>
      </c>
      <c r="AG34" s="75">
        <f>MAX(B34:AF34)</f>
        <v>25.92</v>
      </c>
      <c r="AH34" s="92">
        <f t="shared" ref="AH34:AH49" si="6">AVERAGE(B34:AF34)</f>
        <v>17.059354838709684</v>
      </c>
    </row>
    <row r="35" spans="1:37" ht="17.100000000000001" customHeight="1" x14ac:dyDescent="0.2">
      <c r="A35" s="72" t="s">
        <v>147</v>
      </c>
      <c r="B35" s="14">
        <f>[31]Maio!$H$5</f>
        <v>15.840000000000002</v>
      </c>
      <c r="C35" s="14">
        <f>[31]Maio!$H$6</f>
        <v>20.52</v>
      </c>
      <c r="D35" s="14">
        <f>[31]Maio!$H$7</f>
        <v>18</v>
      </c>
      <c r="E35" s="14">
        <f>[31]Maio!$H$8</f>
        <v>16.2</v>
      </c>
      <c r="F35" s="14">
        <f>[31]Maio!$H$9</f>
        <v>20.88</v>
      </c>
      <c r="G35" s="14">
        <f>[31]Maio!$H$10</f>
        <v>24.12</v>
      </c>
      <c r="H35" s="14">
        <f>[31]Maio!$H$11</f>
        <v>21.96</v>
      </c>
      <c r="I35" s="14">
        <f>[31]Maio!$H$12</f>
        <v>23.040000000000003</v>
      </c>
      <c r="J35" s="14">
        <f>[31]Maio!$H$13</f>
        <v>19.8</v>
      </c>
      <c r="K35" s="14">
        <f>[31]Maio!$H$14</f>
        <v>23.040000000000003</v>
      </c>
      <c r="L35" s="14">
        <f>[31]Maio!$H$15</f>
        <v>27</v>
      </c>
      <c r="M35" s="14">
        <f>[31]Maio!$H$16</f>
        <v>21.96</v>
      </c>
      <c r="N35" s="14">
        <f>[31]Maio!$H$17</f>
        <v>14.76</v>
      </c>
      <c r="O35" s="14">
        <f>[31]Maio!$H$18</f>
        <v>16.559999999999999</v>
      </c>
      <c r="P35" s="14">
        <f>[31]Maio!$H$19</f>
        <v>17.28</v>
      </c>
      <c r="Q35" s="14">
        <f>[31]Maio!$H$20</f>
        <v>23.759999999999998</v>
      </c>
      <c r="R35" s="14">
        <f>[31]Maio!$H$21</f>
        <v>22.32</v>
      </c>
      <c r="S35" s="14">
        <f>[31]Maio!$H$22</f>
        <v>16.920000000000002</v>
      </c>
      <c r="T35" s="14">
        <f>[31]Maio!$H$23</f>
        <v>26.28</v>
      </c>
      <c r="U35" s="14">
        <f>[31]Maio!$H$24</f>
        <v>29.880000000000003</v>
      </c>
      <c r="V35" s="14">
        <f>[31]Maio!$H$25</f>
        <v>17.28</v>
      </c>
      <c r="W35" s="14">
        <f>[31]Maio!$H$26</f>
        <v>16.920000000000002</v>
      </c>
      <c r="X35" s="14">
        <f>[31]Maio!$H$27</f>
        <v>26.64</v>
      </c>
      <c r="Y35" s="14">
        <f>[31]Maio!$H$28</f>
        <v>19.079999999999998</v>
      </c>
      <c r="Z35" s="14">
        <f>[31]Maio!$H$29</f>
        <v>25.2</v>
      </c>
      <c r="AA35" s="14">
        <f>[31]Maio!$H$30</f>
        <v>19.8</v>
      </c>
      <c r="AB35" s="14">
        <f>[31]Maio!$H$31</f>
        <v>20.88</v>
      </c>
      <c r="AC35" s="14">
        <f>[31]Maio!$H$32</f>
        <v>27.36</v>
      </c>
      <c r="AD35" s="14">
        <f>[31]Maio!$H$33</f>
        <v>19.440000000000001</v>
      </c>
      <c r="AE35" s="14">
        <f>[31]Maio!$H$34</f>
        <v>20.88</v>
      </c>
      <c r="AF35" s="14">
        <f>[31]Maio!$H$35</f>
        <v>19.8</v>
      </c>
      <c r="AG35" s="75">
        <f t="shared" ref="AG35:AG47" si="7">MAX(B35:AF35)</f>
        <v>29.880000000000003</v>
      </c>
      <c r="AH35" s="92">
        <f t="shared" si="6"/>
        <v>21.07741935483871</v>
      </c>
    </row>
    <row r="36" spans="1:37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75" t="s">
        <v>130</v>
      </c>
      <c r="AH36" s="92" t="s">
        <v>130</v>
      </c>
    </row>
    <row r="37" spans="1:37" ht="17.100000000000001" customHeight="1" x14ac:dyDescent="0.2">
      <c r="A37" s="72" t="s">
        <v>149</v>
      </c>
      <c r="B37" s="14">
        <f>[33]Maio!$H$5</f>
        <v>12.24</v>
      </c>
      <c r="C37" s="14">
        <f>[33]Maio!$H$6</f>
        <v>12.6</v>
      </c>
      <c r="D37" s="14">
        <f>[33]Maio!$H$7</f>
        <v>14.76</v>
      </c>
      <c r="E37" s="14">
        <f>[33]Maio!$H$8</f>
        <v>15.48</v>
      </c>
      <c r="F37" s="14">
        <f>[33]Maio!$H$9</f>
        <v>12.96</v>
      </c>
      <c r="G37" s="14">
        <f>[33]Maio!$H$10</f>
        <v>13.32</v>
      </c>
      <c r="H37" s="14">
        <f>[33]Maio!$H$11</f>
        <v>16.920000000000002</v>
      </c>
      <c r="I37" s="14">
        <f>[33]Maio!$H$12</f>
        <v>19.8</v>
      </c>
      <c r="J37" s="14">
        <f>[33]Maio!$H$13</f>
        <v>16.920000000000002</v>
      </c>
      <c r="K37" s="14">
        <f>[33]Maio!$H$14</f>
        <v>17.28</v>
      </c>
      <c r="L37" s="14">
        <f>[33]Maio!$H$15</f>
        <v>22.32</v>
      </c>
      <c r="M37" s="14">
        <f>[33]Maio!$H$16</f>
        <v>15.840000000000002</v>
      </c>
      <c r="N37" s="14">
        <f>[33]Maio!$H$17</f>
        <v>12.96</v>
      </c>
      <c r="O37" s="14">
        <f>[33]Maio!$H$18</f>
        <v>18</v>
      </c>
      <c r="P37" s="14">
        <f>[33]Maio!$H$19</f>
        <v>17.28</v>
      </c>
      <c r="Q37" s="14">
        <f>[33]Maio!$H$20</f>
        <v>19.8</v>
      </c>
      <c r="R37" s="14">
        <f>[33]Maio!$H$21</f>
        <v>14.76</v>
      </c>
      <c r="S37" s="14">
        <f>[33]Maio!$H$22</f>
        <v>18</v>
      </c>
      <c r="T37" s="14">
        <f>[33]Maio!$H$23</f>
        <v>33.119999999999997</v>
      </c>
      <c r="U37" s="14">
        <f>[33]Maio!$H$24</f>
        <v>21.96</v>
      </c>
      <c r="V37" s="14">
        <f>[33]Maio!$H$25</f>
        <v>11.879999999999999</v>
      </c>
      <c r="W37" s="14">
        <f>[33]Maio!$H$26</f>
        <v>13.68</v>
      </c>
      <c r="X37" s="14">
        <f>[33]Maio!$H$27</f>
        <v>11.16</v>
      </c>
      <c r="Y37" s="14">
        <f>[33]Maio!$H$28</f>
        <v>12.6</v>
      </c>
      <c r="Z37" s="14">
        <f>[33]Maio!$H$29</f>
        <v>15.840000000000002</v>
      </c>
      <c r="AA37" s="14">
        <f>[33]Maio!$H$30</f>
        <v>18.36</v>
      </c>
      <c r="AB37" s="14">
        <f>[33]Maio!$H$31</f>
        <v>16.920000000000002</v>
      </c>
      <c r="AC37" s="14">
        <f>[33]Maio!$H$32</f>
        <v>17.64</v>
      </c>
      <c r="AD37" s="14">
        <f>[33]Maio!$H$33</f>
        <v>15.48</v>
      </c>
      <c r="AE37" s="14">
        <f>[33]Maio!$H$34</f>
        <v>23.040000000000003</v>
      </c>
      <c r="AF37" s="14">
        <f>[33]Maio!$H$35</f>
        <v>18</v>
      </c>
      <c r="AG37" s="75">
        <f t="shared" si="7"/>
        <v>33.119999999999997</v>
      </c>
      <c r="AH37" s="92">
        <f t="shared" si="6"/>
        <v>16.803870967741936</v>
      </c>
    </row>
    <row r="38" spans="1:37" ht="17.100000000000001" customHeight="1" x14ac:dyDescent="0.2">
      <c r="A38" s="72" t="s">
        <v>150</v>
      </c>
      <c r="B38" s="14">
        <f>[34]Maio!$H$5</f>
        <v>18.720000000000002</v>
      </c>
      <c r="C38" s="14">
        <f>[34]Maio!$H$6</f>
        <v>18.720000000000002</v>
      </c>
      <c r="D38" s="14">
        <f>[34]Maio!$H$7</f>
        <v>15.840000000000002</v>
      </c>
      <c r="E38" s="14">
        <f>[34]Maio!$H$8</f>
        <v>18.36</v>
      </c>
      <c r="F38" s="14">
        <f>[34]Maio!$H$9</f>
        <v>15.840000000000002</v>
      </c>
      <c r="G38" s="14">
        <f>[34]Maio!$H$10</f>
        <v>11.520000000000001</v>
      </c>
      <c r="H38" s="14">
        <f>[34]Maio!$H$11</f>
        <v>23.040000000000003</v>
      </c>
      <c r="I38" s="14">
        <f>[34]Maio!$H$12</f>
        <v>23.759999999999998</v>
      </c>
      <c r="J38" s="14">
        <f>[34]Maio!$H$13</f>
        <v>24.48</v>
      </c>
      <c r="K38" s="14">
        <f>[34]Maio!$H$14</f>
        <v>25.2</v>
      </c>
      <c r="L38" s="14">
        <f>[34]Maio!$H$15</f>
        <v>19.440000000000001</v>
      </c>
      <c r="M38" s="14">
        <f>[34]Maio!$H$16</f>
        <v>10.8</v>
      </c>
      <c r="N38" s="14">
        <f>[34]Maio!$H$17</f>
        <v>10.44</v>
      </c>
      <c r="O38" s="14">
        <f>[34]Maio!$H$18</f>
        <v>21.240000000000002</v>
      </c>
      <c r="P38" s="14">
        <f>[34]Maio!$H$19</f>
        <v>16.920000000000002</v>
      </c>
      <c r="Q38" s="14">
        <f>[34]Maio!$H$20</f>
        <v>18.720000000000002</v>
      </c>
      <c r="R38" s="14">
        <f>[34]Maio!$H$21</f>
        <v>18.720000000000002</v>
      </c>
      <c r="S38" s="14">
        <f>[34]Maio!$H$22</f>
        <v>22.32</v>
      </c>
      <c r="T38" s="14">
        <f>[34]Maio!$H$23</f>
        <v>29.52</v>
      </c>
      <c r="U38" s="14">
        <f>[34]Maio!$H$24</f>
        <v>12.24</v>
      </c>
      <c r="V38" s="14">
        <f>[34]Maio!$H$25</f>
        <v>14.4</v>
      </c>
      <c r="W38" s="14">
        <f>[34]Maio!$H$26</f>
        <v>11.16</v>
      </c>
      <c r="X38" s="14">
        <f>[34]Maio!$H$27</f>
        <v>8.64</v>
      </c>
      <c r="Y38" s="14">
        <f>[34]Maio!$H$28</f>
        <v>11.520000000000001</v>
      </c>
      <c r="Z38" s="14">
        <f>[34]Maio!$H$29</f>
        <v>15.840000000000002</v>
      </c>
      <c r="AA38" s="14">
        <f>[34]Maio!$H$30</f>
        <v>23.759999999999998</v>
      </c>
      <c r="AB38" s="14">
        <f>[34]Maio!$H$31</f>
        <v>21.96</v>
      </c>
      <c r="AC38" s="14">
        <f>[34]Maio!$H$32</f>
        <v>27</v>
      </c>
      <c r="AD38" s="14">
        <f>[34]Maio!$H$33</f>
        <v>22.32</v>
      </c>
      <c r="AE38" s="14">
        <f>[34]Maio!$H$34</f>
        <v>23.040000000000003</v>
      </c>
      <c r="AF38" s="14">
        <f>[34]Maio!$H$35</f>
        <v>21.6</v>
      </c>
      <c r="AG38" s="75">
        <f t="shared" si="7"/>
        <v>29.52</v>
      </c>
      <c r="AH38" s="92">
        <f t="shared" si="6"/>
        <v>18.61548387096774</v>
      </c>
    </row>
    <row r="39" spans="1:37" ht="17.100000000000001" customHeight="1" x14ac:dyDescent="0.2">
      <c r="A39" s="72" t="s">
        <v>151</v>
      </c>
      <c r="B39" s="14">
        <f>[35]Maio!$H$5</f>
        <v>15.840000000000002</v>
      </c>
      <c r="C39" s="14">
        <f>[35]Maio!$H$6</f>
        <v>15.48</v>
      </c>
      <c r="D39" s="14">
        <f>[35]Maio!$H$7</f>
        <v>12.24</v>
      </c>
      <c r="E39" s="14">
        <f>[35]Maio!$H$8</f>
        <v>12.96</v>
      </c>
      <c r="F39" s="14">
        <f>[35]Maio!$H$9</f>
        <v>17.28</v>
      </c>
      <c r="G39" s="14">
        <f>[35]Maio!$H$10</f>
        <v>14.76</v>
      </c>
      <c r="H39" s="14">
        <f>[35]Maio!$H$11</f>
        <v>17.28</v>
      </c>
      <c r="I39" s="14">
        <f>[35]Maio!$H$12</f>
        <v>15.840000000000002</v>
      </c>
      <c r="J39" s="14">
        <f>[35]Maio!$H$13</f>
        <v>15.120000000000001</v>
      </c>
      <c r="K39" s="14">
        <f>[35]Maio!$H$14</f>
        <v>21.240000000000002</v>
      </c>
      <c r="L39" s="14">
        <f>[35]Maio!$H$15</f>
        <v>27.720000000000002</v>
      </c>
      <c r="M39" s="14">
        <f>[35]Maio!$H$16</f>
        <v>20.52</v>
      </c>
      <c r="N39" s="14">
        <f>[35]Maio!$H$17</f>
        <v>12.24</v>
      </c>
      <c r="O39" s="14">
        <f>[35]Maio!$H$18</f>
        <v>11.879999999999999</v>
      </c>
      <c r="P39" s="14">
        <f>[35]Maio!$H$19</f>
        <v>16.2</v>
      </c>
      <c r="Q39" s="14">
        <f>[35]Maio!$H$20</f>
        <v>21.6</v>
      </c>
      <c r="R39" s="14">
        <f>[35]Maio!$H$21</f>
        <v>17.64</v>
      </c>
      <c r="S39" s="14">
        <f>[35]Maio!$H$22</f>
        <v>16.559999999999999</v>
      </c>
      <c r="T39" s="14">
        <f>[35]Maio!$H$23</f>
        <v>27</v>
      </c>
      <c r="U39" s="14">
        <f>[35]Maio!$H$24</f>
        <v>20.52</v>
      </c>
      <c r="V39" s="14">
        <f>[35]Maio!$H$25</f>
        <v>12.6</v>
      </c>
      <c r="W39" s="14">
        <f>[35]Maio!$H$26</f>
        <v>15.840000000000002</v>
      </c>
      <c r="X39" s="14">
        <f>[35]Maio!$H$27</f>
        <v>20.52</v>
      </c>
      <c r="Y39" s="14">
        <f>[35]Maio!$H$28</f>
        <v>16.2</v>
      </c>
      <c r="Z39" s="14">
        <f>[35]Maio!$H$29</f>
        <v>15.120000000000001</v>
      </c>
      <c r="AA39" s="14">
        <f>[35]Maio!$H$30</f>
        <v>16.2</v>
      </c>
      <c r="AB39" s="14">
        <f>[35]Maio!$H$31</f>
        <v>18.720000000000002</v>
      </c>
      <c r="AC39" s="14">
        <f>[35]Maio!$H$32</f>
        <v>21.6</v>
      </c>
      <c r="AD39" s="14">
        <f>[35]Maio!$H$33</f>
        <v>12.96</v>
      </c>
      <c r="AE39" s="14">
        <f>[35]Maio!$H$34</f>
        <v>15.840000000000002</v>
      </c>
      <c r="AF39" s="14">
        <f>[35]Maio!$H$35</f>
        <v>15.48</v>
      </c>
      <c r="AG39" s="75">
        <f>MAX(B39:AF39)</f>
        <v>27.720000000000002</v>
      </c>
      <c r="AH39" s="92">
        <f t="shared" si="6"/>
        <v>17.129032258064516</v>
      </c>
    </row>
    <row r="40" spans="1:37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75" t="s">
        <v>130</v>
      </c>
      <c r="AH40" s="92" t="s">
        <v>130</v>
      </c>
    </row>
    <row r="41" spans="1:37" ht="17.100000000000001" customHeight="1" x14ac:dyDescent="0.2">
      <c r="A41" s="72" t="s">
        <v>153</v>
      </c>
      <c r="B41" s="14">
        <f>[37]Maio!$H$5</f>
        <v>18</v>
      </c>
      <c r="C41" s="14">
        <f>[37]Maio!$H$6</f>
        <v>26.64</v>
      </c>
      <c r="D41" s="14">
        <f>[37]Maio!$H$7</f>
        <v>20.52</v>
      </c>
      <c r="E41" s="14">
        <f>[37]Maio!$H$8</f>
        <v>14.04</v>
      </c>
      <c r="F41" s="14">
        <f>[37]Maio!$H$9</f>
        <v>14.4</v>
      </c>
      <c r="G41" s="14">
        <f>[37]Maio!$H$10</f>
        <v>16.559999999999999</v>
      </c>
      <c r="H41" s="14">
        <f>[37]Maio!$H$11</f>
        <v>27</v>
      </c>
      <c r="I41" s="14">
        <f>[37]Maio!$H$12</f>
        <v>30.96</v>
      </c>
      <c r="J41" s="14">
        <f>[37]Maio!$H$13</f>
        <v>28.08</v>
      </c>
      <c r="K41" s="14">
        <f>[37]Maio!$H$14</f>
        <v>32.76</v>
      </c>
      <c r="L41" s="14">
        <f>[37]Maio!$H$15</f>
        <v>23.759999999999998</v>
      </c>
      <c r="M41" s="14">
        <f>[37]Maio!$H$16</f>
        <v>13.32</v>
      </c>
      <c r="N41" s="14">
        <f>[37]Maio!$H$17</f>
        <v>11.16</v>
      </c>
      <c r="O41" s="14">
        <f>[37]Maio!$H$18</f>
        <v>22.68</v>
      </c>
      <c r="P41" s="14">
        <f>[37]Maio!$H$19</f>
        <v>26.64</v>
      </c>
      <c r="Q41" s="14">
        <f>[37]Maio!$H$20</f>
        <v>20.52</v>
      </c>
      <c r="R41" s="14">
        <f>[37]Maio!$H$21</f>
        <v>13.68</v>
      </c>
      <c r="S41" s="14">
        <f>[37]Maio!$H$22</f>
        <v>23.759999999999998</v>
      </c>
      <c r="T41" s="14">
        <f>[37]Maio!$H$23</f>
        <v>37.800000000000004</v>
      </c>
      <c r="U41" s="14">
        <f>[37]Maio!$H$24</f>
        <v>10.08</v>
      </c>
      <c r="V41" s="14">
        <f>[37]Maio!$H$25</f>
        <v>8.2799999999999994</v>
      </c>
      <c r="W41" s="14">
        <f>[37]Maio!$H$26</f>
        <v>12.96</v>
      </c>
      <c r="X41" s="14">
        <f>[37]Maio!$H$27</f>
        <v>9.3600000000000012</v>
      </c>
      <c r="Y41" s="14">
        <f>[37]Maio!$H$28</f>
        <v>12.24</v>
      </c>
      <c r="Z41" s="14">
        <f>[37]Maio!$H$29</f>
        <v>17.28</v>
      </c>
      <c r="AA41" s="14">
        <f>[37]Maio!$H$30</f>
        <v>23.400000000000002</v>
      </c>
      <c r="AB41" s="14">
        <f>[37]Maio!$H$31</f>
        <v>22.68</v>
      </c>
      <c r="AC41" s="14">
        <f>[37]Maio!$H$32</f>
        <v>29.52</v>
      </c>
      <c r="AD41" s="14">
        <f>[37]Maio!$H$33</f>
        <v>28.8</v>
      </c>
      <c r="AE41" s="14">
        <f>[37]Maio!$H$34</f>
        <v>25.56</v>
      </c>
      <c r="AF41" s="14">
        <f>[37]Maio!$H$35</f>
        <v>30.6</v>
      </c>
      <c r="AG41" s="75">
        <f t="shared" si="7"/>
        <v>37.800000000000004</v>
      </c>
      <c r="AH41" s="92">
        <f t="shared" si="6"/>
        <v>21.065806451612893</v>
      </c>
      <c r="AK41" s="16" t="s">
        <v>54</v>
      </c>
    </row>
    <row r="42" spans="1:37" ht="17.100000000000001" customHeight="1" x14ac:dyDescent="0.2">
      <c r="A42" s="72" t="s">
        <v>154</v>
      </c>
      <c r="B42" s="14">
        <f>[38]Maio!$H$5</f>
        <v>10.08</v>
      </c>
      <c r="C42" s="14">
        <f>[38]Maio!$H$6</f>
        <v>14.04</v>
      </c>
      <c r="D42" s="14">
        <f>[38]Maio!$H$7</f>
        <v>8.64</v>
      </c>
      <c r="E42" s="14">
        <f>[38]Maio!$H$8</f>
        <v>11.520000000000001</v>
      </c>
      <c r="F42" s="14">
        <f>[38]Maio!$H$9</f>
        <v>9.7200000000000006</v>
      </c>
      <c r="G42" s="14">
        <f>[38]Maio!$H$10</f>
        <v>14.04</v>
      </c>
      <c r="H42" s="14">
        <f>[38]Maio!$H$11</f>
        <v>13.32</v>
      </c>
      <c r="I42" s="14">
        <f>[38]Maio!$H$12</f>
        <v>16.920000000000002</v>
      </c>
      <c r="J42" s="14">
        <f>[38]Maio!$H$13</f>
        <v>13.32</v>
      </c>
      <c r="K42" s="14">
        <f>[38]Maio!$H$14</f>
        <v>18.720000000000002</v>
      </c>
      <c r="L42" s="14">
        <f>[38]Maio!$H$15</f>
        <v>20.52</v>
      </c>
      <c r="M42" s="14">
        <f>[38]Maio!$H$16</f>
        <v>11.520000000000001</v>
      </c>
      <c r="N42" s="14">
        <f>[38]Maio!$H$17</f>
        <v>8.2799999999999994</v>
      </c>
      <c r="O42" s="14">
        <f>[38]Maio!$H$18</f>
        <v>11.16</v>
      </c>
      <c r="P42" s="14">
        <f>[38]Maio!$H$19</f>
        <v>18</v>
      </c>
      <c r="Q42" s="14">
        <f>[38]Maio!$H$20</f>
        <v>20.88</v>
      </c>
      <c r="R42" s="14">
        <f>[38]Maio!$H$21</f>
        <v>10.8</v>
      </c>
      <c r="S42" s="14">
        <f>[38]Maio!$H$22</f>
        <v>26.64</v>
      </c>
      <c r="T42" s="14">
        <f>[38]Maio!$H$23</f>
        <v>23.400000000000002</v>
      </c>
      <c r="U42" s="14">
        <f>[38]Maio!$H$24</f>
        <v>7.9200000000000008</v>
      </c>
      <c r="V42" s="14">
        <f>[38]Maio!$H$25</f>
        <v>9.3600000000000012</v>
      </c>
      <c r="W42" s="14">
        <f>[38]Maio!$H$26</f>
        <v>8.64</v>
      </c>
      <c r="X42" s="14">
        <f>[38]Maio!$H$27</f>
        <v>10.8</v>
      </c>
      <c r="Y42" s="14">
        <f>[38]Maio!$H$28</f>
        <v>10.08</v>
      </c>
      <c r="Z42" s="14">
        <f>[38]Maio!$H$29</f>
        <v>12.24</v>
      </c>
      <c r="AA42" s="14">
        <f>[38]Maio!$H$30</f>
        <v>13.68</v>
      </c>
      <c r="AB42" s="14">
        <f>[38]Maio!$H$31</f>
        <v>13.68</v>
      </c>
      <c r="AC42" s="14">
        <f>[38]Maio!$H$32</f>
        <v>16.2</v>
      </c>
      <c r="AD42" s="14">
        <f>[38]Maio!$H$33</f>
        <v>12.96</v>
      </c>
      <c r="AE42" s="14">
        <f>[38]Maio!$H$34</f>
        <v>10.08</v>
      </c>
      <c r="AF42" s="14">
        <f>[38]Maio!$H$35</f>
        <v>15.120000000000001</v>
      </c>
      <c r="AG42" s="75">
        <f>MAX(B42:AF42)</f>
        <v>26.64</v>
      </c>
      <c r="AH42" s="92">
        <f t="shared" si="6"/>
        <v>13.621935483870967</v>
      </c>
    </row>
    <row r="43" spans="1:37" ht="17.100000000000001" customHeight="1" x14ac:dyDescent="0.2">
      <c r="A43" s="72" t="s">
        <v>155</v>
      </c>
      <c r="B43" s="14">
        <f>[39]Maio!$H$5</f>
        <v>15.840000000000002</v>
      </c>
      <c r="C43" s="14">
        <f>[39]Maio!$H$6</f>
        <v>23.400000000000002</v>
      </c>
      <c r="D43" s="14">
        <f>[39]Maio!$H$7</f>
        <v>17.64</v>
      </c>
      <c r="E43" s="14">
        <f>[39]Maio!$H$8</f>
        <v>16.559999999999999</v>
      </c>
      <c r="F43" s="14">
        <f>[39]Maio!$H$9</f>
        <v>15.48</v>
      </c>
      <c r="G43" s="14">
        <f>[39]Maio!$H$10</f>
        <v>14.76</v>
      </c>
      <c r="H43" s="14">
        <f>[39]Maio!$H$11</f>
        <v>17.64</v>
      </c>
      <c r="I43" s="14">
        <f>[39]Maio!$H$12</f>
        <v>21.96</v>
      </c>
      <c r="J43" s="14">
        <f>[39]Maio!$H$13</f>
        <v>22.32</v>
      </c>
      <c r="K43" s="14">
        <f>[39]Maio!$H$14</f>
        <v>23.759999999999998</v>
      </c>
      <c r="L43" s="14">
        <f>[39]Maio!$H$15</f>
        <v>21.6</v>
      </c>
      <c r="M43" s="14">
        <f>[39]Maio!$H$16</f>
        <v>13.68</v>
      </c>
      <c r="N43" s="14">
        <f>[39]Maio!$H$17</f>
        <v>12.96</v>
      </c>
      <c r="O43" s="14">
        <f>[39]Maio!$H$18</f>
        <v>20.52</v>
      </c>
      <c r="P43" s="14">
        <f>[39]Maio!$H$19</f>
        <v>18.720000000000002</v>
      </c>
      <c r="Q43" s="14">
        <f>[39]Maio!$H$20</f>
        <v>32.76</v>
      </c>
      <c r="R43" s="14">
        <f>[39]Maio!$H$21</f>
        <v>17.28</v>
      </c>
      <c r="S43" s="14">
        <f>[39]Maio!$H$22</f>
        <v>22.32</v>
      </c>
      <c r="T43" s="14">
        <f>[39]Maio!$H$23</f>
        <v>35.28</v>
      </c>
      <c r="U43" s="14">
        <f>[39]Maio!$H$24</f>
        <v>16.559999999999999</v>
      </c>
      <c r="V43" s="14">
        <f>[39]Maio!$H$25</f>
        <v>14.4</v>
      </c>
      <c r="W43" s="14">
        <f>[39]Maio!$H$26</f>
        <v>13.68</v>
      </c>
      <c r="X43" s="14">
        <f>[39]Maio!$H$27</f>
        <v>15.48</v>
      </c>
      <c r="Y43" s="14">
        <f>[39]Maio!$H$28</f>
        <v>11.16</v>
      </c>
      <c r="Z43" s="14">
        <f>[39]Maio!$H$29</f>
        <v>16.2</v>
      </c>
      <c r="AA43" s="14">
        <f>[39]Maio!$H$30</f>
        <v>18.720000000000002</v>
      </c>
      <c r="AB43" s="14">
        <f>[39]Maio!$H$31</f>
        <v>21.6</v>
      </c>
      <c r="AC43" s="14">
        <f>[39]Maio!$H$32</f>
        <v>21.6</v>
      </c>
      <c r="AD43" s="14">
        <f>[39]Maio!$H$33</f>
        <v>18.36</v>
      </c>
      <c r="AE43" s="14">
        <f>[39]Maio!$H$34</f>
        <v>15.48</v>
      </c>
      <c r="AF43" s="14">
        <f>[39]Maio!$H$35</f>
        <v>19.079999999999998</v>
      </c>
      <c r="AG43" s="75">
        <f t="shared" si="7"/>
        <v>35.28</v>
      </c>
      <c r="AH43" s="92">
        <f t="shared" si="6"/>
        <v>18.92903225806452</v>
      </c>
    </row>
    <row r="44" spans="1:37" ht="17.100000000000001" customHeight="1" x14ac:dyDescent="0.2">
      <c r="A44" s="72" t="s">
        <v>156</v>
      </c>
      <c r="B44" s="14">
        <f>[40]Maio!$H$5</f>
        <v>13.32</v>
      </c>
      <c r="C44" s="14">
        <f>[40]Maio!$H$6</f>
        <v>14.4</v>
      </c>
      <c r="D44" s="14">
        <f>[40]Maio!$H$7</f>
        <v>12.96</v>
      </c>
      <c r="E44" s="14">
        <f>[40]Maio!$H$8</f>
        <v>12.6</v>
      </c>
      <c r="F44" s="14">
        <f>[40]Maio!$H$9</f>
        <v>10.44</v>
      </c>
      <c r="G44" s="14">
        <f>[40]Maio!$H$10</f>
        <v>11.520000000000001</v>
      </c>
      <c r="H44" s="14">
        <f>[40]Maio!$H$11</f>
        <v>16.2</v>
      </c>
      <c r="I44" s="14">
        <f>[40]Maio!$H$12</f>
        <v>17.64</v>
      </c>
      <c r="J44" s="14">
        <f>[40]Maio!$H$13</f>
        <v>14.76</v>
      </c>
      <c r="K44" s="14">
        <f>[40]Maio!$H$14</f>
        <v>19.8</v>
      </c>
      <c r="L44" s="14">
        <f>[40]Maio!$H$15</f>
        <v>15.48</v>
      </c>
      <c r="M44" s="14">
        <f>[40]Maio!$H$16</f>
        <v>9.7200000000000006</v>
      </c>
      <c r="N44" s="14">
        <f>[40]Maio!$H$17</f>
        <v>7.2</v>
      </c>
      <c r="O44" s="14">
        <f>[40]Maio!$H$18</f>
        <v>15.48</v>
      </c>
      <c r="P44" s="14">
        <f>[40]Maio!$H$19</f>
        <v>20.52</v>
      </c>
      <c r="Q44" s="14">
        <f>[40]Maio!$H$20</f>
        <v>12.24</v>
      </c>
      <c r="R44" s="14">
        <f>[40]Maio!$H$21</f>
        <v>14.4</v>
      </c>
      <c r="S44" s="14">
        <f>[40]Maio!$H$22</f>
        <v>14.76</v>
      </c>
      <c r="T44" s="14">
        <f>[40]Maio!$H$23</f>
        <v>19.8</v>
      </c>
      <c r="U44" s="14">
        <f>[40]Maio!$H$24</f>
        <v>10.8</v>
      </c>
      <c r="V44" s="14">
        <f>[40]Maio!$H$25</f>
        <v>10.44</v>
      </c>
      <c r="W44" s="14">
        <f>[40]Maio!$H$26</f>
        <v>9.3600000000000012</v>
      </c>
      <c r="X44" s="14">
        <f>[40]Maio!$H$27</f>
        <v>7.9200000000000008</v>
      </c>
      <c r="Y44" s="14">
        <f>[40]Maio!$H$28</f>
        <v>7.9200000000000008</v>
      </c>
      <c r="Z44" s="14">
        <f>[40]Maio!$H$29</f>
        <v>15.120000000000001</v>
      </c>
      <c r="AA44" s="14">
        <f>[40]Maio!$H$30</f>
        <v>14.76</v>
      </c>
      <c r="AB44" s="14">
        <f>[40]Maio!$H$31</f>
        <v>17.28</v>
      </c>
      <c r="AC44" s="14">
        <f>[40]Maio!$H$32</f>
        <v>19.440000000000001</v>
      </c>
      <c r="AD44" s="14">
        <f>[40]Maio!$H$33</f>
        <v>14.76</v>
      </c>
      <c r="AE44" s="14">
        <f>[40]Maio!$H$34</f>
        <v>15.840000000000002</v>
      </c>
      <c r="AF44" s="14">
        <f>[40]Maio!$H$35</f>
        <v>19.079999999999998</v>
      </c>
      <c r="AG44" s="75">
        <f t="shared" si="7"/>
        <v>20.52</v>
      </c>
      <c r="AH44" s="92">
        <f t="shared" si="6"/>
        <v>14.063225806451612</v>
      </c>
    </row>
    <row r="45" spans="1:37" ht="17.100000000000001" customHeight="1" x14ac:dyDescent="0.2">
      <c r="A45" s="72" t="s">
        <v>157</v>
      </c>
      <c r="B45" s="14">
        <f>[41]Maio!$H$5</f>
        <v>15.120000000000001</v>
      </c>
      <c r="C45" s="14">
        <f>[41]Maio!$H$6</f>
        <v>13.68</v>
      </c>
      <c r="D45" s="14">
        <f>[41]Maio!$H$7</f>
        <v>16.920000000000002</v>
      </c>
      <c r="E45" s="14">
        <f>[41]Maio!$H$8</f>
        <v>17.28</v>
      </c>
      <c r="F45" s="14">
        <f>[41]Maio!$H$9</f>
        <v>13.68</v>
      </c>
      <c r="G45" s="14">
        <f>[41]Maio!$H$10</f>
        <v>9.3600000000000012</v>
      </c>
      <c r="H45" s="14">
        <f>[41]Maio!$H$11</f>
        <v>14.76</v>
      </c>
      <c r="I45" s="14">
        <f>[41]Maio!$H$12</f>
        <v>17.28</v>
      </c>
      <c r="J45" s="14">
        <f>[41]Maio!$H$13</f>
        <v>16.920000000000002</v>
      </c>
      <c r="K45" s="14">
        <f>[41]Maio!$H$14</f>
        <v>23.759999999999998</v>
      </c>
      <c r="L45" s="14">
        <f>[41]Maio!$H$15</f>
        <v>23.759999999999998</v>
      </c>
      <c r="M45" s="14">
        <f>[41]Maio!$H$16</f>
        <v>13.32</v>
      </c>
      <c r="N45" s="14">
        <f>[41]Maio!$H$17</f>
        <v>8.64</v>
      </c>
      <c r="O45" s="14">
        <f>[41]Maio!$H$18</f>
        <v>17.64</v>
      </c>
      <c r="P45" s="14">
        <f>[41]Maio!$H$19</f>
        <v>21.96</v>
      </c>
      <c r="Q45" s="14">
        <f>[41]Maio!$H$20</f>
        <v>18.36</v>
      </c>
      <c r="R45" s="14">
        <f>[41]Maio!$H$21</f>
        <v>16.2</v>
      </c>
      <c r="S45" s="14">
        <f>[41]Maio!$H$22</f>
        <v>23.040000000000003</v>
      </c>
      <c r="T45" s="14">
        <f>[41]Maio!$H$23</f>
        <v>27</v>
      </c>
      <c r="U45" s="14">
        <f>[41]Maio!$H$24</f>
        <v>10.44</v>
      </c>
      <c r="V45" s="14">
        <f>[41]Maio!$H$25</f>
        <v>11.16</v>
      </c>
      <c r="W45" s="14">
        <f>[41]Maio!$H$26</f>
        <v>11.16</v>
      </c>
      <c r="X45" s="14">
        <f>[41]Maio!$H$27</f>
        <v>8.2799999999999994</v>
      </c>
      <c r="Y45" s="14">
        <f>[41]Maio!$H$28</f>
        <v>8.64</v>
      </c>
      <c r="Z45" s="14">
        <f>[41]Maio!$H$29</f>
        <v>14.04</v>
      </c>
      <c r="AA45" s="14">
        <f>[41]Maio!$H$30</f>
        <v>16.559999999999999</v>
      </c>
      <c r="AB45" s="14">
        <f>[41]Maio!$H$31</f>
        <v>18.36</v>
      </c>
      <c r="AC45" s="14">
        <f>[41]Maio!$H$32</f>
        <v>16.920000000000002</v>
      </c>
      <c r="AD45" s="14">
        <f>[41]Maio!$H$33</f>
        <v>18.720000000000002</v>
      </c>
      <c r="AE45" s="14">
        <f>[41]Maio!$H$34</f>
        <v>19.440000000000001</v>
      </c>
      <c r="AF45" s="14">
        <f>[41]Maio!$H$35</f>
        <v>27.36</v>
      </c>
      <c r="AG45" s="75">
        <f t="shared" si="7"/>
        <v>27.36</v>
      </c>
      <c r="AH45" s="92">
        <f t="shared" si="6"/>
        <v>16.443870967741937</v>
      </c>
    </row>
    <row r="46" spans="1:37" ht="17.100000000000001" customHeight="1" x14ac:dyDescent="0.2">
      <c r="A46" s="72" t="s">
        <v>158</v>
      </c>
      <c r="B46" s="14">
        <f>[42]Maio!$H$5</f>
        <v>7.2</v>
      </c>
      <c r="C46" s="14">
        <f>[42]Maio!$H$6</f>
        <v>7.5600000000000005</v>
      </c>
      <c r="D46" s="14">
        <f>[42]Maio!$H$7</f>
        <v>6.84</v>
      </c>
      <c r="E46" s="14">
        <f>[42]Maio!$H$8</f>
        <v>7.5600000000000005</v>
      </c>
      <c r="F46" s="14">
        <f>[42]Maio!$H$9</f>
        <v>6.12</v>
      </c>
      <c r="G46" s="14">
        <f>[42]Maio!$H$10</f>
        <v>11.520000000000001</v>
      </c>
      <c r="H46" s="14">
        <f>[42]Maio!$H$11</f>
        <v>9</v>
      </c>
      <c r="I46" s="14">
        <f>[42]Maio!$H$12</f>
        <v>7.9200000000000008</v>
      </c>
      <c r="J46" s="14">
        <f>[42]Maio!$H$13</f>
        <v>9</v>
      </c>
      <c r="K46" s="14">
        <f>[42]Maio!$H$14</f>
        <v>10.8</v>
      </c>
      <c r="L46" s="14">
        <f>[42]Maio!$H$15</f>
        <v>15.48</v>
      </c>
      <c r="M46" s="14">
        <f>[42]Maio!$H$16</f>
        <v>7.2</v>
      </c>
      <c r="N46" s="14">
        <f>[42]Maio!$H$17</f>
        <v>7.9200000000000008</v>
      </c>
      <c r="O46" s="14">
        <f>[42]Maio!$H$18</f>
        <v>10.44</v>
      </c>
      <c r="P46" s="14">
        <f>[42]Maio!$H$19</f>
        <v>5.7600000000000007</v>
      </c>
      <c r="Q46" s="14">
        <f>[42]Maio!$H$20</f>
        <v>20.88</v>
      </c>
      <c r="R46" s="14">
        <f>[42]Maio!$H$21</f>
        <v>9.3600000000000012</v>
      </c>
      <c r="S46" s="14">
        <f>[42]Maio!$H$22</f>
        <v>13.32</v>
      </c>
      <c r="T46" s="14">
        <f>[42]Maio!$H$23</f>
        <v>17.64</v>
      </c>
      <c r="U46" s="14">
        <f>[42]Maio!$H$24</f>
        <v>16.2</v>
      </c>
      <c r="V46" s="14">
        <f>[42]Maio!$H$25</f>
        <v>9.3600000000000012</v>
      </c>
      <c r="W46" s="14">
        <f>[42]Maio!$H$26</f>
        <v>6.48</v>
      </c>
      <c r="X46" s="14">
        <f>[42]Maio!$H$27</f>
        <v>8.2799999999999994</v>
      </c>
      <c r="Y46" s="14">
        <f>[42]Maio!$H$28</f>
        <v>7.2</v>
      </c>
      <c r="Z46" s="14">
        <f>[42]Maio!$H$29</f>
        <v>7.9200000000000008</v>
      </c>
      <c r="AA46" s="14">
        <f>[42]Maio!$H$30</f>
        <v>7.9200000000000008</v>
      </c>
      <c r="AB46" s="14">
        <f>[42]Maio!$H$31</f>
        <v>14.04</v>
      </c>
      <c r="AC46" s="14">
        <f>[42]Maio!$H$32</f>
        <v>9.7200000000000006</v>
      </c>
      <c r="AD46" s="14">
        <f>[42]Maio!$H$33</f>
        <v>8.2799999999999994</v>
      </c>
      <c r="AE46" s="14">
        <f>[42]Maio!$H$34</f>
        <v>9.7200000000000006</v>
      </c>
      <c r="AF46" s="14">
        <f>[42]Maio!$H$35</f>
        <v>10.8</v>
      </c>
      <c r="AG46" s="75">
        <f t="shared" si="7"/>
        <v>20.88</v>
      </c>
      <c r="AH46" s="92">
        <f t="shared" si="6"/>
        <v>9.9174193548387102</v>
      </c>
    </row>
    <row r="47" spans="1:37" ht="17.100000000000001" customHeight="1" x14ac:dyDescent="0.2">
      <c r="A47" s="72" t="s">
        <v>159</v>
      </c>
      <c r="B47" s="14">
        <f>[43]Maio!$H$5</f>
        <v>14.76</v>
      </c>
      <c r="C47" s="14">
        <f>[43]Maio!$H$6</f>
        <v>17.28</v>
      </c>
      <c r="D47" s="14">
        <f>[43]Maio!$H$7</f>
        <v>11.879999999999999</v>
      </c>
      <c r="E47" s="14">
        <f>[43]Maio!$H$8</f>
        <v>10.8</v>
      </c>
      <c r="F47" s="14">
        <f>[43]Maio!$H$9</f>
        <v>14.4</v>
      </c>
      <c r="G47" s="14">
        <f>[43]Maio!$H$10</f>
        <v>10.08</v>
      </c>
      <c r="H47" s="14">
        <f>[43]Maio!$H$11</f>
        <v>12.24</v>
      </c>
      <c r="I47" s="14">
        <f>[43]Maio!$H$12</f>
        <v>13.68</v>
      </c>
      <c r="J47" s="14">
        <f>[43]Maio!$H$13</f>
        <v>14.76</v>
      </c>
      <c r="K47" s="14">
        <f>[43]Maio!$H$14</f>
        <v>20.16</v>
      </c>
      <c r="L47" s="14">
        <f>[43]Maio!$H$15</f>
        <v>29.16</v>
      </c>
      <c r="M47" s="14">
        <f>[43]Maio!$H$16</f>
        <v>18</v>
      </c>
      <c r="N47" s="14">
        <f>[43]Maio!$H$17</f>
        <v>6.48</v>
      </c>
      <c r="O47" s="14">
        <f>[43]Maio!$H$18</f>
        <v>10.8</v>
      </c>
      <c r="P47" s="14">
        <f>[43]Maio!$H$19</f>
        <v>16.559999999999999</v>
      </c>
      <c r="Q47" s="14">
        <f>[43]Maio!$H$20</f>
        <v>15.120000000000001</v>
      </c>
      <c r="R47" s="14">
        <f>[43]Maio!$H$21</f>
        <v>19.079999999999998</v>
      </c>
      <c r="S47" s="14">
        <f>[43]Maio!$H$22</f>
        <v>15.48</v>
      </c>
      <c r="T47" s="14">
        <f>[43]Maio!$H$23</f>
        <v>24.48</v>
      </c>
      <c r="U47" s="14">
        <f>[43]Maio!$H$24</f>
        <v>16.920000000000002</v>
      </c>
      <c r="V47" s="14">
        <f>[43]Maio!$H$25</f>
        <v>11.16</v>
      </c>
      <c r="W47" s="14">
        <f>[43]Maio!$H$26</f>
        <v>7.5600000000000005</v>
      </c>
      <c r="X47" s="14">
        <f>[43]Maio!$H$27</f>
        <v>9.3600000000000012</v>
      </c>
      <c r="Y47" s="14">
        <f>[43]Maio!$H$28</f>
        <v>8.64</v>
      </c>
      <c r="Z47" s="14">
        <f>[43]Maio!$H$29</f>
        <v>11.520000000000001</v>
      </c>
      <c r="AA47" s="14">
        <f>[43]Maio!$H$30</f>
        <v>16.920000000000002</v>
      </c>
      <c r="AB47" s="14">
        <f>[43]Maio!$H$31</f>
        <v>13.68</v>
      </c>
      <c r="AC47" s="14">
        <f>[43]Maio!$H$32</f>
        <v>19.440000000000001</v>
      </c>
      <c r="AD47" s="14">
        <f>[43]Maio!$H$33</f>
        <v>15.840000000000002</v>
      </c>
      <c r="AE47" s="14">
        <f>[43]Maio!$H$34</f>
        <v>14.4</v>
      </c>
      <c r="AF47" s="14">
        <f>[43]Maio!$H$35</f>
        <v>15.120000000000001</v>
      </c>
      <c r="AG47" s="75">
        <f t="shared" si="7"/>
        <v>29.16</v>
      </c>
      <c r="AH47" s="92">
        <f t="shared" si="6"/>
        <v>14.701935483870969</v>
      </c>
    </row>
    <row r="48" spans="1:37" ht="17.100000000000001" customHeight="1" x14ac:dyDescent="0.2">
      <c r="A48" s="72" t="s">
        <v>160</v>
      </c>
      <c r="B48" s="14">
        <f>[44]Maio!$H$5</f>
        <v>15.120000000000001</v>
      </c>
      <c r="C48" s="14">
        <f>[44]Maio!$H$6</f>
        <v>16.920000000000002</v>
      </c>
      <c r="D48" s="14">
        <f>[44]Maio!$H$7</f>
        <v>14.76</v>
      </c>
      <c r="E48" s="14">
        <f>[44]Maio!$H$8</f>
        <v>15.48</v>
      </c>
      <c r="F48" s="14">
        <f>[44]Maio!$H$9</f>
        <v>14.4</v>
      </c>
      <c r="G48" s="14">
        <f>[44]Maio!$H$10</f>
        <v>12.96</v>
      </c>
      <c r="H48" s="14">
        <f>[44]Maio!$H$11</f>
        <v>25.56</v>
      </c>
      <c r="I48" s="14">
        <f>[44]Maio!$H$12</f>
        <v>29.52</v>
      </c>
      <c r="J48" s="14">
        <f>[44]Maio!$H$13</f>
        <v>25.2</v>
      </c>
      <c r="K48" s="14">
        <f>[44]Maio!$H$14</f>
        <v>21.240000000000002</v>
      </c>
      <c r="L48" s="14">
        <f>[44]Maio!$H$15</f>
        <v>30.6</v>
      </c>
      <c r="M48" s="14">
        <f>[44]Maio!$H$16</f>
        <v>15.48</v>
      </c>
      <c r="N48" s="14">
        <f>[44]Maio!$H$17</f>
        <v>9.3600000000000012</v>
      </c>
      <c r="O48" s="14">
        <f>[44]Maio!$H$18</f>
        <v>21.96</v>
      </c>
      <c r="P48" s="14">
        <f>[44]Maio!$H$19</f>
        <v>22.32</v>
      </c>
      <c r="Q48" s="14">
        <f>[44]Maio!$H$20</f>
        <v>21.96</v>
      </c>
      <c r="R48" s="14">
        <f>[44]Maio!$H$21</f>
        <v>18.720000000000002</v>
      </c>
      <c r="S48" s="14">
        <f>[44]Maio!$H$22</f>
        <v>22.32</v>
      </c>
      <c r="T48" s="14">
        <f>[44]Maio!$H$23</f>
        <v>30.240000000000002</v>
      </c>
      <c r="U48" s="14">
        <f>[44]Maio!$H$24</f>
        <v>16.559999999999999</v>
      </c>
      <c r="V48" s="14">
        <f>[44]Maio!$H$25</f>
        <v>11.879999999999999</v>
      </c>
      <c r="W48" s="14">
        <f>[44]Maio!$H$26</f>
        <v>12.96</v>
      </c>
      <c r="X48" s="14">
        <f>[44]Maio!$H$27</f>
        <v>10.8</v>
      </c>
      <c r="Y48" s="14">
        <f>[44]Maio!$H$28</f>
        <v>18.720000000000002</v>
      </c>
      <c r="Z48" s="14">
        <f>[44]Maio!$H$29</f>
        <v>23.040000000000003</v>
      </c>
      <c r="AA48" s="14">
        <f>[44]Maio!$H$30</f>
        <v>20.88</v>
      </c>
      <c r="AB48" s="14">
        <f>[44]Maio!$H$31</f>
        <v>20.88</v>
      </c>
      <c r="AC48" s="14">
        <f>[44]Maio!$H$32</f>
        <v>25.2</v>
      </c>
      <c r="AD48" s="14">
        <f>[44]Maio!$H$33</f>
        <v>20.52</v>
      </c>
      <c r="AE48" s="14">
        <f>[44]Maio!$H$34</f>
        <v>25.92</v>
      </c>
      <c r="AF48" s="14">
        <f>[44]Maio!$H$35</f>
        <v>21.240000000000002</v>
      </c>
      <c r="AG48" s="75">
        <f>MAX(B48:AF48)</f>
        <v>30.6</v>
      </c>
      <c r="AH48" s="92">
        <f t="shared" si="6"/>
        <v>19.765161290322581</v>
      </c>
    </row>
    <row r="49" spans="1:37" ht="17.100000000000001" customHeight="1" x14ac:dyDescent="0.2">
      <c r="A49" s="72" t="s">
        <v>161</v>
      </c>
      <c r="B49" s="14">
        <f>[45]Maio!$H$5</f>
        <v>13.68</v>
      </c>
      <c r="C49" s="14">
        <f>[45]Maio!$H$6</f>
        <v>13.68</v>
      </c>
      <c r="D49" s="14">
        <f>[45]Maio!$H$7</f>
        <v>15.120000000000001</v>
      </c>
      <c r="E49" s="14">
        <f>[45]Maio!$H$8</f>
        <v>15.840000000000002</v>
      </c>
      <c r="F49" s="14">
        <f>[45]Maio!$H$9</f>
        <v>13.68</v>
      </c>
      <c r="G49" s="14">
        <f>[45]Maio!$H$10</f>
        <v>13.32</v>
      </c>
      <c r="H49" s="14">
        <f>[45]Maio!$H$11</f>
        <v>18</v>
      </c>
      <c r="I49" s="14">
        <f>[45]Maio!$H$12</f>
        <v>20.16</v>
      </c>
      <c r="J49" s="14">
        <f>[45]Maio!$H$13</f>
        <v>18.720000000000002</v>
      </c>
      <c r="K49" s="14">
        <f>[45]Maio!$H$14</f>
        <v>20.88</v>
      </c>
      <c r="L49" s="14">
        <f>[45]Maio!$H$15</f>
        <v>24.48</v>
      </c>
      <c r="M49" s="14">
        <f>[45]Maio!$H$16</f>
        <v>14.04</v>
      </c>
      <c r="N49" s="14">
        <f>[45]Maio!$H$17</f>
        <v>9</v>
      </c>
      <c r="O49" s="14">
        <f>[45]Maio!$H$18</f>
        <v>22.68</v>
      </c>
      <c r="P49" s="14">
        <f>[45]Maio!$H$19</f>
        <v>20.88</v>
      </c>
      <c r="Q49" s="14">
        <f>[45]Maio!$H$20</f>
        <v>19.8</v>
      </c>
      <c r="R49" s="14">
        <f>[45]Maio!$H$21</f>
        <v>10.44</v>
      </c>
      <c r="S49" s="14">
        <f>[45]Maio!$H$22</f>
        <v>15.48</v>
      </c>
      <c r="T49" s="14">
        <f>[45]Maio!$H$23</f>
        <v>22.68</v>
      </c>
      <c r="U49" s="14">
        <f>[45]Maio!$H$24</f>
        <v>19.440000000000001</v>
      </c>
      <c r="V49" s="14">
        <f>[45]Maio!$H$25</f>
        <v>13.68</v>
      </c>
      <c r="W49" s="14">
        <f>[45]Maio!$H$26</f>
        <v>10.44</v>
      </c>
      <c r="X49" s="14">
        <f>[45]Maio!$H$27</f>
        <v>11.16</v>
      </c>
      <c r="Y49" s="14">
        <f>[45]Maio!$H$28</f>
        <v>12.24</v>
      </c>
      <c r="Z49" s="14">
        <f>[45]Maio!$H$29</f>
        <v>21.240000000000002</v>
      </c>
      <c r="AA49" s="14">
        <f>[45]Maio!$H$30</f>
        <v>15.48</v>
      </c>
      <c r="AB49" s="14">
        <f>[45]Maio!$H$31</f>
        <v>19.079999999999998</v>
      </c>
      <c r="AC49" s="14">
        <f>[45]Maio!$H$32</f>
        <v>19.079999999999998</v>
      </c>
      <c r="AD49" s="14">
        <f>[45]Maio!$H$33</f>
        <v>19.8</v>
      </c>
      <c r="AE49" s="14">
        <f>[45]Maio!$H$34</f>
        <v>23.400000000000002</v>
      </c>
      <c r="AF49" s="14">
        <f>[45]Maio!$H$35</f>
        <v>19.079999999999998</v>
      </c>
      <c r="AG49" s="75">
        <f>MAX(B49:AF49)</f>
        <v>24.48</v>
      </c>
      <c r="AH49" s="92">
        <f t="shared" si="6"/>
        <v>16.989677419354841</v>
      </c>
    </row>
    <row r="50" spans="1:37" s="5" customFormat="1" ht="16.5" customHeight="1" x14ac:dyDescent="0.2">
      <c r="A50" s="76" t="s">
        <v>33</v>
      </c>
      <c r="B50" s="17">
        <f t="shared" ref="B50:AG50" si="8">MAX(B5:B49)</f>
        <v>18.720000000000002</v>
      </c>
      <c r="C50" s="17">
        <f t="shared" si="8"/>
        <v>26.64</v>
      </c>
      <c r="D50" s="17">
        <f t="shared" si="8"/>
        <v>20.52</v>
      </c>
      <c r="E50" s="17">
        <f t="shared" si="8"/>
        <v>19.440000000000001</v>
      </c>
      <c r="F50" s="17">
        <f t="shared" si="8"/>
        <v>28.44</v>
      </c>
      <c r="G50" s="17">
        <f t="shared" si="8"/>
        <v>24.12</v>
      </c>
      <c r="H50" s="17">
        <f t="shared" si="8"/>
        <v>27</v>
      </c>
      <c r="I50" s="17">
        <f t="shared" si="8"/>
        <v>34.56</v>
      </c>
      <c r="J50" s="17">
        <f t="shared" si="8"/>
        <v>28.512000000000004</v>
      </c>
      <c r="K50" s="17">
        <f t="shared" si="8"/>
        <v>32.76</v>
      </c>
      <c r="L50" s="17">
        <f t="shared" si="8"/>
        <v>30.6</v>
      </c>
      <c r="M50" s="17">
        <f t="shared" si="8"/>
        <v>24.840000000000003</v>
      </c>
      <c r="N50" s="17">
        <f t="shared" si="8"/>
        <v>14.76</v>
      </c>
      <c r="O50" s="17">
        <f t="shared" si="8"/>
        <v>22.68</v>
      </c>
      <c r="P50" s="17">
        <f t="shared" si="8"/>
        <v>26.64</v>
      </c>
      <c r="Q50" s="17">
        <f t="shared" si="8"/>
        <v>32.76</v>
      </c>
      <c r="R50" s="17">
        <f t="shared" si="8"/>
        <v>22.32</v>
      </c>
      <c r="S50" s="17">
        <f t="shared" si="8"/>
        <v>26.64</v>
      </c>
      <c r="T50" s="17">
        <f t="shared" si="8"/>
        <v>38.880000000000003</v>
      </c>
      <c r="U50" s="17">
        <f t="shared" si="8"/>
        <v>29.880000000000003</v>
      </c>
      <c r="V50" s="17">
        <f t="shared" si="8"/>
        <v>23.400000000000002</v>
      </c>
      <c r="W50" s="17">
        <f t="shared" si="8"/>
        <v>16.920000000000002</v>
      </c>
      <c r="X50" s="17">
        <f t="shared" si="8"/>
        <v>26.64</v>
      </c>
      <c r="Y50" s="17">
        <f t="shared" si="8"/>
        <v>19.079999999999998</v>
      </c>
      <c r="Z50" s="17">
        <f t="shared" si="8"/>
        <v>25.2</v>
      </c>
      <c r="AA50" s="17">
        <f t="shared" si="8"/>
        <v>24.48</v>
      </c>
      <c r="AB50" s="17">
        <f t="shared" si="8"/>
        <v>27.720000000000002</v>
      </c>
      <c r="AC50" s="17">
        <f t="shared" si="8"/>
        <v>29.52</v>
      </c>
      <c r="AD50" s="17">
        <f t="shared" si="8"/>
        <v>28.8</v>
      </c>
      <c r="AE50" s="17">
        <f t="shared" si="8"/>
        <v>25.92</v>
      </c>
      <c r="AF50" s="17">
        <f t="shared" si="8"/>
        <v>30.6</v>
      </c>
      <c r="AG50" s="75">
        <f t="shared" si="8"/>
        <v>38.880000000000003</v>
      </c>
      <c r="AH50" s="119">
        <f>AVERAGE(AH5:AH49)</f>
        <v>14.122536585365854</v>
      </c>
    </row>
    <row r="51" spans="1:37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112" t="s">
        <v>54</v>
      </c>
      <c r="AF51" s="113"/>
      <c r="AG51" s="66"/>
      <c r="AH51" s="78"/>
    </row>
    <row r="52" spans="1:37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113"/>
      <c r="AG52" s="66"/>
      <c r="AH52" s="85"/>
    </row>
    <row r="53" spans="1:37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7"/>
      <c r="AF53" s="113"/>
      <c r="AG53" s="66"/>
      <c r="AH53" s="85"/>
      <c r="AI53" s="2"/>
    </row>
    <row r="54" spans="1:37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113"/>
      <c r="AG54" s="66"/>
      <c r="AH54" s="108"/>
      <c r="AI54" s="2"/>
    </row>
    <row r="55" spans="1:37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7"/>
      <c r="AF55" s="113"/>
      <c r="AG55" s="66"/>
      <c r="AH55" s="78"/>
    </row>
    <row r="56" spans="1:37" x14ac:dyDescent="0.2">
      <c r="A56" s="7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8"/>
      <c r="AF56" s="113"/>
      <c r="AG56" s="66"/>
      <c r="AH56" s="78"/>
    </row>
    <row r="57" spans="1:37" ht="13.5" thickBot="1" x14ac:dyDescent="0.25">
      <c r="A57" s="114"/>
      <c r="B57" s="115"/>
      <c r="C57" s="115"/>
      <c r="D57" s="115"/>
      <c r="E57" s="115"/>
      <c r="F57" s="115"/>
      <c r="G57" s="115" t="s">
        <v>54</v>
      </c>
      <c r="H57" s="115"/>
      <c r="I57" s="115"/>
      <c r="J57" s="115"/>
      <c r="K57" s="115"/>
      <c r="L57" s="115" t="s">
        <v>54</v>
      </c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6"/>
      <c r="AG57" s="118"/>
      <c r="AH57" s="101"/>
    </row>
    <row r="59" spans="1:37" x14ac:dyDescent="0.2">
      <c r="AJ59" s="16" t="s">
        <v>54</v>
      </c>
    </row>
    <row r="60" spans="1:37" x14ac:dyDescent="0.2">
      <c r="AK60" s="16" t="s">
        <v>54</v>
      </c>
    </row>
    <row r="62" spans="1:37" x14ac:dyDescent="0.2">
      <c r="AI62" s="16" t="s">
        <v>54</v>
      </c>
    </row>
    <row r="63" spans="1:37" x14ac:dyDescent="0.2">
      <c r="C63" s="3" t="s">
        <v>54</v>
      </c>
    </row>
    <row r="64" spans="1:37" x14ac:dyDescent="0.2">
      <c r="AC64" s="3" t="s">
        <v>54</v>
      </c>
    </row>
    <row r="71" spans="34:34" x14ac:dyDescent="0.2">
      <c r="AH71" s="16" t="s">
        <v>54</v>
      </c>
    </row>
  </sheetData>
  <sheetProtection algorithmName="SHA-512" hashValue="pF80A2C9kGNET15KFg/N3t+6Z1SqicVhQgsbW3cwfFQDnxmvLIaX90CuCWVh8KFeBOQ4XkMtlVErszh8oO8rkQ==" saltValue="GjECKIHqM2d/VWmf9HJJOw==" spinCount="100000" sheet="1" objects="1" scenarios="1"/>
  <mergeCells count="36">
    <mergeCell ref="B2:AH2"/>
    <mergeCell ref="T52:X52"/>
    <mergeCell ref="T53:X53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workbookViewId="0">
      <selection activeCell="AK58" sqref="AK58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16" width="4.42578125" style="2" bestFit="1" customWidth="1"/>
    <col min="17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</cols>
  <sheetData>
    <row r="1" spans="1:35" ht="20.100000000000001" customHeight="1" x14ac:dyDescent="0.2">
      <c r="A1" s="142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4"/>
    </row>
    <row r="2" spans="1:35" s="4" customFormat="1" ht="16.5" customHeight="1" x14ac:dyDescent="0.2">
      <c r="A2" s="145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9"/>
    </row>
    <row r="3" spans="1:35" s="5" customFormat="1" ht="12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94" t="s">
        <v>43</v>
      </c>
    </row>
    <row r="4" spans="1:35" s="5" customFormat="1" ht="13.5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94" t="s">
        <v>39</v>
      </c>
    </row>
    <row r="5" spans="1:35" s="5" customFormat="1" ht="13.5" customHeight="1" x14ac:dyDescent="0.2">
      <c r="A5" s="135" t="s">
        <v>47</v>
      </c>
      <c r="B5" s="106" t="str">
        <f>[1]Maio!$I$5</f>
        <v>SO</v>
      </c>
      <c r="C5" s="106" t="str">
        <f>[1]Maio!$I$6</f>
        <v>SO</v>
      </c>
      <c r="D5" s="106" t="str">
        <f>[1]Maio!$I$7</f>
        <v>SO</v>
      </c>
      <c r="E5" s="106" t="str">
        <f>[1]Maio!$I$8</f>
        <v>SO</v>
      </c>
      <c r="F5" s="106" t="str">
        <f>[1]Maio!$I$9</f>
        <v>SO</v>
      </c>
      <c r="G5" s="106" t="str">
        <f>[1]Maio!$I$10</f>
        <v>SO</v>
      </c>
      <c r="H5" s="106" t="str">
        <f>[1]Maio!$I$11</f>
        <v>SO</v>
      </c>
      <c r="I5" s="106" t="str">
        <f>[1]Maio!$I$12</f>
        <v>SO</v>
      </c>
      <c r="J5" s="106" t="str">
        <f>[1]Maio!$I$13</f>
        <v>SO</v>
      </c>
      <c r="K5" s="106" t="str">
        <f>[1]Maio!$I$14</f>
        <v>SO</v>
      </c>
      <c r="L5" s="106" t="str">
        <f>[1]Maio!$I$15</f>
        <v>SO</v>
      </c>
      <c r="M5" s="106" t="str">
        <f>[1]Maio!$I$16</f>
        <v>SO</v>
      </c>
      <c r="N5" s="106" t="str">
        <f>[1]Maio!$I$17</f>
        <v>SO</v>
      </c>
      <c r="O5" s="106" t="str">
        <f>[1]Maio!$I$18</f>
        <v>SO</v>
      </c>
      <c r="P5" s="106" t="str">
        <f>[1]Maio!$I$19</f>
        <v>SO</v>
      </c>
      <c r="Q5" s="106" t="str">
        <f>[1]Maio!$I$20</f>
        <v>SO</v>
      </c>
      <c r="R5" s="106" t="str">
        <f>[1]Maio!$I$21</f>
        <v>SO</v>
      </c>
      <c r="S5" s="106" t="str">
        <f>[1]Maio!$I$22</f>
        <v>SO</v>
      </c>
      <c r="T5" s="106" t="str">
        <f>[1]Maio!$I$23</f>
        <v>SO</v>
      </c>
      <c r="U5" s="106" t="str">
        <f>[1]Maio!$I$24</f>
        <v>SO</v>
      </c>
      <c r="V5" s="106" t="str">
        <f>[1]Maio!$I$25</f>
        <v>SO</v>
      </c>
      <c r="W5" s="106" t="str">
        <f>[1]Maio!$I$26</f>
        <v>SO</v>
      </c>
      <c r="X5" s="106" t="str">
        <f>[1]Maio!$I$27</f>
        <v>SO</v>
      </c>
      <c r="Y5" s="106" t="str">
        <f>[1]Maio!$I$28</f>
        <v>SO</v>
      </c>
      <c r="Z5" s="106" t="str">
        <f>[1]Maio!$I$29</f>
        <v>SO</v>
      </c>
      <c r="AA5" s="106" t="str">
        <f>[1]Maio!$I$30</f>
        <v>SO</v>
      </c>
      <c r="AB5" s="106" t="str">
        <f>[1]Maio!$I$31</f>
        <v>SO</v>
      </c>
      <c r="AC5" s="106" t="str">
        <f>[1]Maio!$I$32</f>
        <v>SO</v>
      </c>
      <c r="AD5" s="106" t="str">
        <f>[1]Maio!$I$33</f>
        <v>SO</v>
      </c>
      <c r="AE5" s="106" t="str">
        <f>[1]Maio!$I$34</f>
        <v>SO</v>
      </c>
      <c r="AF5" s="106" t="str">
        <f>[1]Maio!$I$35</f>
        <v>SO</v>
      </c>
      <c r="AG5" s="95" t="str">
        <f>[1]Maio!$I$36</f>
        <v>SO</v>
      </c>
    </row>
    <row r="6" spans="1:35" s="1" customFormat="1" ht="12.75" customHeight="1" x14ac:dyDescent="0.2">
      <c r="A6" s="135" t="s">
        <v>0</v>
      </c>
      <c r="B6" s="14" t="str">
        <f>[2]Maio!$I$5</f>
        <v>SO</v>
      </c>
      <c r="C6" s="14" t="str">
        <f>[2]Maio!$I$6</f>
        <v>SO</v>
      </c>
      <c r="D6" s="14" t="str">
        <f>[2]Maio!$I$7</f>
        <v>SO</v>
      </c>
      <c r="E6" s="14" t="str">
        <f>[2]Maio!$I$8</f>
        <v>SO</v>
      </c>
      <c r="F6" s="14" t="str">
        <f>[2]Maio!$I$9</f>
        <v>SO</v>
      </c>
      <c r="G6" s="14" t="str">
        <f>[2]Maio!$I$10</f>
        <v>SO</v>
      </c>
      <c r="H6" s="14" t="str">
        <f>[2]Maio!$I$11</f>
        <v>SO</v>
      </c>
      <c r="I6" s="14" t="str">
        <f>[2]Maio!$I$12</f>
        <v>SO</v>
      </c>
      <c r="J6" s="14" t="str">
        <f>[2]Maio!$I$13</f>
        <v>SO</v>
      </c>
      <c r="K6" s="14" t="str">
        <f>[2]Maio!$I$14</f>
        <v>SO</v>
      </c>
      <c r="L6" s="14" t="str">
        <f>[2]Maio!$I$15</f>
        <v>SO</v>
      </c>
      <c r="M6" s="14" t="str">
        <f>[2]Maio!$I$16</f>
        <v>SO</v>
      </c>
      <c r="N6" s="14" t="str">
        <f>[2]Maio!$I$17</f>
        <v>SO</v>
      </c>
      <c r="O6" s="14" t="str">
        <f>[2]Maio!$I$18</f>
        <v>SO</v>
      </c>
      <c r="P6" s="14" t="str">
        <f>[2]Maio!$I$19</f>
        <v>SO</v>
      </c>
      <c r="Q6" s="14" t="str">
        <f>[2]Maio!$I$20</f>
        <v>SO</v>
      </c>
      <c r="R6" s="14" t="str">
        <f>[2]Maio!$I$21</f>
        <v>SO</v>
      </c>
      <c r="S6" s="14" t="str">
        <f>[2]Maio!$I$22</f>
        <v>SO</v>
      </c>
      <c r="T6" s="106" t="str">
        <f>[2]Maio!$I$23</f>
        <v>SO</v>
      </c>
      <c r="U6" s="106" t="str">
        <f>[2]Maio!$I$24</f>
        <v>SO</v>
      </c>
      <c r="V6" s="106" t="str">
        <f>[2]Maio!$I$25</f>
        <v>SO</v>
      </c>
      <c r="W6" s="106" t="str">
        <f>[2]Maio!$I$26</f>
        <v>SO</v>
      </c>
      <c r="X6" s="106" t="str">
        <f>[2]Maio!$I$27</f>
        <v>SO</v>
      </c>
      <c r="Y6" s="106" t="str">
        <f>[2]Maio!$I$28</f>
        <v>SO</v>
      </c>
      <c r="Z6" s="106" t="str">
        <f>[2]Maio!$I$29</f>
        <v>SO</v>
      </c>
      <c r="AA6" s="106" t="str">
        <f>[2]Maio!$I$30</f>
        <v>SO</v>
      </c>
      <c r="AB6" s="106" t="str">
        <f>[2]Maio!$I$31</f>
        <v>SO</v>
      </c>
      <c r="AC6" s="106" t="str">
        <f>[2]Maio!$I$32</f>
        <v>SO</v>
      </c>
      <c r="AD6" s="106" t="str">
        <f>[2]Maio!$I$33</f>
        <v>SO</v>
      </c>
      <c r="AE6" s="106" t="str">
        <f>[2]Maio!$I$34</f>
        <v>SO</v>
      </c>
      <c r="AF6" s="106" t="str">
        <f>[2]Maio!$I$35</f>
        <v>SO</v>
      </c>
      <c r="AG6" s="96" t="str">
        <f>[2]Maio!$I$36</f>
        <v>SO</v>
      </c>
    </row>
    <row r="7" spans="1:35" ht="12" customHeight="1" x14ac:dyDescent="0.2">
      <c r="A7" s="135" t="s">
        <v>1</v>
      </c>
      <c r="B7" s="14" t="str">
        <f>[3]Maio!$I$5</f>
        <v>SE</v>
      </c>
      <c r="C7" s="14" t="str">
        <f>[3]Maio!$I$6</f>
        <v>SE</v>
      </c>
      <c r="D7" s="14" t="str">
        <f>[3]Maio!$I$7</f>
        <v>SE</v>
      </c>
      <c r="E7" s="14" t="str">
        <f>[3]Maio!$I$8</f>
        <v>SE</v>
      </c>
      <c r="F7" s="14" t="str">
        <f>[3]Maio!$I$9</f>
        <v>SE</v>
      </c>
      <c r="G7" s="14" t="str">
        <f>[3]Maio!$I$10</f>
        <v>S</v>
      </c>
      <c r="H7" s="14" t="str">
        <f>[3]Maio!$I$11</f>
        <v>SE</v>
      </c>
      <c r="I7" s="14" t="str">
        <f>[3]Maio!$I$12</f>
        <v>SE</v>
      </c>
      <c r="J7" s="14" t="str">
        <f>[3]Maio!$I$13</f>
        <v>SE</v>
      </c>
      <c r="K7" s="14" t="str">
        <f>[3]Maio!$I$14</f>
        <v>SE</v>
      </c>
      <c r="L7" s="14" t="str">
        <f>[3]Maio!$I$15</f>
        <v>S</v>
      </c>
      <c r="M7" s="14" t="str">
        <f>[3]Maio!$I$16</f>
        <v>S</v>
      </c>
      <c r="N7" s="14" t="str">
        <f>[3]Maio!$I$17</f>
        <v>SE</v>
      </c>
      <c r="O7" s="14" t="str">
        <f>[3]Maio!$I$18</f>
        <v>SE</v>
      </c>
      <c r="P7" s="14" t="str">
        <f>[3]Maio!$I$19</f>
        <v>SE</v>
      </c>
      <c r="Q7" s="14" t="str">
        <f>[3]Maio!$I$20</f>
        <v>SE</v>
      </c>
      <c r="R7" s="14" t="str">
        <f>[3]Maio!$I$21</f>
        <v>NO</v>
      </c>
      <c r="S7" s="14" t="str">
        <f>[3]Maio!$I$22</f>
        <v>SE</v>
      </c>
      <c r="T7" s="106" t="str">
        <f>[3]Maio!$I$23</f>
        <v>SO</v>
      </c>
      <c r="U7" s="106" t="str">
        <f>[3]Maio!$I$24</f>
        <v>S</v>
      </c>
      <c r="V7" s="106" t="str">
        <f>[3]Maio!$I$25</f>
        <v>SE</v>
      </c>
      <c r="W7" s="106" t="str">
        <f>[3]Maio!$I$26</f>
        <v>SE</v>
      </c>
      <c r="X7" s="106" t="str">
        <f>[3]Maio!$I$27</f>
        <v>SE</v>
      </c>
      <c r="Y7" s="106" t="str">
        <f>[3]Maio!$I$28</f>
        <v>S</v>
      </c>
      <c r="Z7" s="106" t="str">
        <f>[3]Maio!$I$29</f>
        <v>S</v>
      </c>
      <c r="AA7" s="106" t="str">
        <f>[3]Maio!$I$30</f>
        <v>SE</v>
      </c>
      <c r="AB7" s="106" t="str">
        <f>[3]Maio!$I$31</f>
        <v>SE</v>
      </c>
      <c r="AC7" s="106" t="str">
        <f>[3]Maio!$I$32</f>
        <v>L</v>
      </c>
      <c r="AD7" s="106" t="str">
        <f>[3]Maio!$I$33</f>
        <v>SE</v>
      </c>
      <c r="AE7" s="106" t="str">
        <f>[3]Maio!$I$34</f>
        <v>SE</v>
      </c>
      <c r="AF7" s="106" t="str">
        <f>[3]Maio!$I$35</f>
        <v>SE</v>
      </c>
      <c r="AG7" s="96" t="str">
        <f>[3]Maio!$I$36</f>
        <v>SE</v>
      </c>
    </row>
    <row r="8" spans="1:35" ht="12" customHeight="1" x14ac:dyDescent="0.2">
      <c r="A8" s="135" t="s">
        <v>74</v>
      </c>
      <c r="B8" s="14" t="str">
        <f>[4]Maio!$I$5</f>
        <v>SE</v>
      </c>
      <c r="C8" s="14" t="str">
        <f>[4]Maio!$I$6</f>
        <v>L</v>
      </c>
      <c r="D8" s="14" t="str">
        <f>[4]Maio!$I$7</f>
        <v>L</v>
      </c>
      <c r="E8" s="14" t="str">
        <f>[4]Maio!$I$8</f>
        <v>L</v>
      </c>
      <c r="F8" s="14" t="str">
        <f>[4]Maio!$I$9</f>
        <v>SE</v>
      </c>
      <c r="G8" s="14" t="str">
        <f>[4]Maio!$I$10</f>
        <v>SE</v>
      </c>
      <c r="H8" s="14" t="str">
        <f>[4]Maio!$I$11</f>
        <v>SE</v>
      </c>
      <c r="I8" s="14" t="str">
        <f>[4]Maio!$I$12</f>
        <v>L</v>
      </c>
      <c r="J8" s="14" t="str">
        <f>[4]Maio!$I$13</f>
        <v>L</v>
      </c>
      <c r="K8" s="14" t="str">
        <f>[4]Maio!$I$14</f>
        <v>SE</v>
      </c>
      <c r="L8" s="14" t="str">
        <f>[4]Maio!$I$15</f>
        <v>NE</v>
      </c>
      <c r="M8" s="14" t="str">
        <f>[4]Maio!$I$16</f>
        <v>SO</v>
      </c>
      <c r="N8" s="14" t="str">
        <f>[4]Maio!$I$17</f>
        <v>SO</v>
      </c>
      <c r="O8" s="14" t="str">
        <f>[4]Maio!$I$18</f>
        <v>L</v>
      </c>
      <c r="P8" s="14" t="str">
        <f>[4]Maio!$I$19</f>
        <v>L</v>
      </c>
      <c r="Q8" s="14" t="str">
        <f>[4]Maio!$I$20</f>
        <v>S</v>
      </c>
      <c r="R8" s="14" t="str">
        <f>[4]Maio!$I$21</f>
        <v>NE</v>
      </c>
      <c r="S8" s="14" t="str">
        <f>[4]Maio!$I$22</f>
        <v>NE</v>
      </c>
      <c r="T8" s="106" t="str">
        <f>[4]Maio!$I$23</f>
        <v>SO</v>
      </c>
      <c r="U8" s="106" t="str">
        <f>[4]Maio!$I$24</f>
        <v>SO</v>
      </c>
      <c r="V8" s="106" t="str">
        <f>[4]Maio!$I$25</f>
        <v>SE</v>
      </c>
      <c r="W8" s="106" t="str">
        <f>[4]Maio!$I$26</f>
        <v>SE</v>
      </c>
      <c r="X8" s="106" t="str">
        <f>[4]Maio!$I$27</f>
        <v>S</v>
      </c>
      <c r="Y8" s="106" t="str">
        <f>[4]Maio!$I$28</f>
        <v>L</v>
      </c>
      <c r="Z8" s="106" t="str">
        <f>[4]Maio!$I$29</f>
        <v>SE</v>
      </c>
      <c r="AA8" s="106" t="str">
        <f>[4]Maio!$I$30</f>
        <v>L</v>
      </c>
      <c r="AB8" s="106" t="str">
        <f>[4]Maio!$I$31</f>
        <v>L</v>
      </c>
      <c r="AC8" s="106" t="str">
        <f>[4]Maio!$I$32</f>
        <v>SE</v>
      </c>
      <c r="AD8" s="106" t="str">
        <f>[4]Maio!$I$33</f>
        <v>L</v>
      </c>
      <c r="AE8" s="106" t="str">
        <f>[4]Maio!$I$34</f>
        <v>L</v>
      </c>
      <c r="AF8" s="106" t="str">
        <f>[4]Maio!$I$35</f>
        <v>L</v>
      </c>
      <c r="AG8" s="96" t="str">
        <f>[4]Maio!$I$36</f>
        <v>L</v>
      </c>
    </row>
    <row r="9" spans="1:35" ht="13.5" customHeight="1" x14ac:dyDescent="0.2">
      <c r="A9" s="135" t="s">
        <v>48</v>
      </c>
      <c r="B9" s="62" t="str">
        <f>[5]Maio!$I$5</f>
        <v>NE</v>
      </c>
      <c r="C9" s="62" t="str">
        <f>[5]Maio!$I$6</f>
        <v>NE</v>
      </c>
      <c r="D9" s="62" t="str">
        <f>[5]Maio!$I$7</f>
        <v>NE</v>
      </c>
      <c r="E9" s="62" t="str">
        <f>[5]Maio!$I$8</f>
        <v>NE</v>
      </c>
      <c r="F9" s="62" t="str">
        <f>[5]Maio!$I$9</f>
        <v>NE</v>
      </c>
      <c r="G9" s="62" t="str">
        <f>[5]Maio!$I$10</f>
        <v>SO</v>
      </c>
      <c r="H9" s="62" t="str">
        <f>[5]Maio!$I$11</f>
        <v>NE</v>
      </c>
      <c r="I9" s="62" t="str">
        <f>[5]Maio!$I$12</f>
        <v>NE</v>
      </c>
      <c r="J9" s="62" t="str">
        <f>[5]Maio!$I$13</f>
        <v>NE</v>
      </c>
      <c r="K9" s="62" t="str">
        <f>[5]Maio!$I$14</f>
        <v>NE</v>
      </c>
      <c r="L9" s="62" t="str">
        <f>[5]Maio!$I$15</f>
        <v>SO</v>
      </c>
      <c r="M9" s="62" t="str">
        <f>[5]Maio!$I$16</f>
        <v>SO</v>
      </c>
      <c r="N9" s="62" t="str">
        <f>[5]Maio!$I$17</f>
        <v>NE</v>
      </c>
      <c r="O9" s="62" t="str">
        <f>[5]Maio!$I$18</f>
        <v>NE</v>
      </c>
      <c r="P9" s="62" t="str">
        <f>[5]Maio!$I$19</f>
        <v>NE</v>
      </c>
      <c r="Q9" s="62" t="str">
        <f>[5]Maio!$I$20</f>
        <v>S</v>
      </c>
      <c r="R9" s="62" t="str">
        <f>[5]Maio!$I$21</f>
        <v>NE</v>
      </c>
      <c r="S9" s="62" t="str">
        <f>[5]Maio!$I$22</f>
        <v>N</v>
      </c>
      <c r="T9" s="106" t="str">
        <f>[5]Maio!$I$23</f>
        <v>SO</v>
      </c>
      <c r="U9" s="106" t="str">
        <f>[5]Maio!$I$24</f>
        <v>SO</v>
      </c>
      <c r="V9" s="106" t="str">
        <f>[5]Maio!$I$25</f>
        <v>NE</v>
      </c>
      <c r="W9" s="106" t="str">
        <f>[5]Maio!$I$26</f>
        <v>SO</v>
      </c>
      <c r="X9" s="106" t="str">
        <f>[5]Maio!$I$27</f>
        <v>SO</v>
      </c>
      <c r="Y9" s="106" t="str">
        <f>[5]Maio!$I$28</f>
        <v>SO</v>
      </c>
      <c r="Z9" s="106" t="str">
        <f>[5]Maio!$I$29</f>
        <v>SO</v>
      </c>
      <c r="AA9" s="106" t="str">
        <f>[5]Maio!$I$30</f>
        <v>NE</v>
      </c>
      <c r="AB9" s="106" t="str">
        <f>[5]Maio!$I$31</f>
        <v>NE</v>
      </c>
      <c r="AC9" s="106" t="str">
        <f>[5]Maio!$I$32</f>
        <v>NE</v>
      </c>
      <c r="AD9" s="106" t="str">
        <f>[5]Maio!$I$33</f>
        <v>NE</v>
      </c>
      <c r="AE9" s="106" t="str">
        <f>[5]Maio!$I$34</f>
        <v>NE</v>
      </c>
      <c r="AF9" s="106" t="str">
        <f>[5]Maio!$I$35</f>
        <v>NE</v>
      </c>
      <c r="AG9" s="96" t="str">
        <f>[5]Maio!$I$36</f>
        <v>NE</v>
      </c>
    </row>
    <row r="10" spans="1:35" ht="13.5" customHeight="1" x14ac:dyDescent="0.2">
      <c r="A10" s="135" t="s">
        <v>2</v>
      </c>
      <c r="B10" s="62" t="str">
        <f>[6]Maio!$I$5</f>
        <v>L</v>
      </c>
      <c r="C10" s="62" t="str">
        <f>[6]Maio!$I$6</f>
        <v>L</v>
      </c>
      <c r="D10" s="62" t="str">
        <f>[6]Maio!$I$7</f>
        <v>L</v>
      </c>
      <c r="E10" s="62" t="str">
        <f>[6]Maio!$I$8</f>
        <v>L</v>
      </c>
      <c r="F10" s="62" t="str">
        <f>[6]Maio!$I$9</f>
        <v>L</v>
      </c>
      <c r="G10" s="62" t="str">
        <f>[6]Maio!$I$10</f>
        <v>L</v>
      </c>
      <c r="H10" s="62" t="str">
        <f>[6]Maio!$I$11</f>
        <v>L</v>
      </c>
      <c r="I10" s="62" t="str">
        <f>[6]Maio!$I$12</f>
        <v>L</v>
      </c>
      <c r="J10" s="62" t="str">
        <f>[6]Maio!$I$13</f>
        <v>L</v>
      </c>
      <c r="K10" s="62" t="str">
        <f>[6]Maio!$I$14</f>
        <v>L</v>
      </c>
      <c r="L10" s="62" t="str">
        <f>[6]Maio!$I$15</f>
        <v>NE</v>
      </c>
      <c r="M10" s="62" t="str">
        <f>[6]Maio!$I$16</f>
        <v>N</v>
      </c>
      <c r="N10" s="62" t="str">
        <f>[6]Maio!$I$17</f>
        <v>SE</v>
      </c>
      <c r="O10" s="62" t="str">
        <f>[6]Maio!$I$18</f>
        <v>L</v>
      </c>
      <c r="P10" s="62" t="str">
        <f>[6]Maio!$I$19</f>
        <v>NE</v>
      </c>
      <c r="Q10" s="62" t="str">
        <f>[6]Maio!$I$20</f>
        <v>L</v>
      </c>
      <c r="R10" s="62" t="str">
        <f>[6]Maio!$I$21</f>
        <v>NE</v>
      </c>
      <c r="S10" s="62" t="str">
        <f>[6]Maio!$I$22</f>
        <v>NE</v>
      </c>
      <c r="T10" s="106" t="str">
        <f>[6]Maio!$I$23</f>
        <v>N</v>
      </c>
      <c r="U10" s="106" t="str">
        <f>[6]Maio!$I$24</f>
        <v>N</v>
      </c>
      <c r="V10" s="62" t="str">
        <f>[6]Maio!$I$25</f>
        <v>L</v>
      </c>
      <c r="W10" s="106" t="str">
        <f>[6]Maio!$I$26</f>
        <v>SE</v>
      </c>
      <c r="X10" s="106" t="str">
        <f>[6]Maio!$I$27</f>
        <v>SE</v>
      </c>
      <c r="Y10" s="106" t="str">
        <f>[6]Maio!$I$28</f>
        <v>SE</v>
      </c>
      <c r="Z10" s="106" t="str">
        <f>[6]Maio!$I$29</f>
        <v>L</v>
      </c>
      <c r="AA10" s="106" t="str">
        <f>[6]Maio!$I$30</f>
        <v>L</v>
      </c>
      <c r="AB10" s="106" t="str">
        <f>[6]Maio!$I$31</f>
        <v>L</v>
      </c>
      <c r="AC10" s="106" t="str">
        <f>[6]Maio!$I$32</f>
        <v>L</v>
      </c>
      <c r="AD10" s="106" t="str">
        <f>[6]Maio!$I$33</f>
        <v>L</v>
      </c>
      <c r="AE10" s="106" t="str">
        <f>[6]Maio!$I$34</f>
        <v>NE</v>
      </c>
      <c r="AF10" s="106" t="str">
        <f>[6]Maio!$I$35</f>
        <v>L</v>
      </c>
      <c r="AG10" s="96" t="str">
        <f>[6]Maio!$I$36</f>
        <v>L</v>
      </c>
    </row>
    <row r="11" spans="1:35" ht="12.75" customHeight="1" x14ac:dyDescent="0.2">
      <c r="A11" s="135" t="s">
        <v>3</v>
      </c>
      <c r="B11" s="62" t="str">
        <f>[7]Maio!$I$5</f>
        <v>L</v>
      </c>
      <c r="C11" s="62" t="str">
        <f>[7]Maio!$I$6</f>
        <v>O</v>
      </c>
      <c r="D11" s="62" t="str">
        <f>[7]Maio!$I$7</f>
        <v>O</v>
      </c>
      <c r="E11" s="62" t="str">
        <f>[7]Maio!$I$8</f>
        <v>O</v>
      </c>
      <c r="F11" s="62" t="str">
        <f>[7]Maio!$I$9</f>
        <v>O</v>
      </c>
      <c r="G11" s="62" t="str">
        <f>[7]Maio!$I$10</f>
        <v>O</v>
      </c>
      <c r="H11" s="62" t="str">
        <f>[7]Maio!$I$11</f>
        <v>L</v>
      </c>
      <c r="I11" s="62" t="str">
        <f>[7]Maio!$I$12</f>
        <v>L</v>
      </c>
      <c r="J11" s="62" t="str">
        <f>[7]Maio!$I$13</f>
        <v>L</v>
      </c>
      <c r="K11" s="62" t="str">
        <f>[7]Maio!$I$14</f>
        <v>NE</v>
      </c>
      <c r="L11" s="62" t="str">
        <f>[7]Maio!$I$15</f>
        <v>SO</v>
      </c>
      <c r="M11" s="62" t="str">
        <f>[7]Maio!$I$16</f>
        <v>L</v>
      </c>
      <c r="N11" s="62" t="str">
        <f>[7]Maio!$I$17</f>
        <v>L</v>
      </c>
      <c r="O11" s="62" t="str">
        <f>[7]Maio!$I$18</f>
        <v>L</v>
      </c>
      <c r="P11" s="62" t="str">
        <f>[7]Maio!$I$19</f>
        <v>NE</v>
      </c>
      <c r="Q11" s="62" t="str">
        <f>[7]Maio!$I$20</f>
        <v>L</v>
      </c>
      <c r="R11" s="62" t="str">
        <f>[7]Maio!$I$21</f>
        <v>L</v>
      </c>
      <c r="S11" s="62" t="str">
        <f>[7]Maio!$I$22</f>
        <v>SO</v>
      </c>
      <c r="T11" s="106" t="str">
        <f>[7]Maio!$I$23</f>
        <v>O</v>
      </c>
      <c r="U11" s="106" t="str">
        <f>[7]Maio!$I$24</f>
        <v>SO</v>
      </c>
      <c r="V11" s="106" t="str">
        <f>[7]Maio!$I$25</f>
        <v>O</v>
      </c>
      <c r="W11" s="106" t="str">
        <f>[7]Maio!$I$26</f>
        <v>L</v>
      </c>
      <c r="X11" s="106" t="str">
        <f>[7]Maio!$I$27</f>
        <v>O</v>
      </c>
      <c r="Y11" s="106" t="str">
        <f>[7]Maio!$I$28</f>
        <v>O</v>
      </c>
      <c r="Z11" s="106" t="str">
        <f>[7]Maio!$I$29</f>
        <v>L</v>
      </c>
      <c r="AA11" s="106" t="str">
        <f>[7]Maio!$I$30</f>
        <v>NE</v>
      </c>
      <c r="AB11" s="106" t="str">
        <f>[7]Maio!$I$31</f>
        <v>L</v>
      </c>
      <c r="AC11" s="106" t="str">
        <f>[7]Maio!$I$32</f>
        <v>NE</v>
      </c>
      <c r="AD11" s="106" t="str">
        <f>[7]Maio!$I$33</f>
        <v>L</v>
      </c>
      <c r="AE11" s="106" t="str">
        <f>[7]Maio!$I$34</f>
        <v>NE</v>
      </c>
      <c r="AF11" s="106" t="str">
        <f>[7]Maio!$I$35</f>
        <v>NE</v>
      </c>
      <c r="AG11" s="96" t="str">
        <f>[7]Maio!$I$36</f>
        <v>L</v>
      </c>
    </row>
    <row r="12" spans="1:35" ht="13.5" customHeight="1" x14ac:dyDescent="0.2">
      <c r="A12" s="135" t="s">
        <v>4</v>
      </c>
      <c r="B12" s="62" t="str">
        <f>[8]Maio!$I$5</f>
        <v>N</v>
      </c>
      <c r="C12" s="62" t="str">
        <f>[8]Maio!$I$6</f>
        <v>N</v>
      </c>
      <c r="D12" s="62" t="str">
        <f>[8]Maio!$I$7</f>
        <v>N</v>
      </c>
      <c r="E12" s="62" t="str">
        <f>[8]Maio!$I$8</f>
        <v>N</v>
      </c>
      <c r="F12" s="62" t="str">
        <f>[8]Maio!$I$9</f>
        <v>N</v>
      </c>
      <c r="G12" s="62" t="str">
        <f>[8]Maio!$I$10</f>
        <v>N</v>
      </c>
      <c r="H12" s="62" t="str">
        <f>[8]Maio!$I$11</f>
        <v>N</v>
      </c>
      <c r="I12" s="62" t="str">
        <f>[8]Maio!$I$12</f>
        <v>N</v>
      </c>
      <c r="J12" s="62" t="str">
        <f>[8]Maio!$I$13</f>
        <v>N</v>
      </c>
      <c r="K12" s="62" t="str">
        <f>[8]Maio!$I$14</f>
        <v>N</v>
      </c>
      <c r="L12" s="62" t="str">
        <f>[8]Maio!$I$15</f>
        <v>N</v>
      </c>
      <c r="M12" s="62" t="str">
        <f>[8]Maio!$I$16</f>
        <v>N</v>
      </c>
      <c r="N12" s="62" t="str">
        <f>[8]Maio!$I$17</f>
        <v>N</v>
      </c>
      <c r="O12" s="62" t="str">
        <f>[8]Maio!$I$18</f>
        <v>N</v>
      </c>
      <c r="P12" s="62" t="str">
        <f>[8]Maio!$I$19</f>
        <v>N</v>
      </c>
      <c r="Q12" s="62" t="str">
        <f>[8]Maio!$I$20</f>
        <v>N</v>
      </c>
      <c r="R12" s="62" t="str">
        <f>[8]Maio!$I$21</f>
        <v>N</v>
      </c>
      <c r="S12" s="62" t="str">
        <f>[8]Maio!$I$22</f>
        <v>N</v>
      </c>
      <c r="T12" s="106" t="str">
        <f>[8]Maio!$I$23</f>
        <v>N</v>
      </c>
      <c r="U12" s="106" t="str">
        <f>[8]Maio!$I$24</f>
        <v>N</v>
      </c>
      <c r="V12" s="106" t="str">
        <f>[8]Maio!$I$25</f>
        <v>N</v>
      </c>
      <c r="W12" s="106" t="str">
        <f>[8]Maio!$I$26</f>
        <v>N</v>
      </c>
      <c r="X12" s="106" t="str">
        <f>[8]Maio!$I$27</f>
        <v>N</v>
      </c>
      <c r="Y12" s="106" t="str">
        <f>[8]Maio!$I$28</f>
        <v>N</v>
      </c>
      <c r="Z12" s="106" t="str">
        <f>[8]Maio!$I$29</f>
        <v>N</v>
      </c>
      <c r="AA12" s="106" t="str">
        <f>[8]Maio!$I$30</f>
        <v>N</v>
      </c>
      <c r="AB12" s="106" t="str">
        <f>[8]Maio!$I$31</f>
        <v>N</v>
      </c>
      <c r="AC12" s="106" t="str">
        <f>[8]Maio!$I$32</f>
        <v>N</v>
      </c>
      <c r="AD12" s="106" t="str">
        <f>[8]Maio!$I$33</f>
        <v>N</v>
      </c>
      <c r="AE12" s="106" t="str">
        <f>[8]Maio!$I$34</f>
        <v>N</v>
      </c>
      <c r="AF12" s="106" t="str">
        <f>[8]Maio!$I$35</f>
        <v>N</v>
      </c>
      <c r="AG12" s="96" t="str">
        <f>[8]Maio!$I$36</f>
        <v>N</v>
      </c>
    </row>
    <row r="13" spans="1:35" ht="12" customHeight="1" x14ac:dyDescent="0.2">
      <c r="A13" s="135" t="s">
        <v>5</v>
      </c>
      <c r="B13" s="106" t="str">
        <f>[9]Maio!$I$5</f>
        <v>NE</v>
      </c>
      <c r="C13" s="106" t="str">
        <f>[9]Maio!$I$6</f>
        <v>NE</v>
      </c>
      <c r="D13" s="106" t="str">
        <f>[9]Maio!$I$7</f>
        <v>L</v>
      </c>
      <c r="E13" s="106" t="str">
        <f>[9]Maio!$I$8</f>
        <v>NE</v>
      </c>
      <c r="F13" s="106" t="str">
        <f>[9]Maio!$I$9</f>
        <v>NO</v>
      </c>
      <c r="G13" s="106" t="str">
        <f>[9]Maio!$I$10</f>
        <v>NO</v>
      </c>
      <c r="H13" s="106" t="str">
        <f>[9]Maio!$I$11</f>
        <v>NE</v>
      </c>
      <c r="I13" s="106" t="str">
        <f>[9]Maio!$I$12</f>
        <v>L</v>
      </c>
      <c r="J13" s="106" t="str">
        <f>[9]Maio!$I$13</f>
        <v>L</v>
      </c>
      <c r="K13" s="106" t="str">
        <f>[9]Maio!$I$14</f>
        <v>NE</v>
      </c>
      <c r="L13" s="106" t="str">
        <f>[9]Maio!$I$15</f>
        <v>NO</v>
      </c>
      <c r="M13" s="106" t="str">
        <f>[9]Maio!$I$16</f>
        <v>N</v>
      </c>
      <c r="N13" s="106" t="str">
        <f>[9]Maio!$I$17</f>
        <v>L</v>
      </c>
      <c r="O13" s="106" t="str">
        <f>[9]Maio!$I$18</f>
        <v>NE</v>
      </c>
      <c r="P13" s="106" t="str">
        <f>[9]Maio!$I$19</f>
        <v>N</v>
      </c>
      <c r="Q13" s="106" t="str">
        <f>[9]Maio!$I$20</f>
        <v>NE</v>
      </c>
      <c r="R13" s="106" t="str">
        <f>[9]Maio!$I$21</f>
        <v>NE</v>
      </c>
      <c r="S13" s="106" t="str">
        <f>[9]Maio!$I$22</f>
        <v>NE</v>
      </c>
      <c r="T13" s="106" t="str">
        <f>[9]Maio!$I$23</f>
        <v>SO</v>
      </c>
      <c r="U13" s="106" t="str">
        <f>[9]Maio!$I$24</f>
        <v>NE</v>
      </c>
      <c r="V13" s="106" t="str">
        <f>[9]Maio!$I$25</f>
        <v>NE</v>
      </c>
      <c r="W13" s="106" t="str">
        <f>[9]Maio!$I$26</f>
        <v>NE</v>
      </c>
      <c r="X13" s="106" t="str">
        <f>[9]Maio!$I$27</f>
        <v>N</v>
      </c>
      <c r="Y13" s="106" t="str">
        <f>[9]Maio!$I$28</f>
        <v>NO</v>
      </c>
      <c r="Z13" s="106" t="str">
        <f>[9]Maio!$I$29</f>
        <v>SO</v>
      </c>
      <c r="AA13" s="106" t="str">
        <f>[9]Maio!$I$30</f>
        <v>NE</v>
      </c>
      <c r="AB13" s="106" t="str">
        <f>[9]Maio!$I$31</f>
        <v>L</v>
      </c>
      <c r="AC13" s="106" t="str">
        <f>[9]Maio!$I$32</f>
        <v>L</v>
      </c>
      <c r="AD13" s="106" t="str">
        <f>[9]Maio!$I$33</f>
        <v>L</v>
      </c>
      <c r="AE13" s="106" t="str">
        <f>[9]Maio!$I$34</f>
        <v>L</v>
      </c>
      <c r="AF13" s="106" t="str">
        <f>[9]Maio!$I$35</f>
        <v>NE</v>
      </c>
      <c r="AG13" s="96" t="str">
        <f>[9]Maio!$I$36</f>
        <v>NE</v>
      </c>
    </row>
    <row r="14" spans="1:35" ht="12.75" customHeight="1" x14ac:dyDescent="0.2">
      <c r="A14" s="135" t="s">
        <v>50</v>
      </c>
      <c r="B14" s="106" t="str">
        <f>[10]Maio!$I$5</f>
        <v>NE</v>
      </c>
      <c r="C14" s="106" t="str">
        <f>[10]Maio!$I$6</f>
        <v>NE</v>
      </c>
      <c r="D14" s="106" t="str">
        <f>[10]Maio!$I$7</f>
        <v>NE</v>
      </c>
      <c r="E14" s="106" t="str">
        <f>[10]Maio!$I$8</f>
        <v>NE</v>
      </c>
      <c r="F14" s="106" t="str">
        <f>[10]Maio!$I$9</f>
        <v>NE</v>
      </c>
      <c r="G14" s="106" t="str">
        <f>[10]Maio!$I$10</f>
        <v>L</v>
      </c>
      <c r="H14" s="106" t="str">
        <f>[10]Maio!$I$11</f>
        <v>L</v>
      </c>
      <c r="I14" s="106" t="str">
        <f>[10]Maio!$I$12</f>
        <v>L</v>
      </c>
      <c r="J14" s="106" t="str">
        <f>[10]Maio!$I$13</f>
        <v>L</v>
      </c>
      <c r="K14" s="106" t="str">
        <f>[10]Maio!$I$14</f>
        <v>NE</v>
      </c>
      <c r="L14" s="106" t="str">
        <f>[10]Maio!$I$15</f>
        <v>NE</v>
      </c>
      <c r="M14" s="106" t="str">
        <f>[10]Maio!$I$16</f>
        <v>O</v>
      </c>
      <c r="N14" s="106" t="str">
        <f>[10]Maio!$I$17</f>
        <v>NE</v>
      </c>
      <c r="O14" s="106" t="str">
        <f>[10]Maio!$I$18</f>
        <v>NE</v>
      </c>
      <c r="P14" s="106" t="str">
        <f>[10]Maio!$I$19</f>
        <v>NE</v>
      </c>
      <c r="Q14" s="106" t="str">
        <f>[10]Maio!$I$20</f>
        <v>NE</v>
      </c>
      <c r="R14" s="106" t="str">
        <f>[10]Maio!$I$21</f>
        <v>L</v>
      </c>
      <c r="S14" s="106" t="str">
        <f>[10]Maio!$I$22</f>
        <v>NE</v>
      </c>
      <c r="T14" s="106" t="str">
        <f>[10]Maio!$I$23</f>
        <v>N</v>
      </c>
      <c r="U14" s="106" t="str">
        <f>[10]Maio!$I$24</f>
        <v>S</v>
      </c>
      <c r="V14" s="106" t="str">
        <f>[10]Maio!$I$25</f>
        <v>L</v>
      </c>
      <c r="W14" s="106" t="str">
        <f>[10]Maio!$I$26</f>
        <v>NE</v>
      </c>
      <c r="X14" s="106" t="str">
        <f>[10]Maio!$I$27</f>
        <v>L</v>
      </c>
      <c r="Y14" s="106" t="str">
        <f>[10]Maio!$I$28</f>
        <v>L</v>
      </c>
      <c r="Z14" s="106" t="str">
        <f>[10]Maio!$I$29</f>
        <v>L</v>
      </c>
      <c r="AA14" s="106" t="str">
        <f>[10]Maio!$I$30</f>
        <v>NE</v>
      </c>
      <c r="AB14" s="106" t="str">
        <f>[10]Maio!$I$31</f>
        <v>L</v>
      </c>
      <c r="AC14" s="106" t="str">
        <f>[10]Maio!$I$32</f>
        <v>NE</v>
      </c>
      <c r="AD14" s="106" t="str">
        <f>[10]Maio!$I$33</f>
        <v>NE</v>
      </c>
      <c r="AE14" s="106" t="str">
        <f>[10]Maio!$I$34</f>
        <v>NE</v>
      </c>
      <c r="AF14" s="106" t="str">
        <f>[10]Maio!$I$35</f>
        <v>NE</v>
      </c>
      <c r="AG14" s="96" t="str">
        <f>[10]Maio!$I$36</f>
        <v>NE</v>
      </c>
    </row>
    <row r="15" spans="1:35" ht="13.5" customHeight="1" x14ac:dyDescent="0.2">
      <c r="A15" s="135" t="s">
        <v>6</v>
      </c>
      <c r="B15" s="106" t="str">
        <f>[11]Maio!$I$5</f>
        <v>L</v>
      </c>
      <c r="C15" s="106" t="str">
        <f>[11]Maio!$I$6</f>
        <v>NE</v>
      </c>
      <c r="D15" s="106" t="str">
        <f>[11]Maio!$I$7</f>
        <v>L</v>
      </c>
      <c r="E15" s="106" t="str">
        <f>[11]Maio!$I$8</f>
        <v>L</v>
      </c>
      <c r="F15" s="106" t="str">
        <f>[11]Maio!$I$9</f>
        <v>L</v>
      </c>
      <c r="G15" s="106" t="str">
        <f>[11]Maio!$I$10</f>
        <v>L</v>
      </c>
      <c r="H15" s="106" t="str">
        <f>[11]Maio!$I$11</f>
        <v>SE</v>
      </c>
      <c r="I15" s="106" t="str">
        <f>[11]Maio!$I$12</f>
        <v>SE</v>
      </c>
      <c r="J15" s="106" t="str">
        <f>[11]Maio!$I$13</f>
        <v>SE</v>
      </c>
      <c r="K15" s="106" t="str">
        <f>[11]Maio!$I$14</f>
        <v>NE</v>
      </c>
      <c r="L15" s="106" t="str">
        <f>[11]Maio!$I$15</f>
        <v>S</v>
      </c>
      <c r="M15" s="106" t="str">
        <f>[11]Maio!$I$16</f>
        <v>O</v>
      </c>
      <c r="N15" s="106" t="str">
        <f>[11]Maio!$I$17</f>
        <v>SE</v>
      </c>
      <c r="O15" s="106" t="str">
        <f>[11]Maio!$I$18</f>
        <v>L</v>
      </c>
      <c r="P15" s="106" t="str">
        <f>[11]Maio!$I$19</f>
        <v>L</v>
      </c>
      <c r="Q15" s="106" t="str">
        <f>[11]Maio!$I$20</f>
        <v>SE</v>
      </c>
      <c r="R15" s="106" t="str">
        <f>[11]Maio!$I$21</f>
        <v>L</v>
      </c>
      <c r="S15" s="106" t="str">
        <f>[11]Maio!$I$22</f>
        <v>NO</v>
      </c>
      <c r="T15" s="106" t="str">
        <f>[11]Maio!$I$23</f>
        <v>SO</v>
      </c>
      <c r="U15" s="106" t="str">
        <f>[11]Maio!$I$24</f>
        <v>SE</v>
      </c>
      <c r="V15" s="106" t="str">
        <f>[11]Maio!$I$25</f>
        <v>SE</v>
      </c>
      <c r="W15" s="106" t="str">
        <f>[11]Maio!$I$26</f>
        <v>L</v>
      </c>
      <c r="X15" s="106" t="str">
        <f>[11]Maio!$I$27</f>
        <v>SE</v>
      </c>
      <c r="Y15" s="106" t="str">
        <f>[11]Maio!$I$28</f>
        <v>SE</v>
      </c>
      <c r="Z15" s="106" t="str">
        <f>[11]Maio!$I$29</f>
        <v>L</v>
      </c>
      <c r="AA15" s="106" t="str">
        <f>[11]Maio!$I$30</f>
        <v>SE</v>
      </c>
      <c r="AB15" s="106" t="str">
        <f>[11]Maio!$I$31</f>
        <v>L</v>
      </c>
      <c r="AC15" s="106" t="str">
        <f>[11]Maio!$I$32</f>
        <v>SE</v>
      </c>
      <c r="AD15" s="106" t="str">
        <f>[11]Maio!$I$33</f>
        <v>L</v>
      </c>
      <c r="AE15" s="106" t="str">
        <f>[11]Maio!$I$34</f>
        <v>SE</v>
      </c>
      <c r="AF15" s="106" t="str">
        <f>[11]Maio!$I$35</f>
        <v>SE</v>
      </c>
      <c r="AG15" s="96" t="str">
        <f>[11]Maio!$I$36</f>
        <v>L</v>
      </c>
      <c r="AH15" s="16" t="s">
        <v>54</v>
      </c>
    </row>
    <row r="16" spans="1:35" ht="13.5" customHeight="1" x14ac:dyDescent="0.2">
      <c r="A16" s="135" t="s">
        <v>7</v>
      </c>
      <c r="B16" s="62" t="str">
        <f>[12]Maio!$I$5</f>
        <v>*</v>
      </c>
      <c r="C16" s="62" t="str">
        <f>[12]Maio!$I$6</f>
        <v>*</v>
      </c>
      <c r="D16" s="62" t="str">
        <f>[12]Maio!$I$7</f>
        <v>*</v>
      </c>
      <c r="E16" s="62" t="str">
        <f>[12]Maio!$I$8</f>
        <v>*</v>
      </c>
      <c r="F16" s="62" t="str">
        <f>[12]Maio!$I$9</f>
        <v>*</v>
      </c>
      <c r="G16" s="62" t="str">
        <f>[12]Maio!$I$10</f>
        <v>*</v>
      </c>
      <c r="H16" s="62" t="str">
        <f>[12]Maio!$I$11</f>
        <v>*</v>
      </c>
      <c r="I16" s="62" t="str">
        <f>[12]Maio!$I$12</f>
        <v>*</v>
      </c>
      <c r="J16" s="62" t="str">
        <f>[12]Maio!$I$13</f>
        <v>*</v>
      </c>
      <c r="K16" s="62" t="str">
        <f>[12]Maio!$I$14</f>
        <v>*</v>
      </c>
      <c r="L16" s="62" t="str">
        <f>[12]Maio!$I$15</f>
        <v>*</v>
      </c>
      <c r="M16" s="62" t="str">
        <f>[12]Maio!$I$16</f>
        <v>*</v>
      </c>
      <c r="N16" s="62" t="str">
        <f>[12]Maio!$I$17</f>
        <v>*</v>
      </c>
      <c r="O16" s="62" t="str">
        <f>[12]Maio!$I$18</f>
        <v>*</v>
      </c>
      <c r="P16" s="62" t="str">
        <f>[12]Maio!$I$19</f>
        <v>*</v>
      </c>
      <c r="Q16" s="62" t="str">
        <f>[12]Maio!$I$20</f>
        <v>*</v>
      </c>
      <c r="R16" s="62" t="str">
        <f>[12]Maio!$I$21</f>
        <v>*</v>
      </c>
      <c r="S16" s="62" t="str">
        <f>[12]Maio!$I$22</f>
        <v>*</v>
      </c>
      <c r="T16" s="106" t="str">
        <f>[12]Maio!$I$23</f>
        <v>*</v>
      </c>
      <c r="U16" s="106" t="str">
        <f>[12]Maio!$I$24</f>
        <v>*</v>
      </c>
      <c r="V16" s="106" t="str">
        <f>[12]Maio!$I$25</f>
        <v>*</v>
      </c>
      <c r="W16" s="106" t="str">
        <f>[12]Maio!$I$26</f>
        <v>*</v>
      </c>
      <c r="X16" s="106" t="str">
        <f>[12]Maio!$I$27</f>
        <v>*</v>
      </c>
      <c r="Y16" s="106" t="str">
        <f>[12]Maio!$I$28</f>
        <v>*</v>
      </c>
      <c r="Z16" s="106" t="str">
        <f>[12]Maio!$I$29</f>
        <v>*</v>
      </c>
      <c r="AA16" s="106" t="str">
        <f>[12]Maio!$I$30</f>
        <v>*</v>
      </c>
      <c r="AB16" s="106" t="str">
        <f>[12]Maio!$I$31</f>
        <v>*</v>
      </c>
      <c r="AC16" s="106" t="str">
        <f>[12]Maio!$I$32</f>
        <v>*</v>
      </c>
      <c r="AD16" s="106" t="str">
        <f>[12]Maio!$I$33</f>
        <v>*</v>
      </c>
      <c r="AE16" s="106" t="str">
        <f>[12]Maio!$I$34</f>
        <v>*</v>
      </c>
      <c r="AF16" s="106" t="str">
        <f>[12]Maio!$I$35</f>
        <v>*</v>
      </c>
      <c r="AG16" s="96" t="str">
        <f>[12]Maio!$I$36</f>
        <v>*</v>
      </c>
      <c r="AI16" t="s">
        <v>54</v>
      </c>
    </row>
    <row r="17" spans="1:38" ht="12.75" customHeight="1" x14ac:dyDescent="0.2">
      <c r="A17" s="135" t="s">
        <v>8</v>
      </c>
      <c r="B17" s="62" t="str">
        <f>[13]Maio!$I$5</f>
        <v>SO</v>
      </c>
      <c r="C17" s="62" t="str">
        <f>[13]Maio!$I$6</f>
        <v>SE</v>
      </c>
      <c r="D17" s="62" t="str">
        <f>[13]Maio!$I$7</f>
        <v>SE</v>
      </c>
      <c r="E17" s="62" t="str">
        <f>[13]Maio!$I$8</f>
        <v>S</v>
      </c>
      <c r="F17" s="62" t="str">
        <f>[13]Maio!$I$9</f>
        <v>SE</v>
      </c>
      <c r="G17" s="62" t="str">
        <f>[13]Maio!$I$10</f>
        <v>O</v>
      </c>
      <c r="H17" s="62" t="str">
        <f>[13]Maio!$I$11</f>
        <v>SO</v>
      </c>
      <c r="I17" s="62" t="str">
        <f>[13]Maio!$I$12</f>
        <v>S</v>
      </c>
      <c r="J17" s="62" t="str">
        <f>[13]Maio!$I$13</f>
        <v>SE</v>
      </c>
      <c r="K17" s="62" t="str">
        <f>[13]Maio!$I$14</f>
        <v>SE</v>
      </c>
      <c r="L17" s="62" t="str">
        <f>[13]Maio!$I$15</f>
        <v>SE</v>
      </c>
      <c r="M17" s="62" t="str">
        <f>[13]Maio!$I$16</f>
        <v>O</v>
      </c>
      <c r="N17" s="62" t="str">
        <f>[13]Maio!$I$17</f>
        <v>NO</v>
      </c>
      <c r="O17" s="62" t="str">
        <f>[13]Maio!$I$18</f>
        <v>SE</v>
      </c>
      <c r="P17" s="62" t="str">
        <f>[13]Maio!$I$19</f>
        <v>SE</v>
      </c>
      <c r="Q17" s="106" t="str">
        <f>[13]Maio!$I$20</f>
        <v>NO</v>
      </c>
      <c r="R17" s="106" t="str">
        <f>[13]Maio!$I$21</f>
        <v>S</v>
      </c>
      <c r="S17" s="106" t="str">
        <f>[13]Maio!$I$22</f>
        <v>SE</v>
      </c>
      <c r="T17" s="106" t="str">
        <f>[13]Maio!$I$23</f>
        <v>NO</v>
      </c>
      <c r="U17" s="106" t="str">
        <f>[13]Maio!$I$24</f>
        <v>N</v>
      </c>
      <c r="V17" s="106" t="str">
        <f>[13]Maio!$I$25</f>
        <v>O</v>
      </c>
      <c r="W17" s="106" t="str">
        <f>[13]Maio!$I$26</f>
        <v>O</v>
      </c>
      <c r="X17" s="106" t="str">
        <f>[13]Maio!$I$27</f>
        <v>O</v>
      </c>
      <c r="Y17" s="106" t="str">
        <f>[13]Maio!$I$28</f>
        <v>O</v>
      </c>
      <c r="Z17" s="106" t="str">
        <f>[13]Maio!$I$29</f>
        <v>SO</v>
      </c>
      <c r="AA17" s="106" t="str">
        <f>[13]Maio!$I$30</f>
        <v>SO</v>
      </c>
      <c r="AB17" s="106" t="str">
        <f>[13]Maio!$I$31</f>
        <v>S</v>
      </c>
      <c r="AC17" s="106" t="str">
        <f>[13]Maio!$I$32</f>
        <v>SE</v>
      </c>
      <c r="AD17" s="106" t="str">
        <f>[13]Maio!$I$33</f>
        <v>S</v>
      </c>
      <c r="AE17" s="106" t="str">
        <f>[13]Maio!$I$34</f>
        <v>S</v>
      </c>
      <c r="AF17" s="106" t="str">
        <f>[13]Maio!$I$35</f>
        <v>SE</v>
      </c>
      <c r="AG17" s="96" t="str">
        <f>[13]Maio!$I$36</f>
        <v>SE</v>
      </c>
    </row>
    <row r="18" spans="1:38" ht="13.5" customHeight="1" x14ac:dyDescent="0.2">
      <c r="A18" s="135" t="s">
        <v>9</v>
      </c>
      <c r="B18" s="14" t="str">
        <f>[14]Maio!$I$5</f>
        <v>NE</v>
      </c>
      <c r="C18" s="14" t="str">
        <f>[14]Maio!$I$6</f>
        <v>SE</v>
      </c>
      <c r="D18" s="14" t="str">
        <f>[14]Maio!$I$7</f>
        <v>L</v>
      </c>
      <c r="E18" s="14" t="str">
        <f>[14]Maio!$I$8</f>
        <v>NE</v>
      </c>
      <c r="F18" s="14" t="str">
        <f>[14]Maio!$I$9</f>
        <v>L</v>
      </c>
      <c r="G18" s="14" t="str">
        <f>[14]Maio!$I$10</f>
        <v>S</v>
      </c>
      <c r="H18" s="14" t="str">
        <f>[14]Maio!$I$11</f>
        <v>L</v>
      </c>
      <c r="I18" s="14" t="str">
        <f>[14]Maio!$I$12</f>
        <v>L</v>
      </c>
      <c r="J18" s="14" t="str">
        <f>[14]Maio!$I$13</f>
        <v>L</v>
      </c>
      <c r="K18" s="14" t="str">
        <f>[14]Maio!$I$14</f>
        <v>L</v>
      </c>
      <c r="L18" s="14" t="str">
        <f>[14]Maio!$I$15</f>
        <v>NE</v>
      </c>
      <c r="M18" s="14" t="str">
        <f>[14]Maio!$I$16</f>
        <v>S</v>
      </c>
      <c r="N18" s="14" t="str">
        <f>[14]Maio!$I$17</f>
        <v>S</v>
      </c>
      <c r="O18" s="14" t="str">
        <f>[14]Maio!$I$18</f>
        <v>L</v>
      </c>
      <c r="P18" s="14" t="str">
        <f>[14]Maio!$I$19</f>
        <v>L</v>
      </c>
      <c r="Q18" s="132" t="str">
        <f>[14]Maio!$I$20</f>
        <v>SE</v>
      </c>
      <c r="R18" s="132" t="str">
        <f>[14]Maio!$I$21</f>
        <v>L</v>
      </c>
      <c r="S18" s="132" t="str">
        <f>[14]Maio!$I$22</f>
        <v>NO</v>
      </c>
      <c r="T18" s="132" t="str">
        <f>[14]Maio!$I$23</f>
        <v>SO</v>
      </c>
      <c r="U18" s="132" t="str">
        <f>[14]Maio!$I$24</f>
        <v>SO</v>
      </c>
      <c r="V18" s="132" t="str">
        <f>[14]Maio!$I$25</f>
        <v>SE</v>
      </c>
      <c r="W18" s="132" t="str">
        <f>[14]Maio!$I$26</f>
        <v>S</v>
      </c>
      <c r="X18" s="132" t="str">
        <f>[14]Maio!$I$27</f>
        <v>S</v>
      </c>
      <c r="Y18" s="132" t="str">
        <f>[14]Maio!$I$28</f>
        <v>S</v>
      </c>
      <c r="Z18" s="132" t="str">
        <f>[14]Maio!$I$29</f>
        <v>SE</v>
      </c>
      <c r="AA18" s="132" t="str">
        <f>[14]Maio!$I$30</f>
        <v>L</v>
      </c>
      <c r="AB18" s="132" t="str">
        <f>[14]Maio!$I$31</f>
        <v>L</v>
      </c>
      <c r="AC18" s="132" t="str">
        <f>[14]Maio!$I$32</f>
        <v>L</v>
      </c>
      <c r="AD18" s="132" t="str">
        <f>[14]Maio!$I$33</f>
        <v>L</v>
      </c>
      <c r="AE18" s="132" t="str">
        <f>[14]Maio!$I$34</f>
        <v>L</v>
      </c>
      <c r="AF18" s="132" t="str">
        <f>[14]Maio!$I$35</f>
        <v>NE</v>
      </c>
      <c r="AG18" s="96" t="str">
        <f>[14]Maio!$I$36</f>
        <v>L</v>
      </c>
      <c r="AK18" t="s">
        <v>54</v>
      </c>
    </row>
    <row r="19" spans="1:38" ht="12.75" customHeight="1" x14ac:dyDescent="0.2">
      <c r="A19" s="135" t="s">
        <v>49</v>
      </c>
      <c r="B19" s="62" t="str">
        <f>[15]Maio!$I$5</f>
        <v>SE</v>
      </c>
      <c r="C19" s="62" t="str">
        <f>[15]Maio!$I$6</f>
        <v>N</v>
      </c>
      <c r="D19" s="62" t="str">
        <f>[15]Maio!$I$7</f>
        <v>SE</v>
      </c>
      <c r="E19" s="62" t="str">
        <f>[15]Maio!$I$8</f>
        <v>N</v>
      </c>
      <c r="F19" s="62" t="str">
        <f>[15]Maio!$I$9</f>
        <v>S</v>
      </c>
      <c r="G19" s="62" t="str">
        <f>[15]Maio!$I$10</f>
        <v>SE</v>
      </c>
      <c r="H19" s="62" t="str">
        <f>[15]Maio!$I$11</f>
        <v>SE</v>
      </c>
      <c r="I19" s="62" t="str">
        <f>[15]Maio!$I$12</f>
        <v>NE</v>
      </c>
      <c r="J19" s="62" t="str">
        <f>[15]Maio!$I$13</f>
        <v>NE</v>
      </c>
      <c r="K19" s="62" t="str">
        <f>[15]Maio!$I$14</f>
        <v>SE</v>
      </c>
      <c r="L19" s="62" t="str">
        <f>[15]Maio!$I$15</f>
        <v>SO</v>
      </c>
      <c r="M19" s="62" t="str">
        <f>[15]Maio!$I$16</f>
        <v>S</v>
      </c>
      <c r="N19" s="62" t="str">
        <f>[15]Maio!$I$17</f>
        <v>S</v>
      </c>
      <c r="O19" s="62" t="str">
        <f>[15]Maio!$I$18</f>
        <v>SE</v>
      </c>
      <c r="P19" s="62" t="str">
        <f>[15]Maio!$I$19</f>
        <v>N</v>
      </c>
      <c r="Q19" s="62" t="str">
        <f>[15]Maio!$I$20</f>
        <v>SE</v>
      </c>
      <c r="R19" s="62" t="str">
        <f>[15]Maio!$I$21</f>
        <v>SE</v>
      </c>
      <c r="S19" s="62" t="str">
        <f>[15]Maio!$I$22</f>
        <v>SE</v>
      </c>
      <c r="T19" s="106" t="str">
        <f>[15]Maio!$I$23</f>
        <v>S</v>
      </c>
      <c r="U19" s="106" t="str">
        <f>[15]Maio!$I$24</f>
        <v>S</v>
      </c>
      <c r="V19" s="106" t="str">
        <f>[15]Maio!$I$25</f>
        <v>SE</v>
      </c>
      <c r="W19" s="106" t="str">
        <f>[15]Maio!$I$26</f>
        <v>SE</v>
      </c>
      <c r="X19" s="106" t="str">
        <f>[15]Maio!$I$27</f>
        <v>SE</v>
      </c>
      <c r="Y19" s="106" t="str">
        <f>[15]Maio!$I$28</f>
        <v>SE</v>
      </c>
      <c r="Z19" s="106" t="str">
        <f>[15]Maio!$I$29</f>
        <v>S</v>
      </c>
      <c r="AA19" s="106" t="str">
        <f>[15]Maio!$I$30</f>
        <v>S</v>
      </c>
      <c r="AB19" s="106" t="str">
        <f>[15]Maio!$I$31</f>
        <v>SE</v>
      </c>
      <c r="AC19" s="106" t="str">
        <f>[15]Maio!$I$32</f>
        <v>NE</v>
      </c>
      <c r="AD19" s="106" t="str">
        <f>[15]Maio!$I$33</f>
        <v>SE</v>
      </c>
      <c r="AE19" s="106" t="str">
        <f>[15]Maio!$I$34</f>
        <v>SE</v>
      </c>
      <c r="AF19" s="106" t="str">
        <f>[15]Maio!$I$35</f>
        <v>SE</v>
      </c>
      <c r="AG19" s="96" t="str">
        <f>[15]Maio!$I$36</f>
        <v>SE</v>
      </c>
    </row>
    <row r="20" spans="1:38" ht="12.75" customHeight="1" x14ac:dyDescent="0.2">
      <c r="A20" s="135" t="s">
        <v>10</v>
      </c>
      <c r="B20" s="14" t="str">
        <f>[16]Maio!$I$5</f>
        <v>O</v>
      </c>
      <c r="C20" s="14" t="str">
        <f>[16]Maio!$I$6</f>
        <v>SO</v>
      </c>
      <c r="D20" s="14" t="str">
        <f>[16]Maio!$I$7</f>
        <v>O</v>
      </c>
      <c r="E20" s="14" t="str">
        <f>[16]Maio!$I$8</f>
        <v>O</v>
      </c>
      <c r="F20" s="14" t="str">
        <f>[16]Maio!$I$9</f>
        <v>O</v>
      </c>
      <c r="G20" s="14" t="str">
        <f>[16]Maio!$I$10</f>
        <v>N</v>
      </c>
      <c r="H20" s="14" t="str">
        <f>[16]Maio!$I$11</f>
        <v>NO</v>
      </c>
      <c r="I20" s="14" t="str">
        <f>[16]Maio!$I$12</f>
        <v>NO</v>
      </c>
      <c r="J20" s="14" t="str">
        <f>[16]Maio!$I$13</f>
        <v>O</v>
      </c>
      <c r="K20" s="14" t="str">
        <f>[16]Maio!$I$14</f>
        <v>O</v>
      </c>
      <c r="L20" s="14" t="str">
        <f>[16]Maio!$I$15</f>
        <v>SO</v>
      </c>
      <c r="M20" s="14" t="str">
        <f>[16]Maio!$I$16</f>
        <v>N</v>
      </c>
      <c r="N20" s="14" t="str">
        <f>[16]Maio!$I$17</f>
        <v>S</v>
      </c>
      <c r="O20" s="14" t="str">
        <f>[16]Maio!$I$18</f>
        <v>SO</v>
      </c>
      <c r="P20" s="14" t="str">
        <f>[16]Maio!$I$19</f>
        <v>SO</v>
      </c>
      <c r="Q20" s="14" t="str">
        <f>[16]Maio!$I$20</f>
        <v>NE</v>
      </c>
      <c r="R20" s="14" t="str">
        <f>[16]Maio!$I$21</f>
        <v>SO</v>
      </c>
      <c r="S20" s="14" t="str">
        <f>[16]Maio!$I$22</f>
        <v>S</v>
      </c>
      <c r="T20" s="106" t="str">
        <f>[16]Maio!$I$23</f>
        <v>L</v>
      </c>
      <c r="U20" s="106" t="str">
        <f>[16]Maio!$I$24</f>
        <v>L</v>
      </c>
      <c r="V20" s="106" t="str">
        <f>[16]Maio!$I$25</f>
        <v>O</v>
      </c>
      <c r="W20" s="106" t="str">
        <f>[16]Maio!$I$26</f>
        <v>N</v>
      </c>
      <c r="X20" s="106" t="str">
        <f>[16]Maio!$I$27</f>
        <v>N</v>
      </c>
      <c r="Y20" s="106" t="str">
        <f>[16]Maio!$I$28</f>
        <v>N</v>
      </c>
      <c r="Z20" s="106" t="str">
        <f>[16]Maio!$I$29</f>
        <v>NO</v>
      </c>
      <c r="AA20" s="106" t="str">
        <f>[16]Maio!$I$30</f>
        <v>NO</v>
      </c>
      <c r="AB20" s="106" t="str">
        <f>[16]Maio!$I$31</f>
        <v>O</v>
      </c>
      <c r="AC20" s="106" t="str">
        <f>[16]Maio!$I$32</f>
        <v>O</v>
      </c>
      <c r="AD20" s="106" t="str">
        <f>[16]Maio!$I$33</f>
        <v>O</v>
      </c>
      <c r="AE20" s="106" t="str">
        <f>[16]Maio!$I$34</f>
        <v>O</v>
      </c>
      <c r="AF20" s="106" t="str">
        <f>[16]Maio!$I$35</f>
        <v>SO</v>
      </c>
      <c r="AG20" s="96" t="str">
        <f>[16]Maio!$I$36</f>
        <v>O</v>
      </c>
      <c r="AH20" t="s">
        <v>54</v>
      </c>
      <c r="AL20" t="s">
        <v>54</v>
      </c>
    </row>
    <row r="21" spans="1:38" ht="13.5" customHeight="1" x14ac:dyDescent="0.2">
      <c r="A21" s="135" t="s">
        <v>11</v>
      </c>
      <c r="B21" s="62" t="str">
        <f>[17]Maio!$I$5</f>
        <v>NE</v>
      </c>
      <c r="C21" s="62" t="str">
        <f>[17]Maio!$I$6</f>
        <v>NE</v>
      </c>
      <c r="D21" s="62" t="str">
        <f>[17]Maio!$I$7</f>
        <v>NE</v>
      </c>
      <c r="E21" s="62" t="str">
        <f>[17]Maio!$I$8</f>
        <v>NE</v>
      </c>
      <c r="F21" s="62" t="str">
        <f>[17]Maio!$I$9</f>
        <v>NE</v>
      </c>
      <c r="G21" s="62" t="str">
        <f>[17]Maio!$I$10</f>
        <v>SO</v>
      </c>
      <c r="H21" s="62" t="str">
        <f>[17]Maio!$I$11</f>
        <v>SO</v>
      </c>
      <c r="I21" s="62" t="str">
        <f>[17]Maio!$I$12</f>
        <v>SO</v>
      </c>
      <c r="J21" s="62" t="str">
        <f>[17]Maio!$I$13</f>
        <v>SO</v>
      </c>
      <c r="K21" s="62" t="str">
        <f>[17]Maio!$I$14</f>
        <v>NE</v>
      </c>
      <c r="L21" s="62" t="str">
        <f>[17]Maio!$I$15</f>
        <v>N</v>
      </c>
      <c r="M21" s="62" t="str">
        <f>[17]Maio!$I$16</f>
        <v>NO</v>
      </c>
      <c r="N21" s="62" t="str">
        <f>[17]Maio!$I$17</f>
        <v>NE</v>
      </c>
      <c r="O21" s="62" t="str">
        <f>[17]Maio!$I$18</f>
        <v>SO</v>
      </c>
      <c r="P21" s="62" t="str">
        <f>[17]Maio!$I$19</f>
        <v>NE</v>
      </c>
      <c r="Q21" s="62" t="str">
        <f>[17]Maio!$I$20</f>
        <v>SO</v>
      </c>
      <c r="R21" s="62" t="str">
        <f>[17]Maio!$I$21</f>
        <v>NE</v>
      </c>
      <c r="S21" s="62" t="str">
        <f>[17]Maio!$I$22</f>
        <v>L</v>
      </c>
      <c r="T21" s="106" t="str">
        <f>[17]Maio!$I$23</f>
        <v>N</v>
      </c>
      <c r="U21" s="106" t="str">
        <f>[17]Maio!$I$24</f>
        <v>NE</v>
      </c>
      <c r="V21" s="106" t="str">
        <f>[17]Maio!$I$25</f>
        <v>NE</v>
      </c>
      <c r="W21" s="106" t="str">
        <f>[17]Maio!$I$26</f>
        <v>NE</v>
      </c>
      <c r="X21" s="106" t="str">
        <f>[17]Maio!$I$27</f>
        <v>N</v>
      </c>
      <c r="Y21" s="106" t="str">
        <f>[17]Maio!$I$28</f>
        <v>NE</v>
      </c>
      <c r="Z21" s="106" t="str">
        <f>[17]Maio!$I$29</f>
        <v>SO</v>
      </c>
      <c r="AA21" s="106" t="str">
        <f>[17]Maio!$I$30</f>
        <v>O</v>
      </c>
      <c r="AB21" s="106" t="str">
        <f>[17]Maio!$I$31</f>
        <v>S</v>
      </c>
      <c r="AC21" s="106" t="str">
        <f>[17]Maio!$I$32</f>
        <v>S</v>
      </c>
      <c r="AD21" s="106" t="str">
        <f>[17]Maio!$I$33</f>
        <v>NE</v>
      </c>
      <c r="AE21" s="106" t="str">
        <f>[17]Maio!$I$34</f>
        <v>SO</v>
      </c>
      <c r="AF21" s="106" t="str">
        <f>[17]Maio!$I$35</f>
        <v>NE</v>
      </c>
      <c r="AG21" s="96" t="str">
        <f>[17]Maio!$I$36</f>
        <v>NE</v>
      </c>
    </row>
    <row r="22" spans="1:38" ht="13.5" customHeight="1" x14ac:dyDescent="0.2">
      <c r="A22" s="135" t="s">
        <v>12</v>
      </c>
      <c r="B22" s="62" t="str">
        <f>[18]Maio!$I$5</f>
        <v>N</v>
      </c>
      <c r="C22" s="62" t="str">
        <f>[18]Maio!$I$6</f>
        <v>NE</v>
      </c>
      <c r="D22" s="62" t="str">
        <f>[18]Maio!$I$7</f>
        <v>NE</v>
      </c>
      <c r="E22" s="62" t="str">
        <f>[18]Maio!$I$8</f>
        <v>N</v>
      </c>
      <c r="F22" s="62" t="str">
        <f>[18]Maio!$I$9</f>
        <v>SE</v>
      </c>
      <c r="G22" s="62" t="str">
        <f>[18]Maio!$I$10</f>
        <v>*</v>
      </c>
      <c r="H22" s="62" t="str">
        <f>[18]Maio!$I$11</f>
        <v>*</v>
      </c>
      <c r="I22" s="62" t="str">
        <f>[18]Maio!$I$12</f>
        <v>*</v>
      </c>
      <c r="J22" s="62" t="str">
        <f>[18]Maio!$I$13</f>
        <v>*</v>
      </c>
      <c r="K22" s="62" t="str">
        <f>[18]Maio!$I$14</f>
        <v>*</v>
      </c>
      <c r="L22" s="62" t="str">
        <f>[18]Maio!$I$15</f>
        <v>*</v>
      </c>
      <c r="M22" s="62" t="str">
        <f>[18]Maio!$I$16</f>
        <v>*</v>
      </c>
      <c r="N22" s="62" t="str">
        <f>[18]Maio!$I$17</f>
        <v>*</v>
      </c>
      <c r="O22" s="62" t="str">
        <f>[18]Maio!$I$18</f>
        <v>*</v>
      </c>
      <c r="P22" s="62" t="str">
        <f>[18]Maio!$I$19</f>
        <v>*</v>
      </c>
      <c r="Q22" s="62" t="str">
        <f>[18]Maio!$I$20</f>
        <v>*</v>
      </c>
      <c r="R22" s="62" t="str">
        <f>[18]Maio!$I$21</f>
        <v>*</v>
      </c>
      <c r="S22" s="62" t="str">
        <f>[18]Maio!$I$22</f>
        <v>*</v>
      </c>
      <c r="T22" s="62" t="str">
        <f>[18]Maio!$I$23</f>
        <v>*</v>
      </c>
      <c r="U22" s="62" t="str">
        <f>[18]Maio!$I$24</f>
        <v>*</v>
      </c>
      <c r="V22" s="62" t="str">
        <f>[18]Maio!$I$25</f>
        <v>*</v>
      </c>
      <c r="W22" s="62" t="str">
        <f>[18]Maio!$I$26</f>
        <v>*</v>
      </c>
      <c r="X22" s="62" t="str">
        <f>[18]Maio!$I$27</f>
        <v>*</v>
      </c>
      <c r="Y22" s="62" t="str">
        <f>[18]Maio!$I$28</f>
        <v>*</v>
      </c>
      <c r="Z22" s="62" t="str">
        <f>[18]Maio!$I$29</f>
        <v>*</v>
      </c>
      <c r="AA22" s="62" t="str">
        <f>[18]Maio!$I$30</f>
        <v>*</v>
      </c>
      <c r="AB22" s="62" t="str">
        <f>[18]Maio!$I$31</f>
        <v>*</v>
      </c>
      <c r="AC22" s="62" t="str">
        <f>[18]Maio!$I$32</f>
        <v>*</v>
      </c>
      <c r="AD22" s="62" t="str">
        <f>[18]Maio!$I$33</f>
        <v>*</v>
      </c>
      <c r="AE22" s="62" t="str">
        <f>[18]Maio!$I$34</f>
        <v>*</v>
      </c>
      <c r="AF22" s="62" t="str">
        <f>[18]Maio!$I$35</f>
        <v>*</v>
      </c>
      <c r="AG22" s="95" t="str">
        <f>[18]Maio!$I$36</f>
        <v>N</v>
      </c>
    </row>
    <row r="23" spans="1:38" ht="13.5" customHeight="1" x14ac:dyDescent="0.2">
      <c r="A23" s="135" t="s">
        <v>13</v>
      </c>
      <c r="B23" s="106" t="str">
        <f>[19]Maio!$I$5</f>
        <v>*</v>
      </c>
      <c r="C23" s="106" t="str">
        <f>[19]Maio!$I$6</f>
        <v>*</v>
      </c>
      <c r="D23" s="106" t="str">
        <f>[19]Maio!$I$7</f>
        <v>*</v>
      </c>
      <c r="E23" s="106" t="str">
        <f>[19]Maio!$I$8</f>
        <v>*</v>
      </c>
      <c r="F23" s="106" t="str">
        <f>[19]Maio!$I$9</f>
        <v>*</v>
      </c>
      <c r="G23" s="106" t="str">
        <f>[19]Maio!$I$10</f>
        <v>*</v>
      </c>
      <c r="H23" s="106" t="str">
        <f>[19]Maio!$I$11</f>
        <v>*</v>
      </c>
      <c r="I23" s="106" t="str">
        <f>[19]Maio!$I$12</f>
        <v>*</v>
      </c>
      <c r="J23" s="106" t="str">
        <f>[19]Maio!$I$13</f>
        <v>*</v>
      </c>
      <c r="K23" s="106" t="str">
        <f>[19]Maio!$I$14</f>
        <v>*</v>
      </c>
      <c r="L23" s="106" t="str">
        <f>[19]Maio!$I$15</f>
        <v>*</v>
      </c>
      <c r="M23" s="106" t="str">
        <f>[19]Maio!$I$16</f>
        <v>*</v>
      </c>
      <c r="N23" s="106" t="str">
        <f>[19]Maio!$I$17</f>
        <v>*</v>
      </c>
      <c r="O23" s="106" t="str">
        <f>[19]Maio!$I$18</f>
        <v>*</v>
      </c>
      <c r="P23" s="106" t="str">
        <f>[19]Maio!$I$19</f>
        <v>*</v>
      </c>
      <c r="Q23" s="106" t="str">
        <f>[19]Maio!$I$20</f>
        <v>*</v>
      </c>
      <c r="R23" s="106" t="str">
        <f>[19]Maio!$I$21</f>
        <v>*</v>
      </c>
      <c r="S23" s="106" t="str">
        <f>[19]Maio!$I$22</f>
        <v>*</v>
      </c>
      <c r="T23" s="106" t="str">
        <f>[19]Maio!$I$23</f>
        <v>*</v>
      </c>
      <c r="U23" s="106" t="str">
        <f>[19]Maio!$I$24</f>
        <v>*</v>
      </c>
      <c r="V23" s="106" t="str">
        <f>[19]Maio!$I$25</f>
        <v>*</v>
      </c>
      <c r="W23" s="106" t="str">
        <f>[19]Maio!$I$26</f>
        <v>*</v>
      </c>
      <c r="X23" s="106" t="str">
        <f>[19]Maio!$I$27</f>
        <v>*</v>
      </c>
      <c r="Y23" s="106" t="str">
        <f>[19]Maio!$I$28</f>
        <v>*</v>
      </c>
      <c r="Z23" s="106" t="str">
        <f>[19]Maio!$I$29</f>
        <v>*</v>
      </c>
      <c r="AA23" s="106" t="str">
        <f>[19]Maio!$I$30</f>
        <v>*</v>
      </c>
      <c r="AB23" s="106" t="str">
        <f>[19]Maio!$I$31</f>
        <v>*</v>
      </c>
      <c r="AC23" s="106" t="str">
        <f>[19]Maio!$I$32</f>
        <v>*</v>
      </c>
      <c r="AD23" s="106" t="str">
        <f>[19]Maio!$I$33</f>
        <v>*</v>
      </c>
      <c r="AE23" s="106" t="str">
        <f>[19]Maio!$I$34</f>
        <v>*</v>
      </c>
      <c r="AF23" s="106" t="str">
        <f>[19]Maio!$I$35</f>
        <v>*</v>
      </c>
      <c r="AG23" s="96" t="str">
        <f>[19]Maio!$I$36</f>
        <v>*</v>
      </c>
    </row>
    <row r="24" spans="1:38" ht="13.5" customHeight="1" x14ac:dyDescent="0.2">
      <c r="A24" s="135" t="s">
        <v>14</v>
      </c>
      <c r="B24" s="62" t="str">
        <f>[20]Maio!$I$5</f>
        <v>L</v>
      </c>
      <c r="C24" s="62" t="str">
        <f>[20]Maio!$I$6</f>
        <v>SE</v>
      </c>
      <c r="D24" s="62" t="str">
        <f>[20]Maio!$I$7</f>
        <v>N</v>
      </c>
      <c r="E24" s="62" t="str">
        <f>[20]Maio!$I$8</f>
        <v>N</v>
      </c>
      <c r="F24" s="62" t="str">
        <f>[20]Maio!$I$9</f>
        <v>SO</v>
      </c>
      <c r="G24" s="62" t="str">
        <f>[20]Maio!$I$10</f>
        <v>NE</v>
      </c>
      <c r="H24" s="62" t="str">
        <f>[20]Maio!$I$11</f>
        <v>S</v>
      </c>
      <c r="I24" s="62" t="str">
        <f>[20]Maio!$I$12</f>
        <v>SE</v>
      </c>
      <c r="J24" s="62" t="str">
        <f>[20]Maio!$I$13</f>
        <v>NE</v>
      </c>
      <c r="K24" s="62" t="str">
        <f>[20]Maio!$I$14</f>
        <v>NE</v>
      </c>
      <c r="L24" s="62" t="str">
        <f>[20]Maio!$I$15</f>
        <v>N</v>
      </c>
      <c r="M24" s="62" t="str">
        <f>[20]Maio!$I$16</f>
        <v>S</v>
      </c>
      <c r="N24" s="62" t="str">
        <f>[20]Maio!$I$17</f>
        <v>SO</v>
      </c>
      <c r="O24" s="62" t="str">
        <f>[20]Maio!$I$18</f>
        <v>L</v>
      </c>
      <c r="P24" s="62" t="str">
        <f>[20]Maio!$I$19</f>
        <v>N</v>
      </c>
      <c r="Q24" s="62" t="str">
        <f>[20]Maio!$I$20</f>
        <v>SE</v>
      </c>
      <c r="R24" s="62" t="str">
        <f>[20]Maio!$I$21</f>
        <v>SE</v>
      </c>
      <c r="S24" s="62" t="str">
        <f>[20]Maio!$I$22</f>
        <v>N</v>
      </c>
      <c r="T24" s="62" t="str">
        <f>[20]Maio!$I$23</f>
        <v>SO</v>
      </c>
      <c r="U24" s="62" t="str">
        <f>[20]Maio!$I$24</f>
        <v>SO</v>
      </c>
      <c r="V24" s="62" t="str">
        <f>[20]Maio!$I$25</f>
        <v>O</v>
      </c>
      <c r="W24" s="62" t="str">
        <f>[20]Maio!$I$26</f>
        <v>SO</v>
      </c>
      <c r="X24" s="62" t="str">
        <f>[20]Maio!$I$27</f>
        <v>SE</v>
      </c>
      <c r="Y24" s="62" t="str">
        <f>[20]Maio!$I$28</f>
        <v>SO</v>
      </c>
      <c r="Z24" s="62" t="str">
        <f>[20]Maio!$I$29</f>
        <v>SO</v>
      </c>
      <c r="AA24" s="62" t="str">
        <f>[20]Maio!$I$30</f>
        <v>SE</v>
      </c>
      <c r="AB24" s="62" t="str">
        <f>[20]Maio!$I$31</f>
        <v>NE</v>
      </c>
      <c r="AC24" s="62" t="str">
        <f>[20]Maio!$I$32</f>
        <v>L</v>
      </c>
      <c r="AD24" s="62" t="str">
        <f>[20]Maio!$I$33</f>
        <v>NE</v>
      </c>
      <c r="AE24" s="62" t="str">
        <f>[20]Maio!$I$34</f>
        <v>L</v>
      </c>
      <c r="AF24" s="62" t="str">
        <f>[20]Maio!$I$35</f>
        <v>NE</v>
      </c>
      <c r="AG24" s="95" t="str">
        <f>[20]Maio!$I$36</f>
        <v>SO</v>
      </c>
    </row>
    <row r="25" spans="1:38" ht="12.75" customHeight="1" x14ac:dyDescent="0.2">
      <c r="A25" s="135" t="s">
        <v>15</v>
      </c>
      <c r="B25" s="62" t="str">
        <f>[21]Maio!$I$5</f>
        <v>NO</v>
      </c>
      <c r="C25" s="62" t="str">
        <f>[21]Maio!$I$6</f>
        <v>NO</v>
      </c>
      <c r="D25" s="62" t="str">
        <f>[21]Maio!$I$7</f>
        <v>NO</v>
      </c>
      <c r="E25" s="62" t="str">
        <f>[21]Maio!$I$8</f>
        <v>NO</v>
      </c>
      <c r="F25" s="62" t="str">
        <f>[21]Maio!$I$9</f>
        <v>NO</v>
      </c>
      <c r="G25" s="62" t="str">
        <f>[21]Maio!$I$10</f>
        <v>O</v>
      </c>
      <c r="H25" s="62" t="str">
        <f>[21]Maio!$I$11</f>
        <v>NO</v>
      </c>
      <c r="I25" s="62" t="str">
        <f>[21]Maio!$I$12</f>
        <v>NO</v>
      </c>
      <c r="J25" s="62" t="str">
        <f>[21]Maio!$I$13</f>
        <v>NO</v>
      </c>
      <c r="K25" s="62" t="str">
        <f>[21]Maio!$I$14</f>
        <v>NO</v>
      </c>
      <c r="L25" s="62" t="str">
        <f>[21]Maio!$I$15</f>
        <v>SO</v>
      </c>
      <c r="M25" s="62" t="str">
        <f>[21]Maio!$I$16</f>
        <v>SO</v>
      </c>
      <c r="N25" s="62" t="str">
        <f>[21]Maio!$I$17</f>
        <v>NO</v>
      </c>
      <c r="O25" s="62" t="str">
        <f>[21]Maio!$I$18</f>
        <v>NO</v>
      </c>
      <c r="P25" s="62" t="str">
        <f>[21]Maio!$I$19</f>
        <v>NO</v>
      </c>
      <c r="Q25" s="62" t="str">
        <f>[21]Maio!$I$20</f>
        <v>NO</v>
      </c>
      <c r="R25" s="62" t="str">
        <f>[21]Maio!$I$21</f>
        <v>NO</v>
      </c>
      <c r="S25" s="62" t="str">
        <f>[21]Maio!$I$22</f>
        <v>NO</v>
      </c>
      <c r="T25" s="62" t="str">
        <f>[21]Maio!$I$23</f>
        <v>SO</v>
      </c>
      <c r="U25" s="62" t="str">
        <f>[21]Maio!$I$24</f>
        <v>SO</v>
      </c>
      <c r="V25" s="62" t="str">
        <f>[21]Maio!$I$25</f>
        <v>NO</v>
      </c>
      <c r="W25" s="62" t="str">
        <f>[21]Maio!$I$26</f>
        <v>O</v>
      </c>
      <c r="X25" s="62" t="str">
        <f>[21]Maio!$I$27</f>
        <v>SO</v>
      </c>
      <c r="Y25" s="62" t="str">
        <f>[21]Maio!$I$28</f>
        <v>NO</v>
      </c>
      <c r="Z25" s="62" t="str">
        <f>[21]Maio!$I$29</f>
        <v>NO</v>
      </c>
      <c r="AA25" s="62" t="str">
        <f>[21]Maio!$I$30</f>
        <v>NO</v>
      </c>
      <c r="AB25" s="62" t="str">
        <f>[21]Maio!$I$31</f>
        <v>NO</v>
      </c>
      <c r="AC25" s="62" t="str">
        <f>[21]Maio!$I$32</f>
        <v>NO</v>
      </c>
      <c r="AD25" s="62" t="str">
        <f>[21]Maio!$I$33</f>
        <v>NO</v>
      </c>
      <c r="AE25" s="62" t="str">
        <f>[21]Maio!$I$34</f>
        <v>NO</v>
      </c>
      <c r="AF25" s="62" t="str">
        <f>[21]Maio!$I$35</f>
        <v>NO</v>
      </c>
      <c r="AG25" s="95" t="str">
        <f>[21]Maio!$I$36</f>
        <v>NO</v>
      </c>
    </row>
    <row r="26" spans="1:38" ht="12.75" customHeight="1" x14ac:dyDescent="0.2">
      <c r="A26" s="135" t="s">
        <v>16</v>
      </c>
      <c r="B26" s="15" t="str">
        <f>[22]Maio!$I$5</f>
        <v>SO</v>
      </c>
      <c r="C26" s="15" t="str">
        <f>[22]Maio!$I$6</f>
        <v>SO</v>
      </c>
      <c r="D26" s="15" t="str">
        <f>[22]Maio!$I$7</f>
        <v>SO</v>
      </c>
      <c r="E26" s="15" t="str">
        <f>[22]Maio!$I$8</f>
        <v>SO</v>
      </c>
      <c r="F26" s="15" t="str">
        <f>[22]Maio!$I$9</f>
        <v>SO</v>
      </c>
      <c r="G26" s="15" t="str">
        <f>[22]Maio!$I$10</f>
        <v>SO</v>
      </c>
      <c r="H26" s="15" t="str">
        <f>[22]Maio!$I$11</f>
        <v>SO</v>
      </c>
      <c r="I26" s="15" t="str">
        <f>[22]Maio!$I$12</f>
        <v>SO</v>
      </c>
      <c r="J26" s="15" t="str">
        <f>[22]Maio!$I$13</f>
        <v>SO</v>
      </c>
      <c r="K26" s="15" t="str">
        <f>[22]Maio!$I$14</f>
        <v>SO</v>
      </c>
      <c r="L26" s="15" t="str">
        <f>[22]Maio!$I$15</f>
        <v>SO</v>
      </c>
      <c r="M26" s="15" t="str">
        <f>[22]Maio!$I$16</f>
        <v>SO</v>
      </c>
      <c r="N26" s="15" t="str">
        <f>[22]Maio!$I$17</f>
        <v>L</v>
      </c>
      <c r="O26" s="15" t="str">
        <f>[22]Maio!$I$18</f>
        <v>NE</v>
      </c>
      <c r="P26" s="15" t="str">
        <f>[22]Maio!$I$19</f>
        <v>N</v>
      </c>
      <c r="Q26" s="15" t="str">
        <f>[22]Maio!$I$20</f>
        <v>SE</v>
      </c>
      <c r="R26" s="15" t="str">
        <f>[22]Maio!$I$21</f>
        <v>N</v>
      </c>
      <c r="S26" s="15" t="str">
        <f>[22]Maio!$I$22</f>
        <v>N</v>
      </c>
      <c r="T26" s="15" t="str">
        <f>[22]Maio!$I$23</f>
        <v>S</v>
      </c>
      <c r="U26" s="15" t="str">
        <f>[22]Maio!$I$24</f>
        <v>S</v>
      </c>
      <c r="V26" s="15" t="str">
        <f>[22]Maio!$I$25</f>
        <v>L</v>
      </c>
      <c r="W26" s="15" t="str">
        <f>[22]Maio!$I$26</f>
        <v>S</v>
      </c>
      <c r="X26" s="15" t="str">
        <f>[22]Maio!$I$27</f>
        <v>S</v>
      </c>
      <c r="Y26" s="15" t="str">
        <f>[22]Maio!$I$28</f>
        <v>S</v>
      </c>
      <c r="Z26" s="15" t="str">
        <f>[22]Maio!$I$29</f>
        <v>S</v>
      </c>
      <c r="AA26" s="15" t="str">
        <f>[22]Maio!$I$30</f>
        <v>S</v>
      </c>
      <c r="AB26" s="15" t="str">
        <f>[22]Maio!$I$31</f>
        <v>NE</v>
      </c>
      <c r="AC26" s="15" t="str">
        <f>[22]Maio!$I$32</f>
        <v>NE</v>
      </c>
      <c r="AD26" s="15" t="str">
        <f>[22]Maio!$I$33</f>
        <v>NE</v>
      </c>
      <c r="AE26" s="15" t="str">
        <f>[22]Maio!$I$34</f>
        <v>N</v>
      </c>
      <c r="AF26" s="15" t="str">
        <f>[22]Maio!$I$35</f>
        <v>N</v>
      </c>
      <c r="AG26" s="97" t="str">
        <f>[22]Maio!$I$36</f>
        <v>SO</v>
      </c>
    </row>
    <row r="27" spans="1:38" ht="12" customHeight="1" x14ac:dyDescent="0.2">
      <c r="A27" s="135" t="s">
        <v>17</v>
      </c>
      <c r="B27" s="62" t="str">
        <f>[23]Maio!$I$5</f>
        <v>L</v>
      </c>
      <c r="C27" s="62" t="str">
        <f>[23]Maio!$I$6</f>
        <v>N</v>
      </c>
      <c r="D27" s="62" t="str">
        <f>[23]Maio!$I$7</f>
        <v>N</v>
      </c>
      <c r="E27" s="62" t="str">
        <f>[23]Maio!$I$8</f>
        <v>N</v>
      </c>
      <c r="F27" s="62" t="str">
        <f>[23]Maio!$I$9</f>
        <v>N</v>
      </c>
      <c r="G27" s="62" t="str">
        <f>[23]Maio!$I$10</f>
        <v>SE</v>
      </c>
      <c r="H27" s="62" t="str">
        <f>[23]Maio!$I$11</f>
        <v>L</v>
      </c>
      <c r="I27" s="62" t="str">
        <f>[23]Maio!$I$12</f>
        <v>NE</v>
      </c>
      <c r="J27" s="62" t="str">
        <f>[23]Maio!$I$13</f>
        <v>N</v>
      </c>
      <c r="K27" s="62" t="str">
        <f>[23]Maio!$I$14</f>
        <v>N</v>
      </c>
      <c r="L27" s="62" t="str">
        <f>[23]Maio!$I$15</f>
        <v>N</v>
      </c>
      <c r="M27" s="62" t="str">
        <f>[23]Maio!$I$16</f>
        <v>S</v>
      </c>
      <c r="N27" s="62" t="str">
        <f>[23]Maio!$I$17</f>
        <v>O</v>
      </c>
      <c r="O27" s="62" t="str">
        <f>[23]Maio!$I$18</f>
        <v>N</v>
      </c>
      <c r="P27" s="62" t="str">
        <f>[23]Maio!$I$19</f>
        <v>N</v>
      </c>
      <c r="Q27" s="62" t="str">
        <f>[23]Maio!$I$20</f>
        <v>O</v>
      </c>
      <c r="R27" s="62" t="str">
        <f>[23]Maio!$I$21</f>
        <v>N</v>
      </c>
      <c r="S27" s="62" t="str">
        <f>[23]Maio!$I$22</f>
        <v>N</v>
      </c>
      <c r="T27" s="62" t="str">
        <f>[23]Maio!$I$23</f>
        <v>S</v>
      </c>
      <c r="U27" s="62" t="str">
        <f>[23]Maio!$I$24</f>
        <v>SO</v>
      </c>
      <c r="V27" s="62" t="str">
        <f>[23]Maio!$I$25</f>
        <v>N</v>
      </c>
      <c r="W27" s="62" t="str">
        <f>[23]Maio!$I$26</f>
        <v>L</v>
      </c>
      <c r="X27" s="62" t="str">
        <f>[23]Maio!$I$27</f>
        <v>L</v>
      </c>
      <c r="Y27" s="62" t="str">
        <f>[23]Maio!$I$28</f>
        <v>SO</v>
      </c>
      <c r="Z27" s="62" t="str">
        <f>[23]Maio!$I$29</f>
        <v>L</v>
      </c>
      <c r="AA27" s="62" t="str">
        <f>[23]Maio!$I$30</f>
        <v>N</v>
      </c>
      <c r="AB27" s="62" t="str">
        <f>[23]Maio!$I$31</f>
        <v>N</v>
      </c>
      <c r="AC27" s="62" t="str">
        <f>[23]Maio!$I$32</f>
        <v>N</v>
      </c>
      <c r="AD27" s="62" t="str">
        <f>[23]Maio!$I$33</f>
        <v>N</v>
      </c>
      <c r="AE27" s="62" t="str">
        <f>[23]Maio!$I$34</f>
        <v>N</v>
      </c>
      <c r="AF27" s="62" t="str">
        <f>[23]Maio!$I$35</f>
        <v>N</v>
      </c>
      <c r="AG27" s="95" t="str">
        <f>[23]Maio!$I$36</f>
        <v>N</v>
      </c>
    </row>
    <row r="28" spans="1:38" ht="12.75" customHeight="1" x14ac:dyDescent="0.2">
      <c r="A28" s="135" t="s">
        <v>18</v>
      </c>
      <c r="B28" s="62" t="str">
        <f>[24]Maio!$I$5</f>
        <v>S</v>
      </c>
      <c r="C28" s="62" t="str">
        <f>[24]Maio!$I$6</f>
        <v>SE</v>
      </c>
      <c r="D28" s="62" t="str">
        <f>[24]Maio!$I$7</f>
        <v>SE</v>
      </c>
      <c r="E28" s="62" t="str">
        <f>[24]Maio!$I$8</f>
        <v>N</v>
      </c>
      <c r="F28" s="62" t="str">
        <f>[24]Maio!$I$9</f>
        <v>SE</v>
      </c>
      <c r="G28" s="62" t="str">
        <f>[24]Maio!$I$10</f>
        <v>SE</v>
      </c>
      <c r="H28" s="62" t="str">
        <f>[24]Maio!$I$11</f>
        <v>S</v>
      </c>
      <c r="I28" s="62" t="str">
        <f>[24]Maio!$I$12</f>
        <v>L</v>
      </c>
      <c r="J28" s="62" t="str">
        <f>[24]Maio!$I$13</f>
        <v>L</v>
      </c>
      <c r="K28" s="62" t="str">
        <f>[24]Maio!$I$14</f>
        <v>NE</v>
      </c>
      <c r="L28" s="62" t="str">
        <f>[24]Maio!$I$15</f>
        <v>N</v>
      </c>
      <c r="M28" s="62" t="str">
        <f>[24]Maio!$I$16</f>
        <v>S</v>
      </c>
      <c r="N28" s="62" t="str">
        <f>[24]Maio!$I$17</f>
        <v>L</v>
      </c>
      <c r="O28" s="62" t="str">
        <f>[24]Maio!$I$18</f>
        <v>L</v>
      </c>
      <c r="P28" s="62" t="str">
        <f>[24]Maio!$I$19</f>
        <v>N</v>
      </c>
      <c r="Q28" s="62" t="str">
        <f>[24]Maio!$I$20</f>
        <v>S</v>
      </c>
      <c r="R28" s="62" t="str">
        <f>[24]Maio!$I$21</f>
        <v>L</v>
      </c>
      <c r="S28" s="62" t="str">
        <f>[24]Maio!$I$22</f>
        <v>L</v>
      </c>
      <c r="T28" s="62" t="str">
        <f>[24]Maio!$I$23</f>
        <v>SO</v>
      </c>
      <c r="U28" s="62" t="str">
        <f>[24]Maio!$I$24</f>
        <v>S</v>
      </c>
      <c r="V28" s="62" t="str">
        <f>[24]Maio!$I$25</f>
        <v>L</v>
      </c>
      <c r="W28" s="62" t="str">
        <f>[24]Maio!$I$26</f>
        <v>SE</v>
      </c>
      <c r="X28" s="62" t="str">
        <f>[24]Maio!$I$27</f>
        <v>L</v>
      </c>
      <c r="Y28" s="62" t="str">
        <f>[24]Maio!$I$28</f>
        <v>L</v>
      </c>
      <c r="Z28" s="62" t="str">
        <f>[24]Maio!$I$29</f>
        <v>L</v>
      </c>
      <c r="AA28" s="62" t="str">
        <f>[24]Maio!$I$30</f>
        <v>L</v>
      </c>
      <c r="AB28" s="62" t="str">
        <f>[24]Maio!$I$31</f>
        <v>L</v>
      </c>
      <c r="AC28" s="62" t="str">
        <f>[24]Maio!$I$32</f>
        <v>L</v>
      </c>
      <c r="AD28" s="62" t="str">
        <f>[24]Maio!$I$33</f>
        <v>L</v>
      </c>
      <c r="AE28" s="62" t="str">
        <f>[24]Maio!$I$34</f>
        <v>N</v>
      </c>
      <c r="AF28" s="62" t="str">
        <f>[24]Maio!$I$35</f>
        <v>L</v>
      </c>
      <c r="AG28" s="95" t="str">
        <f>[24]Maio!$I$36</f>
        <v>L</v>
      </c>
    </row>
    <row r="29" spans="1:38" ht="13.5" customHeight="1" x14ac:dyDescent="0.2">
      <c r="A29" s="135" t="s">
        <v>19</v>
      </c>
      <c r="B29" s="62" t="str">
        <f>[25]Maio!$I$5</f>
        <v>SE</v>
      </c>
      <c r="C29" s="62" t="str">
        <f>[25]Maio!$I$6</f>
        <v>NE</v>
      </c>
      <c r="D29" s="62" t="str">
        <f>[25]Maio!$I$7</f>
        <v>NE</v>
      </c>
      <c r="E29" s="62" t="str">
        <f>[25]Maio!$I$8</f>
        <v>NE</v>
      </c>
      <c r="F29" s="62" t="str">
        <f>[25]Maio!$I$9</f>
        <v>S</v>
      </c>
      <c r="G29" s="62" t="str">
        <f>[25]Maio!$I$10</f>
        <v>SE</v>
      </c>
      <c r="H29" s="62" t="str">
        <f>[25]Maio!$I$11</f>
        <v>L</v>
      </c>
      <c r="I29" s="62" t="str">
        <f>[25]Maio!$I$12</f>
        <v>L</v>
      </c>
      <c r="J29" s="62" t="str">
        <f>[25]Maio!$I$13</f>
        <v>L</v>
      </c>
      <c r="K29" s="62" t="str">
        <f>[25]Maio!$I$14</f>
        <v>NE</v>
      </c>
      <c r="L29" s="62" t="str">
        <f>[25]Maio!$I$15</f>
        <v>NE</v>
      </c>
      <c r="M29" s="62" t="str">
        <f>[25]Maio!$I$16</f>
        <v>S</v>
      </c>
      <c r="N29" s="62" t="str">
        <f>[25]Maio!$I$17</f>
        <v>S</v>
      </c>
      <c r="O29" s="62" t="str">
        <f>[25]Maio!$I$18</f>
        <v>NE</v>
      </c>
      <c r="P29" s="62" t="str">
        <f>[25]Maio!$I$19</f>
        <v>NE</v>
      </c>
      <c r="Q29" s="62" t="str">
        <f>[25]Maio!$I$20</f>
        <v>N</v>
      </c>
      <c r="R29" s="62" t="str">
        <f>[25]Maio!$I$21</f>
        <v>SE</v>
      </c>
      <c r="S29" s="62" t="str">
        <f>[25]Maio!$I$22</f>
        <v>NE</v>
      </c>
      <c r="T29" s="62" t="str">
        <f>[25]Maio!$I$23</f>
        <v>SO</v>
      </c>
      <c r="U29" s="62" t="str">
        <f>[25]Maio!$I$24</f>
        <v>SO</v>
      </c>
      <c r="V29" s="62" t="str">
        <f>[25]Maio!$I$25</f>
        <v>S</v>
      </c>
      <c r="W29" s="62" t="str">
        <f>[25]Maio!$I$26</f>
        <v>S</v>
      </c>
      <c r="X29" s="62" t="str">
        <f>[25]Maio!$I$27</f>
        <v>S</v>
      </c>
      <c r="Y29" s="62" t="str">
        <f>[25]Maio!$I$28</f>
        <v>SE</v>
      </c>
      <c r="Z29" s="62" t="str">
        <f>[25]Maio!$I$29</f>
        <v>SE</v>
      </c>
      <c r="AA29" s="62" t="str">
        <f>[25]Maio!$I$30</f>
        <v>L</v>
      </c>
      <c r="AB29" s="62" t="str">
        <f>[25]Maio!$I$31</f>
        <v>NE</v>
      </c>
      <c r="AC29" s="62" t="str">
        <f>[25]Maio!$I$32</f>
        <v>L</v>
      </c>
      <c r="AD29" s="62" t="str">
        <f>[25]Maio!$I$33</f>
        <v>L</v>
      </c>
      <c r="AE29" s="62" t="str">
        <f>[25]Maio!$I$34</f>
        <v>NE</v>
      </c>
      <c r="AF29" s="62" t="str">
        <f>[25]Maio!$I$35</f>
        <v>NE</v>
      </c>
      <c r="AG29" s="95" t="str">
        <f>[25]Maio!$I$36</f>
        <v>NE</v>
      </c>
    </row>
    <row r="30" spans="1:38" ht="12.75" customHeight="1" x14ac:dyDescent="0.2">
      <c r="A30" s="135" t="s">
        <v>31</v>
      </c>
      <c r="B30" s="62" t="str">
        <f>[26]Maio!$I$5</f>
        <v>SE</v>
      </c>
      <c r="C30" s="62" t="str">
        <f>[26]Maio!$I$6</f>
        <v>N</v>
      </c>
      <c r="D30" s="62" t="str">
        <f>[26]Maio!$I$7</f>
        <v>NO</v>
      </c>
      <c r="E30" s="62" t="str">
        <f>[26]Maio!$I$8</f>
        <v>NO</v>
      </c>
      <c r="F30" s="62" t="str">
        <f>[26]Maio!$I$9</f>
        <v>NE</v>
      </c>
      <c r="G30" s="62" t="str">
        <f>[26]Maio!$I$10</f>
        <v>SE</v>
      </c>
      <c r="H30" s="62" t="str">
        <f>[26]Maio!$I$11</f>
        <v>SE</v>
      </c>
      <c r="I30" s="62" t="str">
        <f>[26]Maio!$I$12</f>
        <v>SE</v>
      </c>
      <c r="J30" s="62" t="str">
        <f>[26]Maio!$I$13</f>
        <v>NE</v>
      </c>
      <c r="K30" s="62" t="str">
        <f>[26]Maio!$I$14</f>
        <v>NE</v>
      </c>
      <c r="L30" s="62" t="str">
        <f>[26]Maio!$I$15</f>
        <v>NO</v>
      </c>
      <c r="M30" s="62" t="str">
        <f>[26]Maio!$I$16</f>
        <v>S</v>
      </c>
      <c r="N30" s="62" t="str">
        <f>[26]Maio!$I$17</f>
        <v>SE</v>
      </c>
      <c r="O30" s="62" t="str">
        <f>[26]Maio!$I$18</f>
        <v>SE</v>
      </c>
      <c r="P30" s="62" t="str">
        <f>[26]Maio!$I$19</f>
        <v>NO</v>
      </c>
      <c r="Q30" s="62" t="str">
        <f>[26]Maio!$I$20</f>
        <v>SE</v>
      </c>
      <c r="R30" s="62" t="str">
        <f>[26]Maio!$I$21</f>
        <v>SE</v>
      </c>
      <c r="S30" s="62" t="str">
        <f>[26]Maio!$I$22</f>
        <v>NO</v>
      </c>
      <c r="T30" s="62" t="str">
        <f>[26]Maio!$I$23</f>
        <v>S</v>
      </c>
      <c r="U30" s="62" t="str">
        <f>[26]Maio!$I$24</f>
        <v>SE</v>
      </c>
      <c r="V30" s="62" t="str">
        <f>[26]Maio!$I$25</f>
        <v>SE</v>
      </c>
      <c r="W30" s="62" t="str">
        <f>[26]Maio!$I$26</f>
        <v>SE</v>
      </c>
      <c r="X30" s="62" t="str">
        <f>[26]Maio!$I$27</f>
        <v>SE</v>
      </c>
      <c r="Y30" s="62" t="str">
        <f>[26]Maio!$I$28</f>
        <v>SE</v>
      </c>
      <c r="Z30" s="62" t="str">
        <f>[26]Maio!$I$29</f>
        <v>SE</v>
      </c>
      <c r="AA30" s="62" t="str">
        <f>[26]Maio!$I$30</f>
        <v>SE</v>
      </c>
      <c r="AB30" s="62" t="str">
        <f>[26]Maio!$I$31</f>
        <v>NE</v>
      </c>
      <c r="AC30" s="62" t="str">
        <f>[26]Maio!$I$32</f>
        <v>NE</v>
      </c>
      <c r="AD30" s="62" t="str">
        <f>[26]Maio!$I$33</f>
        <v>NE</v>
      </c>
      <c r="AE30" s="62" t="str">
        <f>[26]Maio!$I$34</f>
        <v>N</v>
      </c>
      <c r="AF30" s="62" t="str">
        <f>[26]Maio!$I$35</f>
        <v>N</v>
      </c>
      <c r="AG30" s="95" t="str">
        <f>[26]Maio!$I$36</f>
        <v>SE</v>
      </c>
    </row>
    <row r="31" spans="1:38" ht="12.75" customHeight="1" x14ac:dyDescent="0.2">
      <c r="A31" s="135" t="s">
        <v>51</v>
      </c>
      <c r="B31" s="62" t="str">
        <f>[27]Maio!$I$5</f>
        <v>L</v>
      </c>
      <c r="C31" s="62" t="str">
        <f>[27]Maio!$I$6</f>
        <v>L</v>
      </c>
      <c r="D31" s="62" t="str">
        <f>[27]Maio!$I$7</f>
        <v>L</v>
      </c>
      <c r="E31" s="62" t="str">
        <f>[27]Maio!$I$8</f>
        <v>L</v>
      </c>
      <c r="F31" s="62" t="str">
        <f>[27]Maio!$I$9</f>
        <v>L</v>
      </c>
      <c r="G31" s="62" t="str">
        <f>[27]Maio!$I$10</f>
        <v>L</v>
      </c>
      <c r="H31" s="62" t="str">
        <f>[27]Maio!$I$11</f>
        <v>L</v>
      </c>
      <c r="I31" s="62" t="str">
        <f>[27]Maio!$I$12</f>
        <v>L</v>
      </c>
      <c r="J31" s="62" t="str">
        <f>[27]Maio!$I$13</f>
        <v>L</v>
      </c>
      <c r="K31" s="62" t="str">
        <f>[27]Maio!$I$14</f>
        <v>L</v>
      </c>
      <c r="L31" s="62" t="str">
        <f>[27]Maio!$I$15</f>
        <v>L</v>
      </c>
      <c r="M31" s="62" t="str">
        <f>[27]Maio!$I$16</f>
        <v>SO</v>
      </c>
      <c r="N31" s="62" t="str">
        <f>[27]Maio!$I$17</f>
        <v>L</v>
      </c>
      <c r="O31" s="62" t="str">
        <f>[27]Maio!$I$18</f>
        <v>L</v>
      </c>
      <c r="P31" s="62" t="str">
        <f>[27]Maio!$I$19</f>
        <v>L</v>
      </c>
      <c r="Q31" s="62" t="str">
        <f>[27]Maio!$I$20</f>
        <v>L</v>
      </c>
      <c r="R31" s="62" t="str">
        <f>[27]Maio!$I$21</f>
        <v>L</v>
      </c>
      <c r="S31" s="62" t="str">
        <f>[27]Maio!$I$22</f>
        <v>NE</v>
      </c>
      <c r="T31" s="62" t="str">
        <f>[27]Maio!$I$23</f>
        <v>SO</v>
      </c>
      <c r="U31" s="62" t="str">
        <f>[27]Maio!$I$24</f>
        <v>SE</v>
      </c>
      <c r="V31" s="62" t="str">
        <f>[27]Maio!$I$25</f>
        <v>SE</v>
      </c>
      <c r="W31" s="62" t="str">
        <f>[27]Maio!$I$26</f>
        <v>SE</v>
      </c>
      <c r="X31" s="62" t="str">
        <f>[27]Maio!$I$27</f>
        <v>S</v>
      </c>
      <c r="Y31" s="62" t="str">
        <f>[27]Maio!$I$28</f>
        <v>SE</v>
      </c>
      <c r="Z31" s="62" t="str">
        <f>[27]Maio!$I$29</f>
        <v>S</v>
      </c>
      <c r="AA31" s="62" t="str">
        <f>[27]Maio!$I$30</f>
        <v>SE</v>
      </c>
      <c r="AB31" s="62" t="str">
        <f>[27]Maio!$I$31</f>
        <v>L</v>
      </c>
      <c r="AC31" s="62" t="str">
        <f>[27]Maio!$I$32</f>
        <v>L</v>
      </c>
      <c r="AD31" s="62" t="str">
        <f>[27]Maio!$I$33</f>
        <v>L</v>
      </c>
      <c r="AE31" s="62" t="str">
        <f>[27]Maio!$I$34</f>
        <v>L</v>
      </c>
      <c r="AF31" s="62" t="str">
        <f>[27]Maio!$I$35</f>
        <v>L</v>
      </c>
      <c r="AG31" s="95" t="str">
        <f>[27]Maio!$I$36</f>
        <v>L</v>
      </c>
      <c r="AJ31" s="16" t="s">
        <v>54</v>
      </c>
    </row>
    <row r="32" spans="1:38" ht="12.75" customHeight="1" x14ac:dyDescent="0.2">
      <c r="A32" s="135" t="s">
        <v>20</v>
      </c>
      <c r="B32" s="134" t="str">
        <f>[28]Maio!$I$5</f>
        <v>NE</v>
      </c>
      <c r="C32" s="134" t="str">
        <f>[28]Maio!$I$6</f>
        <v>SO</v>
      </c>
      <c r="D32" s="134" t="str">
        <f>[28]Maio!$I$7</f>
        <v>SE</v>
      </c>
      <c r="E32" s="134" t="str">
        <f>[28]Maio!$I$8</f>
        <v>SO</v>
      </c>
      <c r="F32" s="134" t="str">
        <f>[28]Maio!$I$9</f>
        <v>SO</v>
      </c>
      <c r="G32" s="134" t="str">
        <f>[28]Maio!$I$10</f>
        <v>SO</v>
      </c>
      <c r="H32" s="134" t="str">
        <f>[28]Maio!$I$11</f>
        <v>SE</v>
      </c>
      <c r="I32" s="134" t="str">
        <f>[28]Maio!$I$12</f>
        <v>SE</v>
      </c>
      <c r="J32" s="134" t="str">
        <f>[28]Maio!$I$13</f>
        <v>S</v>
      </c>
      <c r="K32" s="134" t="str">
        <f>[28]Maio!$I$14</f>
        <v>NE</v>
      </c>
      <c r="L32" s="134" t="str">
        <f>[28]Maio!$I$15</f>
        <v>N</v>
      </c>
      <c r="M32" s="134" t="str">
        <f>[28]Maio!$I$16</f>
        <v>SO</v>
      </c>
      <c r="N32" s="134" t="str">
        <f>[28]Maio!$I$17</f>
        <v>S</v>
      </c>
      <c r="O32" s="134" t="str">
        <f>[28]Maio!$I$18</f>
        <v>SE</v>
      </c>
      <c r="P32" s="134" t="str">
        <f>[28]Maio!$I$19</f>
        <v>S</v>
      </c>
      <c r="Q32" s="134" t="str">
        <f>[28]Maio!$I$20</f>
        <v>S</v>
      </c>
      <c r="R32" s="134" t="str">
        <f>[28]Maio!$I$21</f>
        <v>SO</v>
      </c>
      <c r="S32" s="134" t="str">
        <f>[28]Maio!$I$22</f>
        <v>N</v>
      </c>
      <c r="T32" s="134" t="str">
        <f>[28]Maio!$I$23</f>
        <v>NO</v>
      </c>
      <c r="U32" s="134" t="str">
        <f>[28]Maio!$I$24</f>
        <v>S</v>
      </c>
      <c r="V32" s="134" t="str">
        <f>[28]Maio!$I$25</f>
        <v>SO</v>
      </c>
      <c r="W32" s="134" t="str">
        <f>[28]Maio!$I$26</f>
        <v>S</v>
      </c>
      <c r="X32" s="134" t="str">
        <f>[28]Maio!$I$27</f>
        <v>SO</v>
      </c>
      <c r="Y32" s="134" t="str">
        <f>[28]Maio!$I$28</f>
        <v>S</v>
      </c>
      <c r="Z32" s="134" t="str">
        <f>[28]Maio!$I$29</f>
        <v>S</v>
      </c>
      <c r="AA32" s="134" t="str">
        <f>[28]Maio!$I$30</f>
        <v>SO</v>
      </c>
      <c r="AB32" s="134" t="str">
        <f>[28]Maio!$I$31</f>
        <v>SE</v>
      </c>
      <c r="AC32" s="134" t="str">
        <f>[28]Maio!$I$32</f>
        <v>NE</v>
      </c>
      <c r="AD32" s="134" t="str">
        <f>[28]Maio!$I$33</f>
        <v>L</v>
      </c>
      <c r="AE32" s="134" t="str">
        <f>[28]Maio!$I$34</f>
        <v>NE</v>
      </c>
      <c r="AF32" s="134" t="str">
        <f>[28]Maio!$I$35</f>
        <v>NE</v>
      </c>
      <c r="AG32" s="96" t="str">
        <f>[28]Maio!$I$36</f>
        <v>SO</v>
      </c>
      <c r="AJ32" s="16"/>
    </row>
    <row r="33" spans="1:36" ht="12.75" customHeight="1" x14ac:dyDescent="0.2">
      <c r="A33" s="72" t="s">
        <v>145</v>
      </c>
      <c r="B33" s="134" t="str">
        <f>[29]Maio!$I$5</f>
        <v>NE</v>
      </c>
      <c r="C33" s="134" t="str">
        <f>[29]Maio!$I$6</f>
        <v>SE</v>
      </c>
      <c r="D33" s="134" t="str">
        <f>[29]Maio!$I$7</f>
        <v>NE</v>
      </c>
      <c r="E33" s="134" t="str">
        <f>[29]Maio!$I$8</f>
        <v>SE</v>
      </c>
      <c r="F33" s="134" t="str">
        <f>[29]Maio!$I$9</f>
        <v>SE</v>
      </c>
      <c r="G33" s="134" t="str">
        <f>[29]Maio!$I$10</f>
        <v>S</v>
      </c>
      <c r="H33" s="134" t="str">
        <f>[29]Maio!$I$11</f>
        <v>SE</v>
      </c>
      <c r="I33" s="134" t="str">
        <f>[29]Maio!$I$12</f>
        <v>SE</v>
      </c>
      <c r="J33" s="134" t="str">
        <f>[29]Maio!$I$13</f>
        <v>L</v>
      </c>
      <c r="K33" s="134" t="str">
        <f>[29]Maio!$I$14</f>
        <v>NE</v>
      </c>
      <c r="L33" s="134" t="str">
        <f>[29]Maio!$I$15</f>
        <v>L</v>
      </c>
      <c r="M33" s="134" t="str">
        <f>[29]Maio!$I$16</f>
        <v>SO</v>
      </c>
      <c r="N33" s="134" t="str">
        <f>[29]Maio!$I$17</f>
        <v>SO</v>
      </c>
      <c r="O33" s="134" t="str">
        <f>[29]Maio!$I$18</f>
        <v>SE</v>
      </c>
      <c r="P33" s="134" t="str">
        <f>[29]Maio!$I$19</f>
        <v>SE</v>
      </c>
      <c r="Q33" s="134" t="str">
        <f>[29]Maio!$I$20</f>
        <v>SE</v>
      </c>
      <c r="R33" s="134" t="str">
        <f>[29]Maio!$I$21</f>
        <v>SE</v>
      </c>
      <c r="S33" s="134" t="str">
        <f>[29]Maio!$I$22</f>
        <v>N</v>
      </c>
      <c r="T33" s="134" t="str">
        <f>[29]Maio!$I$23</f>
        <v>SO</v>
      </c>
      <c r="U33" s="134" t="str">
        <f>[29]Maio!$I$24</f>
        <v>SO</v>
      </c>
      <c r="V33" s="134" t="str">
        <f>[29]Maio!$I$25</f>
        <v>S</v>
      </c>
      <c r="W33" s="134" t="str">
        <f>[29]Maio!$I$26</f>
        <v>S</v>
      </c>
      <c r="X33" s="134" t="str">
        <f>[29]Maio!$I$27</f>
        <v>S</v>
      </c>
      <c r="Y33" s="134" t="str">
        <f>[29]Maio!$I$28</f>
        <v>S</v>
      </c>
      <c r="Z33" s="134" t="str">
        <f>[29]Maio!$I$29</f>
        <v>SE</v>
      </c>
      <c r="AA33" s="134" t="str">
        <f>[29]Maio!$I$30</f>
        <v>SE</v>
      </c>
      <c r="AB33" s="134" t="str">
        <f>[29]Maio!$I$31</f>
        <v>L</v>
      </c>
      <c r="AC33" s="134" t="str">
        <f>[29]Maio!$I$32</f>
        <v>SE</v>
      </c>
      <c r="AD33" s="134" t="str">
        <f>[29]Maio!$I$33</f>
        <v>SE</v>
      </c>
      <c r="AE33" s="134" t="str">
        <f>[29]Maio!$I$34</f>
        <v>L</v>
      </c>
      <c r="AF33" s="134" t="str">
        <f>[29]Maio!$I$35</f>
        <v>NE</v>
      </c>
      <c r="AG33" s="95" t="str">
        <f>[29]Maio!$I$36</f>
        <v>SE</v>
      </c>
      <c r="AJ33" s="16"/>
    </row>
    <row r="34" spans="1:36" ht="12.75" customHeight="1" x14ac:dyDescent="0.2">
      <c r="A34" s="72" t="s">
        <v>146</v>
      </c>
      <c r="B34" s="14" t="str">
        <f>[30]Maio!$I$5</f>
        <v>NE</v>
      </c>
      <c r="C34" s="14" t="str">
        <f>[30]Maio!$I$6</f>
        <v>NE</v>
      </c>
      <c r="D34" s="14" t="str">
        <f>[30]Maio!$I$7</f>
        <v>NE</v>
      </c>
      <c r="E34" s="14" t="str">
        <f>[30]Maio!$I$8</f>
        <v>NE</v>
      </c>
      <c r="F34" s="14" t="str">
        <f>[30]Maio!$I$9</f>
        <v>NE</v>
      </c>
      <c r="G34" s="14" t="str">
        <f>[30]Maio!$I$10</f>
        <v>L</v>
      </c>
      <c r="H34" s="14" t="str">
        <f>[30]Maio!$I$11</f>
        <v>L</v>
      </c>
      <c r="I34" s="14" t="str">
        <f>[30]Maio!$I$12</f>
        <v>NE</v>
      </c>
      <c r="J34" s="14" t="str">
        <f>[30]Maio!$I$13</f>
        <v>NE</v>
      </c>
      <c r="K34" s="14" t="str">
        <f>[30]Maio!$I$14</f>
        <v>NE</v>
      </c>
      <c r="L34" s="14" t="str">
        <f>[30]Maio!$I$15</f>
        <v>SO</v>
      </c>
      <c r="M34" s="14" t="str">
        <f>[30]Maio!$I$16</f>
        <v>S</v>
      </c>
      <c r="N34" s="14" t="str">
        <f>[30]Maio!$I$17</f>
        <v>L</v>
      </c>
      <c r="O34" s="14" t="str">
        <f>[30]Maio!$I$18</f>
        <v>NE</v>
      </c>
      <c r="P34" s="14" t="str">
        <f>[30]Maio!$I$19</f>
        <v>NE</v>
      </c>
      <c r="Q34" s="14" t="str">
        <f>[30]Maio!$I$20</f>
        <v>NO</v>
      </c>
      <c r="R34" s="14" t="str">
        <f>[30]Maio!$I$21</f>
        <v>NE</v>
      </c>
      <c r="S34" s="14" t="str">
        <f>[30]Maio!$I$22</f>
        <v>N</v>
      </c>
      <c r="T34" s="134" t="str">
        <f>[30]Maio!$I$23</f>
        <v>SO</v>
      </c>
      <c r="U34" s="134" t="str">
        <f>[30]Maio!$I$24</f>
        <v>SO</v>
      </c>
      <c r="V34" s="134" t="str">
        <f>[30]Maio!$I$25</f>
        <v>L</v>
      </c>
      <c r="W34" s="134" t="str">
        <f>[30]Maio!$I$26</f>
        <v>L</v>
      </c>
      <c r="X34" s="134" t="str">
        <f>[30]Maio!$I$27</f>
        <v>L</v>
      </c>
      <c r="Y34" s="134" t="str">
        <f>[30]Maio!$I$28</f>
        <v>NE</v>
      </c>
      <c r="Z34" s="134" t="str">
        <f>[30]Maio!$I$29</f>
        <v>NE</v>
      </c>
      <c r="AA34" s="134" t="str">
        <f>[30]Maio!$I$30</f>
        <v>NE</v>
      </c>
      <c r="AB34" s="134" t="str">
        <f>[30]Maio!$I$31</f>
        <v>NE</v>
      </c>
      <c r="AC34" s="134" t="str">
        <f>[30]Maio!$I$32</f>
        <v>NE</v>
      </c>
      <c r="AD34" s="134" t="str">
        <f>[30]Maio!$I$33</f>
        <v>NE</v>
      </c>
      <c r="AE34" s="134" t="str">
        <f>[30]Maio!$I$34</f>
        <v>NE</v>
      </c>
      <c r="AF34" s="134" t="str">
        <f>[30]Maio!$I$35</f>
        <v>NE</v>
      </c>
      <c r="AG34" s="96" t="str">
        <f>[30]Maio!$I$36</f>
        <v>NE</v>
      </c>
      <c r="AJ34" s="16"/>
    </row>
    <row r="35" spans="1:36" ht="12.75" customHeight="1" x14ac:dyDescent="0.2">
      <c r="A35" s="72" t="s">
        <v>147</v>
      </c>
      <c r="B35" s="14" t="str">
        <f>[31]Maio!$I$5</f>
        <v>NE</v>
      </c>
      <c r="C35" s="14" t="str">
        <f>[31]Maio!$I$6</f>
        <v>NE</v>
      </c>
      <c r="D35" s="14" t="str">
        <f>[31]Maio!$I$7</f>
        <v>L</v>
      </c>
      <c r="E35" s="14" t="str">
        <f>[31]Maio!$I$8</f>
        <v>L</v>
      </c>
      <c r="F35" s="14" t="str">
        <f>[31]Maio!$I$9</f>
        <v>SE</v>
      </c>
      <c r="G35" s="14" t="str">
        <f>[31]Maio!$I$10</f>
        <v>L</v>
      </c>
      <c r="H35" s="14" t="str">
        <f>[31]Maio!$I$11</f>
        <v>SE</v>
      </c>
      <c r="I35" s="14" t="str">
        <f>[31]Maio!$I$12</f>
        <v>SE</v>
      </c>
      <c r="J35" s="14" t="str">
        <f>[31]Maio!$I$13</f>
        <v>L</v>
      </c>
      <c r="K35" s="14" t="str">
        <f>[31]Maio!$I$14</f>
        <v>N</v>
      </c>
      <c r="L35" s="14" t="str">
        <f>[31]Maio!$I$15</f>
        <v>NE</v>
      </c>
      <c r="M35" s="14" t="str">
        <f>[31]Maio!$I$16</f>
        <v>SE</v>
      </c>
      <c r="N35" s="14" t="str">
        <f>[31]Maio!$I$17</f>
        <v>SE</v>
      </c>
      <c r="O35" s="14" t="str">
        <f>[31]Maio!$I$18</f>
        <v>L</v>
      </c>
      <c r="P35" s="14" t="str">
        <f>[31]Maio!$I$19</f>
        <v>L</v>
      </c>
      <c r="Q35" s="14" t="str">
        <f>[31]Maio!$I$20</f>
        <v>SE</v>
      </c>
      <c r="R35" s="14" t="str">
        <f>[31]Maio!$I$21</f>
        <v>NE</v>
      </c>
      <c r="S35" s="14" t="str">
        <f>[31]Maio!$I$22</f>
        <v>L</v>
      </c>
      <c r="T35" s="134" t="str">
        <f>[31]Maio!$I$23</f>
        <v>NO</v>
      </c>
      <c r="U35" s="134" t="str">
        <f>[31]Maio!$I$24</f>
        <v>SE</v>
      </c>
      <c r="V35" s="134" t="str">
        <f>[31]Maio!$I$25</f>
        <v>L</v>
      </c>
      <c r="W35" s="134" t="str">
        <f>[31]Maio!$I$26</f>
        <v>SE</v>
      </c>
      <c r="X35" s="134" t="str">
        <f>[31]Maio!$I$27</f>
        <v>SE</v>
      </c>
      <c r="Y35" s="134" t="str">
        <f>[31]Maio!$I$28</f>
        <v>SE</v>
      </c>
      <c r="Z35" s="134" t="str">
        <f>[31]Maio!$I$29</f>
        <v>SE</v>
      </c>
      <c r="AA35" s="134" t="str">
        <f>[31]Maio!$I$30</f>
        <v>SE</v>
      </c>
      <c r="AB35" s="134" t="str">
        <f>[31]Maio!$I$31</f>
        <v>L</v>
      </c>
      <c r="AC35" s="134" t="str">
        <f>[31]Maio!$I$32</f>
        <v>SE</v>
      </c>
      <c r="AD35" s="134" t="str">
        <f>[31]Maio!$I$33</f>
        <v>N</v>
      </c>
      <c r="AE35" s="134" t="str">
        <f>[31]Maio!$I$34</f>
        <v>SE</v>
      </c>
      <c r="AF35" s="134" t="str">
        <f>[31]Maio!$I$35</f>
        <v>L</v>
      </c>
      <c r="AG35" s="96" t="str">
        <f>[31]Maio!$I$36</f>
        <v>SE</v>
      </c>
      <c r="AJ35" s="16"/>
    </row>
    <row r="36" spans="1:36" ht="12.75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96" t="s">
        <v>130</v>
      </c>
      <c r="AJ36" s="16"/>
    </row>
    <row r="37" spans="1:36" ht="12.75" customHeight="1" x14ac:dyDescent="0.2">
      <c r="A37" s="72" t="s">
        <v>149</v>
      </c>
      <c r="B37" s="62" t="str">
        <f>[33]Maio!$I$5</f>
        <v>L</v>
      </c>
      <c r="C37" s="62" t="str">
        <f>[33]Maio!$I$6</f>
        <v>L</v>
      </c>
      <c r="D37" s="62" t="str">
        <f>[33]Maio!$I$7</f>
        <v>NE</v>
      </c>
      <c r="E37" s="62" t="str">
        <f>[33]Maio!$I$8</f>
        <v>SO</v>
      </c>
      <c r="F37" s="62" t="str">
        <f>[33]Maio!$I$9</f>
        <v>S</v>
      </c>
      <c r="G37" s="62" t="str">
        <f>[33]Maio!$I$10</f>
        <v>SE</v>
      </c>
      <c r="H37" s="62" t="str">
        <f>[33]Maio!$I$11</f>
        <v>SE</v>
      </c>
      <c r="I37" s="62" t="str">
        <f>[33]Maio!$I$12</f>
        <v>SE</v>
      </c>
      <c r="J37" s="62" t="str">
        <f>[33]Maio!$I$13</f>
        <v>SE</v>
      </c>
      <c r="K37" s="62" t="str">
        <f>[33]Maio!$I$14</f>
        <v>SE</v>
      </c>
      <c r="L37" s="62" t="str">
        <f>[33]Maio!$I$15</f>
        <v>SE</v>
      </c>
      <c r="M37" s="62" t="str">
        <f>[33]Maio!$I$16</f>
        <v>O</v>
      </c>
      <c r="N37" s="62" t="str">
        <f>[33]Maio!$I$17</f>
        <v>O</v>
      </c>
      <c r="O37" s="62" t="str">
        <f>[33]Maio!$I$18</f>
        <v>SE</v>
      </c>
      <c r="P37" s="62" t="str">
        <f>[33]Maio!$I$19</f>
        <v>NE</v>
      </c>
      <c r="Q37" s="62" t="str">
        <f>[33]Maio!$I$20</f>
        <v>SO</v>
      </c>
      <c r="R37" s="62" t="str">
        <f>[33]Maio!$I$21</f>
        <v>SE</v>
      </c>
      <c r="S37" s="62" t="str">
        <f>[33]Maio!$I$22</f>
        <v>NE</v>
      </c>
      <c r="T37" s="134" t="str">
        <f>[33]Maio!$I$23</f>
        <v>O</v>
      </c>
      <c r="U37" s="134" t="str">
        <f>[33]Maio!$I$24</f>
        <v>SO</v>
      </c>
      <c r="V37" s="134" t="str">
        <f>[33]Maio!$I$25</f>
        <v>SO</v>
      </c>
      <c r="W37" s="134" t="str">
        <f>[33]Maio!$I$26</f>
        <v>SO</v>
      </c>
      <c r="X37" s="134" t="str">
        <f>[33]Maio!$I$27</f>
        <v>SO</v>
      </c>
      <c r="Y37" s="134" t="str">
        <f>[33]Maio!$I$28</f>
        <v>SO</v>
      </c>
      <c r="Z37" s="134" t="str">
        <f>[33]Maio!$I$29</f>
        <v>SE</v>
      </c>
      <c r="AA37" s="134" t="str">
        <f>[33]Maio!$I$30</f>
        <v>L</v>
      </c>
      <c r="AB37" s="134" t="str">
        <f>[33]Maio!$I$31</f>
        <v>SE</v>
      </c>
      <c r="AC37" s="134" t="str">
        <f>[33]Maio!$I$32</f>
        <v>SE</v>
      </c>
      <c r="AD37" s="134" t="str">
        <f>[33]Maio!$I$33</f>
        <v>SE</v>
      </c>
      <c r="AE37" s="134" t="str">
        <f>[33]Maio!$I$34</f>
        <v>SE</v>
      </c>
      <c r="AF37" s="134" t="str">
        <f>[33]Maio!$I$35</f>
        <v>L</v>
      </c>
      <c r="AG37" s="96" t="str">
        <f>[33]Maio!$I$36</f>
        <v>SE</v>
      </c>
      <c r="AJ37" s="16"/>
    </row>
    <row r="38" spans="1:36" ht="12.75" customHeight="1" x14ac:dyDescent="0.2">
      <c r="A38" s="72" t="s">
        <v>150</v>
      </c>
      <c r="B38" s="62" t="str">
        <f>[34]Maio!$I$5</f>
        <v>NE</v>
      </c>
      <c r="C38" s="62" t="str">
        <f>[34]Maio!$I$6</f>
        <v>NE</v>
      </c>
      <c r="D38" s="62" t="str">
        <f>[34]Maio!$I$7</f>
        <v>NE</v>
      </c>
      <c r="E38" s="62" t="str">
        <f>[34]Maio!$I$8</f>
        <v>NE</v>
      </c>
      <c r="F38" s="62" t="str">
        <f>[34]Maio!$I$9</f>
        <v>NE</v>
      </c>
      <c r="G38" s="62" t="str">
        <f>[34]Maio!$I$10</f>
        <v>SE</v>
      </c>
      <c r="H38" s="62" t="str">
        <f>[34]Maio!$I$11</f>
        <v>L</v>
      </c>
      <c r="I38" s="62" t="str">
        <f>[34]Maio!$I$12</f>
        <v>L</v>
      </c>
      <c r="J38" s="62" t="str">
        <f>[34]Maio!$I$13</f>
        <v>NE</v>
      </c>
      <c r="K38" s="62" t="str">
        <f>[34]Maio!$I$14</f>
        <v>NE</v>
      </c>
      <c r="L38" s="62" t="str">
        <f>[34]Maio!$I$15</f>
        <v>NE</v>
      </c>
      <c r="M38" s="62" t="str">
        <f>[34]Maio!$I$16</f>
        <v>SO</v>
      </c>
      <c r="N38" s="62" t="str">
        <f>[34]Maio!$I$17</f>
        <v>NE</v>
      </c>
      <c r="O38" s="62" t="str">
        <f>[34]Maio!$I$18</f>
        <v>NE</v>
      </c>
      <c r="P38" s="62" t="str">
        <f>[34]Maio!$I$19</f>
        <v>NE</v>
      </c>
      <c r="Q38" s="62" t="str">
        <f>[34]Maio!$I$20</f>
        <v>O</v>
      </c>
      <c r="R38" s="62" t="str">
        <f>[34]Maio!$I$21</f>
        <v>NE</v>
      </c>
      <c r="S38" s="62" t="str">
        <f>[34]Maio!$I$22</f>
        <v>N</v>
      </c>
      <c r="T38" s="134" t="str">
        <f>[34]Maio!$I$23</f>
        <v>SO</v>
      </c>
      <c r="U38" s="134" t="str">
        <f>[34]Maio!$I$24</f>
        <v>SO</v>
      </c>
      <c r="V38" s="62" t="str">
        <f>[34]Maio!$I$25</f>
        <v>NE</v>
      </c>
      <c r="W38" s="134" t="str">
        <f>[34]Maio!$I$26</f>
        <v>S</v>
      </c>
      <c r="X38" s="134" t="str">
        <f>[34]Maio!$I$27</f>
        <v>S</v>
      </c>
      <c r="Y38" s="134" t="str">
        <f>[34]Maio!$I$28</f>
        <v>SE</v>
      </c>
      <c r="Z38" s="134" t="str">
        <f>[34]Maio!$I$29</f>
        <v>L</v>
      </c>
      <c r="AA38" s="134" t="str">
        <f>[34]Maio!$I$30</f>
        <v>NE</v>
      </c>
      <c r="AB38" s="134" t="str">
        <f>[34]Maio!$I$31</f>
        <v>NE</v>
      </c>
      <c r="AC38" s="134" t="str">
        <f>[34]Maio!$I$32</f>
        <v>NE</v>
      </c>
      <c r="AD38" s="134" t="str">
        <f>[34]Maio!$I$33</f>
        <v>NE</v>
      </c>
      <c r="AE38" s="134" t="str">
        <f>[34]Maio!$I$34</f>
        <v>NE</v>
      </c>
      <c r="AF38" s="134" t="str">
        <f>[34]Maio!$I$35</f>
        <v>NE</v>
      </c>
      <c r="AG38" s="96" t="str">
        <f>[34]Maio!$I$36</f>
        <v>NE</v>
      </c>
      <c r="AJ38" s="16"/>
    </row>
    <row r="39" spans="1:36" ht="12.75" customHeight="1" x14ac:dyDescent="0.2">
      <c r="A39" s="72" t="s">
        <v>151</v>
      </c>
      <c r="B39" s="62" t="str">
        <f>[35]Maio!$I$5</f>
        <v>S</v>
      </c>
      <c r="C39" s="62" t="str">
        <f>[35]Maio!$I$6</f>
        <v>S</v>
      </c>
      <c r="D39" s="62" t="str">
        <f>[35]Maio!$I$7</f>
        <v>L</v>
      </c>
      <c r="E39" s="62" t="str">
        <f>[35]Maio!$I$8</f>
        <v>S</v>
      </c>
      <c r="F39" s="62" t="str">
        <f>[35]Maio!$I$9</f>
        <v>S</v>
      </c>
      <c r="G39" s="62" t="str">
        <f>[35]Maio!$I$10</f>
        <v>S</v>
      </c>
      <c r="H39" s="62" t="str">
        <f>[35]Maio!$I$11</f>
        <v>S</v>
      </c>
      <c r="I39" s="62" t="str">
        <f>[35]Maio!$I$12</f>
        <v>SE</v>
      </c>
      <c r="J39" s="62" t="str">
        <f>[35]Maio!$I$13</f>
        <v>L</v>
      </c>
      <c r="K39" s="62" t="str">
        <f>[35]Maio!$I$14</f>
        <v>N</v>
      </c>
      <c r="L39" s="62" t="str">
        <f>[35]Maio!$I$15</f>
        <v>S</v>
      </c>
      <c r="M39" s="62" t="str">
        <f>[35]Maio!$I$16</f>
        <v>S</v>
      </c>
      <c r="N39" s="62" t="str">
        <f>[35]Maio!$I$17</f>
        <v>SE</v>
      </c>
      <c r="O39" s="62" t="str">
        <f>[35]Maio!$I$18</f>
        <v>L</v>
      </c>
      <c r="P39" s="62" t="str">
        <f>[35]Maio!$I$19</f>
        <v>S</v>
      </c>
      <c r="Q39" s="62" t="str">
        <f>[35]Maio!$I$20</f>
        <v>S</v>
      </c>
      <c r="R39" s="62" t="str">
        <f>[35]Maio!$I$21</f>
        <v>NE</v>
      </c>
      <c r="S39" s="62" t="str">
        <f>[35]Maio!$I$22</f>
        <v>NE</v>
      </c>
      <c r="T39" s="134" t="str">
        <f>[35]Maio!$I$23</f>
        <v>SO</v>
      </c>
      <c r="U39" s="134" t="str">
        <f>[35]Maio!$I$24</f>
        <v>S</v>
      </c>
      <c r="V39" s="134" t="str">
        <f>[35]Maio!$I$25</f>
        <v>S</v>
      </c>
      <c r="W39" s="134" t="str">
        <f>[35]Maio!$I$26</f>
        <v>S</v>
      </c>
      <c r="X39" s="134" t="str">
        <f>[35]Maio!$I$27</f>
        <v>S</v>
      </c>
      <c r="Y39" s="134" t="str">
        <f>[35]Maio!$I$28</f>
        <v>S</v>
      </c>
      <c r="Z39" s="134" t="str">
        <f>[35]Maio!$I$29</f>
        <v>S</v>
      </c>
      <c r="AA39" s="134" t="str">
        <f>[35]Maio!$I$30</f>
        <v>S</v>
      </c>
      <c r="AB39" s="134" t="str">
        <f>[35]Maio!$I$31</f>
        <v>SE</v>
      </c>
      <c r="AC39" s="134" t="str">
        <f>[35]Maio!$I$32</f>
        <v>L</v>
      </c>
      <c r="AD39" s="134" t="str">
        <f>[35]Maio!$I$33</f>
        <v>L</v>
      </c>
      <c r="AE39" s="134" t="str">
        <f>[35]Maio!$I$34</f>
        <v>S</v>
      </c>
      <c r="AF39" s="134" t="str">
        <f>[35]Maio!$I$35</f>
        <v>NE</v>
      </c>
      <c r="AG39" s="96" t="str">
        <f>[35]Maio!$I$36</f>
        <v>S</v>
      </c>
      <c r="AJ39" s="16"/>
    </row>
    <row r="40" spans="1:36" ht="12.75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96" t="s">
        <v>130</v>
      </c>
      <c r="AJ40" s="16"/>
    </row>
    <row r="41" spans="1:36" ht="12.75" customHeight="1" x14ac:dyDescent="0.2">
      <c r="A41" s="72" t="s">
        <v>153</v>
      </c>
      <c r="B41" s="134" t="str">
        <f>[37]Maio!$I$5</f>
        <v>L</v>
      </c>
      <c r="C41" s="134" t="str">
        <f>[37]Maio!$I$6</f>
        <v>NE</v>
      </c>
      <c r="D41" s="134" t="str">
        <f>[37]Maio!$I$7</f>
        <v>NE</v>
      </c>
      <c r="E41" s="134" t="str">
        <f>[37]Maio!$I$8</f>
        <v>NE</v>
      </c>
      <c r="F41" s="134" t="str">
        <f>[37]Maio!$I$9</f>
        <v>NE</v>
      </c>
      <c r="G41" s="134" t="str">
        <f>[37]Maio!$I$10</f>
        <v>L</v>
      </c>
      <c r="H41" s="134" t="str">
        <f>[37]Maio!$I$11</f>
        <v>L</v>
      </c>
      <c r="I41" s="134" t="str">
        <f>[37]Maio!$I$12</f>
        <v>L</v>
      </c>
      <c r="J41" s="134" t="str">
        <f>[37]Maio!$I$13</f>
        <v>NE</v>
      </c>
      <c r="K41" s="134" t="str">
        <f>[37]Maio!$I$14</f>
        <v>NE</v>
      </c>
      <c r="L41" s="134" t="str">
        <f>[37]Maio!$I$15</f>
        <v>NE</v>
      </c>
      <c r="M41" s="134" t="str">
        <f>[37]Maio!$I$16</f>
        <v>SO</v>
      </c>
      <c r="N41" s="134" t="str">
        <f>[37]Maio!$I$17</f>
        <v>NE</v>
      </c>
      <c r="O41" s="134" t="str">
        <f>[37]Maio!$I$18</f>
        <v>NE</v>
      </c>
      <c r="P41" s="134" t="str">
        <f>[37]Maio!$I$19</f>
        <v>NE</v>
      </c>
      <c r="Q41" s="134" t="str">
        <f>[37]Maio!$I$20</f>
        <v>NE</v>
      </c>
      <c r="R41" s="134" t="str">
        <f>[37]Maio!$I$21</f>
        <v>L</v>
      </c>
      <c r="S41" s="134" t="str">
        <f>[37]Maio!$I$22</f>
        <v>NE</v>
      </c>
      <c r="T41" s="134" t="str">
        <f>[37]Maio!$I$23</f>
        <v>SO</v>
      </c>
      <c r="U41" s="134" t="str">
        <f>[37]Maio!$I$24</f>
        <v>SO</v>
      </c>
      <c r="V41" s="134" t="str">
        <f>[37]Maio!$I$25</f>
        <v>N</v>
      </c>
      <c r="W41" s="134" t="str">
        <f>[37]Maio!$I$26</f>
        <v>S</v>
      </c>
      <c r="X41" s="134" t="str">
        <f>[37]Maio!$I$27</f>
        <v>SE</v>
      </c>
      <c r="Y41" s="134" t="str">
        <f>[37]Maio!$I$28</f>
        <v>NE</v>
      </c>
      <c r="Z41" s="134" t="str">
        <f>[37]Maio!$I$29</f>
        <v>L</v>
      </c>
      <c r="AA41" s="134" t="str">
        <f>[37]Maio!$I$30</f>
        <v>NE</v>
      </c>
      <c r="AB41" s="134" t="str">
        <f>[37]Maio!$I$31</f>
        <v>NE</v>
      </c>
      <c r="AC41" s="134" t="str">
        <f>[37]Maio!$I$32</f>
        <v>NE</v>
      </c>
      <c r="AD41" s="134" t="str">
        <f>[37]Maio!$I$33</f>
        <v>NE</v>
      </c>
      <c r="AE41" s="134" t="str">
        <f>[37]Maio!$I$34</f>
        <v>NE</v>
      </c>
      <c r="AF41" s="134" t="str">
        <f>[37]Maio!$I$35</f>
        <v>NE</v>
      </c>
      <c r="AG41" s="96" t="str">
        <f>[37]Maio!$I$36</f>
        <v>NE</v>
      </c>
      <c r="AJ41" s="16"/>
    </row>
    <row r="42" spans="1:36" ht="12.75" customHeight="1" x14ac:dyDescent="0.2">
      <c r="A42" s="72" t="s">
        <v>154</v>
      </c>
      <c r="B42" s="134" t="str">
        <f>[38]Maio!$I$5</f>
        <v>SE</v>
      </c>
      <c r="C42" s="134" t="str">
        <f>[38]Maio!$I$6</f>
        <v>SE</v>
      </c>
      <c r="D42" s="134" t="str">
        <f>[38]Maio!$I$7</f>
        <v>SE</v>
      </c>
      <c r="E42" s="134" t="str">
        <f>[38]Maio!$I$8</f>
        <v>SE</v>
      </c>
      <c r="F42" s="134" t="str">
        <f>[38]Maio!$I$9</f>
        <v>SE</v>
      </c>
      <c r="G42" s="134" t="str">
        <f>[38]Maio!$I$10</f>
        <v>SE</v>
      </c>
      <c r="H42" s="134" t="str">
        <f>[38]Maio!$I$11</f>
        <v>SE</v>
      </c>
      <c r="I42" s="134" t="str">
        <f>[38]Maio!$I$12</f>
        <v>SE</v>
      </c>
      <c r="J42" s="134" t="str">
        <f>[38]Maio!$I$13</f>
        <v>L</v>
      </c>
      <c r="K42" s="134" t="str">
        <f>[38]Maio!$I$14</f>
        <v>SE</v>
      </c>
      <c r="L42" s="134" t="str">
        <f>[38]Maio!$I$15</f>
        <v>SE</v>
      </c>
      <c r="M42" s="134" t="str">
        <f>[38]Maio!$I$16</f>
        <v>S</v>
      </c>
      <c r="N42" s="134" t="str">
        <f>[38]Maio!$I$17</f>
        <v>SE</v>
      </c>
      <c r="O42" s="134" t="str">
        <f>[38]Maio!$I$18</f>
        <v>SE</v>
      </c>
      <c r="P42" s="134" t="str">
        <f>[38]Maio!$I$19</f>
        <v>L</v>
      </c>
      <c r="Q42" s="134" t="str">
        <f>[38]Maio!$I$20</f>
        <v>L</v>
      </c>
      <c r="R42" s="134" t="str">
        <f>[38]Maio!$I$21</f>
        <v>L</v>
      </c>
      <c r="S42" s="134" t="str">
        <f>[38]Maio!$I$22</f>
        <v>NO</v>
      </c>
      <c r="T42" s="134" t="str">
        <f>[38]Maio!$I$23</f>
        <v>SO</v>
      </c>
      <c r="U42" s="134" t="str">
        <f>[38]Maio!$I$24</f>
        <v>S</v>
      </c>
      <c r="V42" s="134" t="str">
        <f>[38]Maio!$I$25</f>
        <v>SE</v>
      </c>
      <c r="W42" s="134" t="str">
        <f>[38]Maio!$I$26</f>
        <v>SE</v>
      </c>
      <c r="X42" s="134" t="str">
        <f>[38]Maio!$I$27</f>
        <v>SE</v>
      </c>
      <c r="Y42" s="134" t="str">
        <f>[38]Maio!$I$28</f>
        <v>SE</v>
      </c>
      <c r="Z42" s="134" t="str">
        <f>[38]Maio!$I$29</f>
        <v>SE</v>
      </c>
      <c r="AA42" s="134" t="str">
        <f>[38]Maio!$I$30</f>
        <v>SE</v>
      </c>
      <c r="AB42" s="134" t="str">
        <f>[38]Maio!$I$31</f>
        <v>L</v>
      </c>
      <c r="AC42" s="134" t="str">
        <f>[38]Maio!$I$32</f>
        <v>L</v>
      </c>
      <c r="AD42" s="134" t="str">
        <f>[38]Maio!$I$33</f>
        <v>L</v>
      </c>
      <c r="AE42" s="134" t="str">
        <f>[38]Maio!$I$34</f>
        <v>L</v>
      </c>
      <c r="AF42" s="134" t="str">
        <f>[38]Maio!$I$35</f>
        <v>SE</v>
      </c>
      <c r="AG42" s="96" t="str">
        <f>[38]Maio!$I$36</f>
        <v>SE</v>
      </c>
      <c r="AJ42" s="16"/>
    </row>
    <row r="43" spans="1:36" ht="12.75" customHeight="1" x14ac:dyDescent="0.2">
      <c r="A43" s="72" t="s">
        <v>155</v>
      </c>
      <c r="B43" s="134" t="str">
        <f>[39]Maio!$I$5</f>
        <v>NE</v>
      </c>
      <c r="C43" s="134" t="str">
        <f>[39]Maio!$I$6</f>
        <v>L</v>
      </c>
      <c r="D43" s="134" t="str">
        <f>[39]Maio!$I$7</f>
        <v>NE</v>
      </c>
      <c r="E43" s="134" t="str">
        <f>[39]Maio!$I$8</f>
        <v>L</v>
      </c>
      <c r="F43" s="134" t="str">
        <f>[39]Maio!$I$9</f>
        <v>NE</v>
      </c>
      <c r="G43" s="134" t="str">
        <f>[39]Maio!$I$10</f>
        <v>SE</v>
      </c>
      <c r="H43" s="134" t="str">
        <f>[39]Maio!$I$11</f>
        <v>SE</v>
      </c>
      <c r="I43" s="134" t="str">
        <f>[39]Maio!$I$12</f>
        <v>L</v>
      </c>
      <c r="J43" s="134" t="str">
        <f>[39]Maio!$I$13</f>
        <v>L</v>
      </c>
      <c r="K43" s="134" t="str">
        <f>[39]Maio!$I$14</f>
        <v>NE</v>
      </c>
      <c r="L43" s="134" t="str">
        <f>[39]Maio!$I$15</f>
        <v>NE</v>
      </c>
      <c r="M43" s="134" t="str">
        <f>[39]Maio!$I$16</f>
        <v>S</v>
      </c>
      <c r="N43" s="134" t="str">
        <f>[39]Maio!$I$17</f>
        <v>S</v>
      </c>
      <c r="O43" s="134" t="str">
        <f>[39]Maio!$I$18</f>
        <v>NE</v>
      </c>
      <c r="P43" s="134" t="str">
        <f>[39]Maio!$I$19</f>
        <v>N</v>
      </c>
      <c r="Q43" s="134" t="str">
        <f>[39]Maio!$I$20</f>
        <v>NO</v>
      </c>
      <c r="R43" s="134" t="str">
        <f>[39]Maio!$I$21</f>
        <v>NE</v>
      </c>
      <c r="S43" s="134" t="str">
        <f>[39]Maio!$I$22</f>
        <v>N</v>
      </c>
      <c r="T43" s="134" t="str">
        <f>[39]Maio!$I$23</f>
        <v>SO</v>
      </c>
      <c r="U43" s="134" t="str">
        <f>[39]Maio!$I$24</f>
        <v>SO</v>
      </c>
      <c r="V43" s="134" t="str">
        <f>[39]Maio!$I$25</f>
        <v>S</v>
      </c>
      <c r="W43" s="134" t="str">
        <f>[39]Maio!$I$26</f>
        <v>S</v>
      </c>
      <c r="X43" s="134" t="str">
        <f>[39]Maio!$I$27</f>
        <v>S</v>
      </c>
      <c r="Y43" s="134" t="str">
        <f>[39]Maio!$I$28</f>
        <v>SE</v>
      </c>
      <c r="Z43" s="134" t="str">
        <f>[39]Maio!$I$29</f>
        <v>SE</v>
      </c>
      <c r="AA43" s="134" t="str">
        <f>[39]Maio!$I$30</f>
        <v>NE</v>
      </c>
      <c r="AB43" s="134" t="str">
        <f>[39]Maio!$I$31</f>
        <v>NE</v>
      </c>
      <c r="AC43" s="134" t="str">
        <f>[39]Maio!$I$32</f>
        <v>L</v>
      </c>
      <c r="AD43" s="134" t="str">
        <f>[39]Maio!$I$33</f>
        <v>L</v>
      </c>
      <c r="AE43" s="134" t="str">
        <f>[39]Maio!$I$34</f>
        <v>NE</v>
      </c>
      <c r="AF43" s="134" t="str">
        <f>[39]Maio!$I$35</f>
        <v>NE</v>
      </c>
      <c r="AG43" s="96" t="str">
        <f>[39]Maio!$I$36</f>
        <v>NE</v>
      </c>
      <c r="AJ43" s="16"/>
    </row>
    <row r="44" spans="1:36" ht="12.75" customHeight="1" x14ac:dyDescent="0.2">
      <c r="A44" s="72" t="s">
        <v>156</v>
      </c>
      <c r="B44" s="62" t="str">
        <f>[40]Maio!$I$5</f>
        <v>NE</v>
      </c>
      <c r="C44" s="62" t="str">
        <f>[40]Maio!$I$6</f>
        <v>NE</v>
      </c>
      <c r="D44" s="62" t="str">
        <f>[40]Maio!$I$7</f>
        <v>NE</v>
      </c>
      <c r="E44" s="62" t="str">
        <f>[40]Maio!$I$8</f>
        <v>NE</v>
      </c>
      <c r="F44" s="62" t="str">
        <f>[40]Maio!$I$9</f>
        <v>NE</v>
      </c>
      <c r="G44" s="62" t="str">
        <f>[40]Maio!$I$10</f>
        <v>NE</v>
      </c>
      <c r="H44" s="62" t="str">
        <f>[40]Maio!$I$11</f>
        <v>NE</v>
      </c>
      <c r="I44" s="62" t="str">
        <f>[40]Maio!$I$12</f>
        <v>L</v>
      </c>
      <c r="J44" s="62" t="str">
        <f>[40]Maio!$I$13</f>
        <v>NE</v>
      </c>
      <c r="K44" s="62" t="str">
        <f>[40]Maio!$I$14</f>
        <v>NE</v>
      </c>
      <c r="L44" s="62" t="str">
        <f>[40]Maio!$I$15</f>
        <v>NE</v>
      </c>
      <c r="M44" s="62" t="str">
        <f>[40]Maio!$I$16</f>
        <v>SO</v>
      </c>
      <c r="N44" s="62" t="str">
        <f>[40]Maio!$I$17</f>
        <v>NE</v>
      </c>
      <c r="O44" s="62" t="str">
        <f>[40]Maio!$I$18</f>
        <v>NE</v>
      </c>
      <c r="P44" s="62" t="str">
        <f>[40]Maio!$I$19</f>
        <v>NE</v>
      </c>
      <c r="Q44" s="62" t="str">
        <f>[40]Maio!$I$20</f>
        <v>SO</v>
      </c>
      <c r="R44" s="62" t="str">
        <f>[40]Maio!$I$21</f>
        <v>NE</v>
      </c>
      <c r="S44" s="62" t="str">
        <f>[40]Maio!$I$22</f>
        <v>N</v>
      </c>
      <c r="T44" s="134" t="str">
        <f>[40]Maio!$I$23</f>
        <v>SO</v>
      </c>
      <c r="U44" s="134" t="str">
        <f>[40]Maio!$I$24</f>
        <v>S</v>
      </c>
      <c r="V44" s="134" t="str">
        <f>[40]Maio!$I$25</f>
        <v>NE</v>
      </c>
      <c r="W44" s="134" t="str">
        <f>[40]Maio!$I$26</f>
        <v>S</v>
      </c>
      <c r="X44" s="134" t="str">
        <f>[40]Maio!$I$27</f>
        <v>S</v>
      </c>
      <c r="Y44" s="134" t="str">
        <f>[40]Maio!$I$28</f>
        <v>S</v>
      </c>
      <c r="Z44" s="134" t="str">
        <f>[40]Maio!$I$29</f>
        <v>NE</v>
      </c>
      <c r="AA44" s="134" t="str">
        <f>[40]Maio!$I$30</f>
        <v>NE</v>
      </c>
      <c r="AB44" s="134" t="str">
        <f>[40]Maio!$I$31</f>
        <v>NE</v>
      </c>
      <c r="AC44" s="134" t="str">
        <f>[40]Maio!$I$32</f>
        <v>NE</v>
      </c>
      <c r="AD44" s="134" t="str">
        <f>[40]Maio!$I$33</f>
        <v>NE</v>
      </c>
      <c r="AE44" s="134" t="str">
        <f>[40]Maio!$I$34</f>
        <v>NE</v>
      </c>
      <c r="AF44" s="134" t="str">
        <f>[40]Maio!$I$35</f>
        <v>NE</v>
      </c>
      <c r="AG44" s="96" t="str">
        <f>[40]Maio!$I$36</f>
        <v>NE</v>
      </c>
      <c r="AJ44" s="16"/>
    </row>
    <row r="45" spans="1:36" ht="12.75" customHeight="1" x14ac:dyDescent="0.2">
      <c r="A45" s="72" t="s">
        <v>157</v>
      </c>
      <c r="B45" s="62" t="str">
        <f>[41]Maio!$I$5</f>
        <v>L</v>
      </c>
      <c r="C45" s="62" t="str">
        <f>[41]Maio!$I$6</f>
        <v>L</v>
      </c>
      <c r="D45" s="62" t="str">
        <f>[41]Maio!$I$7</f>
        <v>L</v>
      </c>
      <c r="E45" s="62" t="str">
        <f>[41]Maio!$I$8</f>
        <v>L</v>
      </c>
      <c r="F45" s="62" t="str">
        <f>[41]Maio!$I$9</f>
        <v>L</v>
      </c>
      <c r="G45" s="62" t="str">
        <f>[41]Maio!$I$10</f>
        <v>SE</v>
      </c>
      <c r="H45" s="62" t="str">
        <f>[41]Maio!$I$11</f>
        <v>L</v>
      </c>
      <c r="I45" s="62" t="str">
        <f>[41]Maio!$I$12</f>
        <v>L</v>
      </c>
      <c r="J45" s="62" t="str">
        <f>[41]Maio!$I$13</f>
        <v>L</v>
      </c>
      <c r="K45" s="62" t="str">
        <f>[41]Maio!$I$14</f>
        <v>L</v>
      </c>
      <c r="L45" s="62" t="str">
        <f>[41]Maio!$I$15</f>
        <v>NE</v>
      </c>
      <c r="M45" s="62" t="str">
        <f>[41]Maio!$I$16</f>
        <v>S</v>
      </c>
      <c r="N45" s="62" t="str">
        <f>[41]Maio!$I$17</f>
        <v>S</v>
      </c>
      <c r="O45" s="62" t="str">
        <f>[41]Maio!$I$18</f>
        <v>L</v>
      </c>
      <c r="P45" s="62" t="str">
        <f>[41]Maio!$I$19</f>
        <v>NE</v>
      </c>
      <c r="Q45" s="134" t="str">
        <f>[41]Maio!$I$20</f>
        <v>S</v>
      </c>
      <c r="R45" s="134" t="str">
        <f>[41]Maio!$I$21</f>
        <v>L</v>
      </c>
      <c r="S45" s="134" t="str">
        <f>[41]Maio!$I$22</f>
        <v>NE</v>
      </c>
      <c r="T45" s="134" t="str">
        <f>[41]Maio!$I$23</f>
        <v>SO</v>
      </c>
      <c r="U45" s="134" t="str">
        <f>[41]Maio!$I$24</f>
        <v>S</v>
      </c>
      <c r="V45" s="134" t="str">
        <f>[41]Maio!$I$25</f>
        <v>SE</v>
      </c>
      <c r="W45" s="134" t="str">
        <f>[41]Maio!$I$26</f>
        <v>SE</v>
      </c>
      <c r="X45" s="134" t="str">
        <f>[41]Maio!$I$27</f>
        <v>SE</v>
      </c>
      <c r="Y45" s="134" t="str">
        <f>[41]Maio!$I$28</f>
        <v>SE</v>
      </c>
      <c r="Z45" s="134" t="str">
        <f>[41]Maio!$I$29</f>
        <v>L</v>
      </c>
      <c r="AA45" s="134" t="str">
        <f>[41]Maio!$I$30</f>
        <v>L</v>
      </c>
      <c r="AB45" s="134" t="str">
        <f>[41]Maio!$I$31</f>
        <v>L</v>
      </c>
      <c r="AC45" s="134" t="str">
        <f>[41]Maio!$I$32</f>
        <v>L</v>
      </c>
      <c r="AD45" s="134" t="str">
        <f>[41]Maio!$I$33</f>
        <v>L</v>
      </c>
      <c r="AE45" s="134" t="str">
        <f>[41]Maio!$I$34</f>
        <v>L</v>
      </c>
      <c r="AF45" s="134" t="str">
        <f>[41]Maio!$I$35</f>
        <v>NE</v>
      </c>
      <c r="AG45" s="96" t="str">
        <f>[41]Maio!$I$36</f>
        <v>L</v>
      </c>
      <c r="AJ45" s="16"/>
    </row>
    <row r="46" spans="1:36" ht="12.75" customHeight="1" x14ac:dyDescent="0.2">
      <c r="A46" s="72" t="s">
        <v>158</v>
      </c>
      <c r="B46" s="14" t="str">
        <f>[42]Maio!$I$5</f>
        <v>SE</v>
      </c>
      <c r="C46" s="14" t="str">
        <f>[42]Maio!$I$6</f>
        <v>SE</v>
      </c>
      <c r="D46" s="14" t="str">
        <f>[42]Maio!$I$7</f>
        <v>S</v>
      </c>
      <c r="E46" s="14" t="str">
        <f>[42]Maio!$I$8</f>
        <v>S</v>
      </c>
      <c r="F46" s="14" t="str">
        <f>[42]Maio!$I$9</f>
        <v>SE</v>
      </c>
      <c r="G46" s="14" t="str">
        <f>[42]Maio!$I$10</f>
        <v>SE</v>
      </c>
      <c r="H46" s="14" t="str">
        <f>[42]Maio!$I$11</f>
        <v>SE</v>
      </c>
      <c r="I46" s="14" t="str">
        <f>[42]Maio!$I$12</f>
        <v>S</v>
      </c>
      <c r="J46" s="14" t="str">
        <f>[42]Maio!$I$13</f>
        <v>SE</v>
      </c>
      <c r="K46" s="14" t="str">
        <f>[42]Maio!$I$14</f>
        <v>SE</v>
      </c>
      <c r="L46" s="14" t="str">
        <f>[42]Maio!$I$15</f>
        <v>NO</v>
      </c>
      <c r="M46" s="14" t="str">
        <f>[42]Maio!$I$16</f>
        <v>S</v>
      </c>
      <c r="N46" s="14" t="str">
        <f>[42]Maio!$I$17</f>
        <v>SE</v>
      </c>
      <c r="O46" s="14" t="str">
        <f>[42]Maio!$I$18</f>
        <v>SE</v>
      </c>
      <c r="P46" s="14" t="str">
        <f>[42]Maio!$I$19</f>
        <v>SE</v>
      </c>
      <c r="Q46" s="134" t="str">
        <f>[42]Maio!$I$20</f>
        <v>S</v>
      </c>
      <c r="R46" s="134" t="str">
        <f>[42]Maio!$I$21</f>
        <v>S</v>
      </c>
      <c r="S46" s="134" t="str">
        <f>[42]Maio!$I$22</f>
        <v>SE</v>
      </c>
      <c r="T46" s="134" t="str">
        <f>[42]Maio!$I$23</f>
        <v>SO</v>
      </c>
      <c r="U46" s="134" t="str">
        <f>[42]Maio!$I$24</f>
        <v>S</v>
      </c>
      <c r="V46" s="134" t="str">
        <f>[42]Maio!$I$25</f>
        <v>SE</v>
      </c>
      <c r="W46" s="134" t="str">
        <f>[42]Maio!$I$26</f>
        <v>S</v>
      </c>
      <c r="X46" s="134" t="str">
        <f>[42]Maio!$I$27</f>
        <v>S</v>
      </c>
      <c r="Y46" s="134" t="str">
        <f>[42]Maio!$I$28</f>
        <v>SE</v>
      </c>
      <c r="Z46" s="134" t="str">
        <f>[42]Maio!$I$29</f>
        <v>SE</v>
      </c>
      <c r="AA46" s="134" t="str">
        <f>[42]Maio!$I$30</f>
        <v>SE</v>
      </c>
      <c r="AB46" s="134" t="str">
        <f>[42]Maio!$I$31</f>
        <v>L</v>
      </c>
      <c r="AC46" s="134" t="str">
        <f>[42]Maio!$I$32</f>
        <v>SE</v>
      </c>
      <c r="AD46" s="134" t="str">
        <f>[42]Maio!$I$33</f>
        <v>SE</v>
      </c>
      <c r="AE46" s="134" t="str">
        <f>[42]Maio!$I$34</f>
        <v>SE</v>
      </c>
      <c r="AF46" s="134" t="str">
        <f>[42]Maio!$I$35</f>
        <v>SE</v>
      </c>
      <c r="AG46" s="96" t="str">
        <f>[42]Maio!$I$36</f>
        <v>SE</v>
      </c>
      <c r="AJ46" s="16"/>
    </row>
    <row r="47" spans="1:36" ht="12.75" customHeight="1" x14ac:dyDescent="0.2">
      <c r="A47" s="72" t="s">
        <v>159</v>
      </c>
      <c r="B47" s="62" t="str">
        <f>[43]Maio!$I$5</f>
        <v>NE</v>
      </c>
      <c r="C47" s="62" t="str">
        <f>[43]Maio!$I$6</f>
        <v>NE</v>
      </c>
      <c r="D47" s="62" t="str">
        <f>[43]Maio!$I$7</f>
        <v>NE</v>
      </c>
      <c r="E47" s="62" t="str">
        <f>[43]Maio!$I$8</f>
        <v>N</v>
      </c>
      <c r="F47" s="62" t="str">
        <f>[43]Maio!$I$9</f>
        <v>NE</v>
      </c>
      <c r="G47" s="62" t="str">
        <f>[43]Maio!$I$10</f>
        <v>S</v>
      </c>
      <c r="H47" s="62" t="str">
        <f>[43]Maio!$I$11</f>
        <v>SE</v>
      </c>
      <c r="I47" s="62" t="str">
        <f>[43]Maio!$I$12</f>
        <v>S</v>
      </c>
      <c r="J47" s="62" t="str">
        <f>[43]Maio!$I$13</f>
        <v>NE</v>
      </c>
      <c r="K47" s="62" t="str">
        <f>[43]Maio!$I$14</f>
        <v>NE</v>
      </c>
      <c r="L47" s="62" t="str">
        <f>[43]Maio!$I$15</f>
        <v>N</v>
      </c>
      <c r="M47" s="62" t="str">
        <f>[43]Maio!$I$16</f>
        <v>S</v>
      </c>
      <c r="N47" s="62" t="str">
        <f>[43]Maio!$I$17</f>
        <v>L</v>
      </c>
      <c r="O47" s="62" t="str">
        <f>[43]Maio!$I$18</f>
        <v>NE</v>
      </c>
      <c r="P47" s="62" t="str">
        <f>[43]Maio!$I$19</f>
        <v>N</v>
      </c>
      <c r="Q47" s="62" t="str">
        <f>[43]Maio!$I$20</f>
        <v>S</v>
      </c>
      <c r="R47" s="62" t="str">
        <f>[43]Maio!$I$21</f>
        <v>NE</v>
      </c>
      <c r="S47" s="62" t="str">
        <f>[43]Maio!$I$22</f>
        <v>NO</v>
      </c>
      <c r="T47" s="134" t="str">
        <f>[43]Maio!$I$23</f>
        <v>S</v>
      </c>
      <c r="U47" s="134" t="str">
        <f>[43]Maio!$I$24</f>
        <v>S</v>
      </c>
      <c r="V47" s="134" t="str">
        <f>[43]Maio!$I$25</f>
        <v>NE</v>
      </c>
      <c r="W47" s="134" t="str">
        <f>[43]Maio!$I$26</f>
        <v>SE</v>
      </c>
      <c r="X47" s="134" t="str">
        <f>[43]Maio!$I$27</f>
        <v>S</v>
      </c>
      <c r="Y47" s="134" t="str">
        <f>[43]Maio!$I$28</f>
        <v>S</v>
      </c>
      <c r="Z47" s="134" t="str">
        <f>[43]Maio!$I$29</f>
        <v>S</v>
      </c>
      <c r="AA47" s="134" t="str">
        <f>[43]Maio!$I$30</f>
        <v>S</v>
      </c>
      <c r="AB47" s="134" t="str">
        <f>[43]Maio!$I$31</f>
        <v>SE</v>
      </c>
      <c r="AC47" s="134" t="str">
        <f>[43]Maio!$I$32</f>
        <v>S</v>
      </c>
      <c r="AD47" s="134" t="str">
        <f>[43]Maio!$I$33</f>
        <v>NE</v>
      </c>
      <c r="AE47" s="134" t="str">
        <f>[43]Maio!$I$34</f>
        <v>NE</v>
      </c>
      <c r="AF47" s="134" t="str">
        <f>[43]Maio!$I$35</f>
        <v>N</v>
      </c>
      <c r="AG47" s="96" t="str">
        <f>[43]Maio!$I$36</f>
        <v>NE</v>
      </c>
      <c r="AJ47" s="16"/>
    </row>
    <row r="48" spans="1:36" ht="12.75" customHeight="1" x14ac:dyDescent="0.2">
      <c r="A48" s="72" t="s">
        <v>160</v>
      </c>
      <c r="B48" s="14" t="str">
        <f>[44]Maio!$I$5</f>
        <v>SE</v>
      </c>
      <c r="C48" s="14" t="str">
        <f>[44]Maio!$I$6</f>
        <v>NE</v>
      </c>
      <c r="D48" s="14" t="str">
        <f>[44]Maio!$I$7</f>
        <v>NE</v>
      </c>
      <c r="E48" s="14" t="str">
        <f>[44]Maio!$I$8</f>
        <v>NE</v>
      </c>
      <c r="F48" s="14" t="str">
        <f>[44]Maio!$I$9</f>
        <v>NE</v>
      </c>
      <c r="G48" s="14" t="str">
        <f>[44]Maio!$I$10</f>
        <v>SE</v>
      </c>
      <c r="H48" s="14" t="str">
        <f>[44]Maio!$I$11</f>
        <v>SE</v>
      </c>
      <c r="I48" s="14" t="str">
        <f>[44]Maio!$I$12</f>
        <v>L</v>
      </c>
      <c r="J48" s="14" t="str">
        <f>[44]Maio!$I$13</f>
        <v>SE</v>
      </c>
      <c r="K48" s="14" t="str">
        <f>[44]Maio!$I$14</f>
        <v>L</v>
      </c>
      <c r="L48" s="14" t="str">
        <f>[44]Maio!$I$15</f>
        <v>NE</v>
      </c>
      <c r="M48" s="14" t="str">
        <f>[44]Maio!$I$16</f>
        <v>SO</v>
      </c>
      <c r="N48" s="14" t="str">
        <f>[44]Maio!$I$17</f>
        <v>SE</v>
      </c>
      <c r="O48" s="14" t="str">
        <f>[44]Maio!$I$18</f>
        <v>L</v>
      </c>
      <c r="P48" s="14" t="str">
        <f>[44]Maio!$I$19</f>
        <v>L</v>
      </c>
      <c r="Q48" s="14" t="str">
        <f>[44]Maio!$I$20</f>
        <v>L</v>
      </c>
      <c r="R48" s="14" t="str">
        <f>[44]Maio!$I$21</f>
        <v>L</v>
      </c>
      <c r="S48" s="14" t="str">
        <f>[44]Maio!$I$22</f>
        <v>NE</v>
      </c>
      <c r="T48" s="134" t="str">
        <f>[44]Maio!$I$23</f>
        <v>SO</v>
      </c>
      <c r="U48" s="134" t="str">
        <f>[44]Maio!$I$24</f>
        <v>S</v>
      </c>
      <c r="V48" s="134" t="str">
        <f>[44]Maio!$I$25</f>
        <v>NE</v>
      </c>
      <c r="W48" s="134" t="str">
        <f>[44]Maio!$I$26</f>
        <v>SE</v>
      </c>
      <c r="X48" s="134" t="str">
        <f>[44]Maio!$I$27</f>
        <v>SE</v>
      </c>
      <c r="Y48" s="134" t="str">
        <f>[44]Maio!$I$28</f>
        <v>SE</v>
      </c>
      <c r="Z48" s="134" t="str">
        <f>[44]Maio!$I$29</f>
        <v>L</v>
      </c>
      <c r="AA48" s="134" t="str">
        <f>[44]Maio!$I$30</f>
        <v>L</v>
      </c>
      <c r="AB48" s="134" t="str">
        <f>[44]Maio!$I$31</f>
        <v>L</v>
      </c>
      <c r="AC48" s="134" t="str">
        <f>[44]Maio!$I$32</f>
        <v>L</v>
      </c>
      <c r="AD48" s="134" t="str">
        <f>[44]Maio!$I$33</f>
        <v>L</v>
      </c>
      <c r="AE48" s="134" t="str">
        <f>[44]Maio!$I$34</f>
        <v>L</v>
      </c>
      <c r="AF48" s="134" t="str">
        <f>[44]Maio!$I$35</f>
        <v>NE</v>
      </c>
      <c r="AG48" s="96" t="str">
        <f>[44]Maio!$I$36</f>
        <v>L</v>
      </c>
      <c r="AJ48" s="16"/>
    </row>
    <row r="49" spans="1:38" ht="12.75" customHeight="1" x14ac:dyDescent="0.2">
      <c r="A49" s="72" t="s">
        <v>161</v>
      </c>
      <c r="B49" s="62" t="str">
        <f>[45]Maio!$I$5</f>
        <v>L</v>
      </c>
      <c r="C49" s="62" t="str">
        <f>[45]Maio!$I$6</f>
        <v>N</v>
      </c>
      <c r="D49" s="62" t="str">
        <f>[45]Maio!$I$7</f>
        <v>L</v>
      </c>
      <c r="E49" s="62" t="str">
        <f>[45]Maio!$I$8</f>
        <v>NO</v>
      </c>
      <c r="F49" s="62" t="str">
        <f>[45]Maio!$I$9</f>
        <v>L</v>
      </c>
      <c r="G49" s="62" t="str">
        <f>[45]Maio!$I$10</f>
        <v>L</v>
      </c>
      <c r="H49" s="62" t="str">
        <f>[45]Maio!$I$11</f>
        <v>L</v>
      </c>
      <c r="I49" s="62" t="str">
        <f>[45]Maio!$I$12</f>
        <v>L</v>
      </c>
      <c r="J49" s="62" t="str">
        <f>[45]Maio!$I$13</f>
        <v>L</v>
      </c>
      <c r="K49" s="62" t="str">
        <f>[45]Maio!$I$14</f>
        <v>L</v>
      </c>
      <c r="L49" s="62" t="str">
        <f>[45]Maio!$I$15</f>
        <v>N</v>
      </c>
      <c r="M49" s="62" t="str">
        <f>[45]Maio!$I$16</f>
        <v>SO</v>
      </c>
      <c r="N49" s="62" t="str">
        <f>[45]Maio!$I$17</f>
        <v>SO</v>
      </c>
      <c r="O49" s="62" t="str">
        <f>[45]Maio!$I$18</f>
        <v>L</v>
      </c>
      <c r="P49" s="62" t="str">
        <f>[45]Maio!$I$19</f>
        <v>N</v>
      </c>
      <c r="Q49" s="62" t="str">
        <f>[45]Maio!$I$20</f>
        <v>S</v>
      </c>
      <c r="R49" s="62" t="str">
        <f>[45]Maio!$I$21</f>
        <v>SO</v>
      </c>
      <c r="S49" s="62" t="str">
        <f>[45]Maio!$I$22</f>
        <v>NO</v>
      </c>
      <c r="T49" s="134" t="str">
        <f>[45]Maio!$I$23</f>
        <v>NO</v>
      </c>
      <c r="U49" s="134" t="str">
        <f>[45]Maio!$I$24</f>
        <v>SO</v>
      </c>
      <c r="V49" s="134" t="str">
        <f>[45]Maio!$I$25</f>
        <v>L</v>
      </c>
      <c r="W49" s="134" t="str">
        <f>[45]Maio!$I$26</f>
        <v>SO</v>
      </c>
      <c r="X49" s="134" t="str">
        <f>[45]Maio!$I$27</f>
        <v>L</v>
      </c>
      <c r="Y49" s="134" t="str">
        <f>[45]Maio!$I$28</f>
        <v>L</v>
      </c>
      <c r="Z49" s="134" t="str">
        <f>[45]Maio!$I$29</f>
        <v>L</v>
      </c>
      <c r="AA49" s="134" t="str">
        <f>[45]Maio!$I$30</f>
        <v>L</v>
      </c>
      <c r="AB49" s="134" t="str">
        <f>[45]Maio!$I$31</f>
        <v>L</v>
      </c>
      <c r="AC49" s="134" t="str">
        <f>[45]Maio!$I$32</f>
        <v>L</v>
      </c>
      <c r="AD49" s="134" t="str">
        <f>[45]Maio!$I$33</f>
        <v>L</v>
      </c>
      <c r="AE49" s="134" t="str">
        <f>[45]Maio!$I$34</f>
        <v>L</v>
      </c>
      <c r="AF49" s="134" t="str">
        <f>[45]Maio!$I$35</f>
        <v>NE</v>
      </c>
      <c r="AG49" s="96" t="str">
        <f>[45]Maio!$I$36</f>
        <v>L</v>
      </c>
      <c r="AI49" s="16" t="s">
        <v>54</v>
      </c>
    </row>
    <row r="50" spans="1:38" s="5" customFormat="1" ht="17.100000000000001" customHeight="1" x14ac:dyDescent="0.2">
      <c r="A50" s="76" t="s">
        <v>38</v>
      </c>
      <c r="B50" s="122" t="s">
        <v>139</v>
      </c>
      <c r="C50" s="122" t="s">
        <v>139</v>
      </c>
      <c r="D50" s="122" t="s">
        <v>140</v>
      </c>
      <c r="E50" s="122" t="s">
        <v>139</v>
      </c>
      <c r="F50" s="122" t="s">
        <v>140</v>
      </c>
      <c r="G50" s="122" t="s">
        <v>140</v>
      </c>
      <c r="H50" s="122" t="s">
        <v>142</v>
      </c>
      <c r="I50" s="122" t="s">
        <v>142</v>
      </c>
      <c r="J50" s="122" t="s">
        <v>142</v>
      </c>
      <c r="K50" s="122" t="s">
        <v>139</v>
      </c>
      <c r="L50" s="122" t="s">
        <v>143</v>
      </c>
      <c r="M50" s="122" t="s">
        <v>143</v>
      </c>
      <c r="N50" s="122" t="s">
        <v>142</v>
      </c>
      <c r="O50" s="122" t="s">
        <v>142</v>
      </c>
      <c r="P50" s="122" t="s">
        <v>144</v>
      </c>
      <c r="Q50" s="122" t="s">
        <v>140</v>
      </c>
      <c r="R50" s="122" t="s">
        <v>142</v>
      </c>
      <c r="S50" s="122" t="s">
        <v>144</v>
      </c>
      <c r="T50" s="122" t="s">
        <v>143</v>
      </c>
      <c r="U50" s="122" t="s">
        <v>143</v>
      </c>
      <c r="V50" s="122" t="s">
        <v>140</v>
      </c>
      <c r="W50" s="122" t="s">
        <v>140</v>
      </c>
      <c r="X50" s="122" t="s">
        <v>140</v>
      </c>
      <c r="Y50" s="122" t="s">
        <v>140</v>
      </c>
      <c r="Z50" s="122" t="s">
        <v>143</v>
      </c>
      <c r="AA50" s="122" t="s">
        <v>142</v>
      </c>
      <c r="AB50" s="122" t="s">
        <v>142</v>
      </c>
      <c r="AC50" s="122" t="s">
        <v>142</v>
      </c>
      <c r="AD50" s="122" t="s">
        <v>142</v>
      </c>
      <c r="AE50" s="122" t="s">
        <v>139</v>
      </c>
      <c r="AF50" s="27" t="s">
        <v>139</v>
      </c>
      <c r="AG50" s="98"/>
      <c r="AL50" s="5" t="s">
        <v>54</v>
      </c>
    </row>
    <row r="51" spans="1:38" x14ac:dyDescent="0.2">
      <c r="A51" s="158" t="s">
        <v>37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07"/>
      <c r="AG51" s="99" t="s">
        <v>141</v>
      </c>
    </row>
    <row r="52" spans="1:38" x14ac:dyDescent="0.2">
      <c r="A52" s="79"/>
      <c r="B52" s="65"/>
      <c r="C52" s="65"/>
      <c r="D52" s="65" t="s">
        <v>134</v>
      </c>
      <c r="E52" s="65"/>
      <c r="F52" s="65"/>
      <c r="G52" s="6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7"/>
      <c r="AE52" s="67"/>
      <c r="AF52" s="68"/>
      <c r="AG52" s="78"/>
      <c r="AL52" s="16" t="s">
        <v>54</v>
      </c>
    </row>
    <row r="53" spans="1:38" x14ac:dyDescent="0.2">
      <c r="A53" s="79"/>
      <c r="B53" s="69" t="s">
        <v>135</v>
      </c>
      <c r="C53" s="69"/>
      <c r="D53" s="69"/>
      <c r="E53" s="69"/>
      <c r="F53" s="69"/>
      <c r="G53" s="69"/>
      <c r="H53" s="69"/>
      <c r="I53" s="69"/>
      <c r="J53" s="64"/>
      <c r="K53" s="64"/>
      <c r="L53" s="64"/>
      <c r="M53" s="64" t="s">
        <v>52</v>
      </c>
      <c r="N53" s="64"/>
      <c r="O53" s="64"/>
      <c r="P53" s="64"/>
      <c r="Q53" s="64"/>
      <c r="R53" s="64"/>
      <c r="S53" s="64"/>
      <c r="T53" s="140" t="s">
        <v>136</v>
      </c>
      <c r="U53" s="140"/>
      <c r="V53" s="140"/>
      <c r="W53" s="140"/>
      <c r="X53" s="140"/>
      <c r="Y53" s="64"/>
      <c r="Z53" s="64"/>
      <c r="AA53" s="64"/>
      <c r="AB53" s="64"/>
      <c r="AC53" s="64"/>
      <c r="AD53" s="64"/>
      <c r="AE53" s="64"/>
      <c r="AF53" s="64"/>
      <c r="AG53" s="100"/>
      <c r="AH53" s="61"/>
      <c r="AI53" s="61"/>
    </row>
    <row r="54" spans="1:38" x14ac:dyDescent="0.2">
      <c r="A54" s="77"/>
      <c r="B54" s="64"/>
      <c r="C54" s="64"/>
      <c r="D54" s="64"/>
      <c r="E54" s="64"/>
      <c r="F54" s="64"/>
      <c r="G54" s="64"/>
      <c r="H54" s="64"/>
      <c r="I54" s="64"/>
      <c r="J54" s="70"/>
      <c r="K54" s="70"/>
      <c r="L54" s="70"/>
      <c r="M54" s="70" t="s">
        <v>53</v>
      </c>
      <c r="N54" s="70"/>
      <c r="O54" s="70"/>
      <c r="P54" s="70"/>
      <c r="Q54" s="64"/>
      <c r="R54" s="64"/>
      <c r="S54" s="64"/>
      <c r="T54" s="141" t="s">
        <v>137</v>
      </c>
      <c r="U54" s="141"/>
      <c r="V54" s="141"/>
      <c r="W54" s="141"/>
      <c r="X54" s="141"/>
      <c r="Y54" s="64"/>
      <c r="Z54" s="64"/>
      <c r="AA54" s="64"/>
      <c r="AB54" s="64"/>
      <c r="AC54" s="64"/>
      <c r="AD54" s="67"/>
      <c r="AE54" s="64"/>
      <c r="AF54" s="64"/>
      <c r="AG54" s="85"/>
      <c r="AH54" s="9"/>
    </row>
    <row r="55" spans="1:38" x14ac:dyDescent="0.2">
      <c r="A55" s="79"/>
      <c r="B55" s="65"/>
      <c r="C55" s="65"/>
      <c r="D55" s="65"/>
      <c r="E55" s="65"/>
      <c r="F55" s="65"/>
      <c r="G55" s="65"/>
      <c r="H55" s="65"/>
      <c r="I55" s="65"/>
      <c r="J55" s="65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7"/>
      <c r="AE55" s="64"/>
      <c r="AF55" s="64"/>
      <c r="AG55" s="78"/>
    </row>
    <row r="56" spans="1:38" x14ac:dyDescent="0.2">
      <c r="A56" s="7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120"/>
    </row>
    <row r="57" spans="1:38" ht="13.5" thickBot="1" x14ac:dyDescent="0.25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121"/>
      <c r="AK57" s="16" t="s">
        <v>54</v>
      </c>
    </row>
    <row r="60" spans="1:38" x14ac:dyDescent="0.2">
      <c r="AK60" s="16" t="s">
        <v>138</v>
      </c>
    </row>
    <row r="68" spans="17:17" x14ac:dyDescent="0.2">
      <c r="Q68" s="2" t="s">
        <v>54</v>
      </c>
    </row>
  </sheetData>
  <sheetProtection algorithmName="SHA-512" hashValue="2w0rBc2qpJrD2oFO+2tvtreoYznFwACuYC16ge3G6N/SiL7Wm4hzPZIimD3336CKRxJMD9Td9a8ck1/tJKSr3Q==" saltValue="zX/7nBvIXkS+c4g9icDzyQ==" spinCount="100000" sheet="1" objects="1" scenarios="1"/>
  <mergeCells count="37">
    <mergeCell ref="B2:AG2"/>
    <mergeCell ref="T53:X53"/>
    <mergeCell ref="T54:X54"/>
    <mergeCell ref="L3:L4"/>
    <mergeCell ref="AF3:AF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1:AG1"/>
    <mergeCell ref="A51:AE5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L68" sqref="AL6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1" width="5.42578125" style="2" bestFit="1" customWidth="1"/>
    <col min="12" max="12" width="6" style="2" customWidth="1"/>
    <col min="13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</cols>
  <sheetData>
    <row r="1" spans="1:37" ht="20.100000000000001" customHeight="1" x14ac:dyDescent="0.2">
      <c r="A1" s="149" t="s">
        <v>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30"/>
    </row>
    <row r="2" spans="1:37" s="4" customFormat="1" ht="20.100000000000001" customHeight="1" x14ac:dyDescent="0.2">
      <c r="A2" s="157" t="s">
        <v>21</v>
      </c>
      <c r="B2" s="137" t="s">
        <v>133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1"/>
    </row>
    <row r="3" spans="1:37" s="5" customFormat="1" ht="20.100000000000001" customHeight="1" x14ac:dyDescent="0.2">
      <c r="A3" s="14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89" t="s">
        <v>41</v>
      </c>
      <c r="AH3" s="117" t="s">
        <v>40</v>
      </c>
    </row>
    <row r="4" spans="1:37" s="5" customFormat="1" ht="20.100000000000001" customHeight="1" x14ac:dyDescent="0.2">
      <c r="A4" s="14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9" t="s">
        <v>39</v>
      </c>
      <c r="AH4" s="86" t="s">
        <v>39</v>
      </c>
    </row>
    <row r="5" spans="1:37" s="5" customFormat="1" ht="20.100000000000001" customHeight="1" x14ac:dyDescent="0.2">
      <c r="A5" s="135" t="s">
        <v>47</v>
      </c>
      <c r="B5" s="14">
        <f>[1]Maio!$J$5</f>
        <v>25.2</v>
      </c>
      <c r="C5" s="14">
        <f>[1]Maio!$J$6</f>
        <v>29.880000000000003</v>
      </c>
      <c r="D5" s="14">
        <f>[1]Maio!$J$7</f>
        <v>20.16</v>
      </c>
      <c r="E5" s="14">
        <f>[1]Maio!$J$8</f>
        <v>24.48</v>
      </c>
      <c r="F5" s="14">
        <f>[1]Maio!$J$9</f>
        <v>20.52</v>
      </c>
      <c r="G5" s="14">
        <f>[1]Maio!$J$10</f>
        <v>21.96</v>
      </c>
      <c r="H5" s="14">
        <f>[1]Maio!$J$11</f>
        <v>20.88</v>
      </c>
      <c r="I5" s="14">
        <f>[1]Maio!$J$12</f>
        <v>24.12</v>
      </c>
      <c r="J5" s="14">
        <f>[1]Maio!$J$13</f>
        <v>24.12</v>
      </c>
      <c r="K5" s="14">
        <f>[1]Maio!$J$14</f>
        <v>34.92</v>
      </c>
      <c r="L5" s="14">
        <f>[1]Maio!$J$15</f>
        <v>54</v>
      </c>
      <c r="M5" s="14">
        <f>[1]Maio!$J$16</f>
        <v>23.759999999999998</v>
      </c>
      <c r="N5" s="14">
        <f>[1]Maio!$J$17</f>
        <v>13.32</v>
      </c>
      <c r="O5" s="14">
        <f>[1]Maio!$J$18</f>
        <v>23.400000000000002</v>
      </c>
      <c r="P5" s="14">
        <f>[1]Maio!$J$19</f>
        <v>28.08</v>
      </c>
      <c r="Q5" s="14">
        <f>[1]Maio!$J$20</f>
        <v>29.880000000000003</v>
      </c>
      <c r="R5" s="14">
        <f>[1]Maio!$J$21</f>
        <v>23.759999999999998</v>
      </c>
      <c r="S5" s="14">
        <f>[1]Maio!$J$22</f>
        <v>53.28</v>
      </c>
      <c r="T5" s="14">
        <f>[1]Maio!$J$23</f>
        <v>47.88</v>
      </c>
      <c r="U5" s="14">
        <f>[1]Maio!$J$24</f>
        <v>31.680000000000003</v>
      </c>
      <c r="V5" s="14">
        <f>[1]Maio!$J$25</f>
        <v>20.52</v>
      </c>
      <c r="W5" s="14">
        <f>[1]Maio!$J$26</f>
        <v>17.28</v>
      </c>
      <c r="X5" s="14">
        <f>[1]Maio!$J$27</f>
        <v>18.720000000000002</v>
      </c>
      <c r="Y5" s="14">
        <f>[1]Maio!$J$28</f>
        <v>17.28</v>
      </c>
      <c r="Z5" s="14">
        <f>[1]Maio!$J$29</f>
        <v>23.040000000000003</v>
      </c>
      <c r="AA5" s="14">
        <f>[1]Maio!$J$30</f>
        <v>28.08</v>
      </c>
      <c r="AB5" s="14">
        <f>[1]Maio!$J$31</f>
        <v>23.400000000000002</v>
      </c>
      <c r="AC5" s="14">
        <f>[1]Maio!$J$32</f>
        <v>34.92</v>
      </c>
      <c r="AD5" s="14">
        <f>[1]Maio!$J$33</f>
        <v>26.28</v>
      </c>
      <c r="AE5" s="14">
        <f>[1]Maio!$J$34</f>
        <v>28.8</v>
      </c>
      <c r="AF5" s="14">
        <f>[1]Maio!$J$35</f>
        <v>31.680000000000003</v>
      </c>
      <c r="AG5" s="102">
        <f>MAX(B5:AF5)</f>
        <v>54</v>
      </c>
      <c r="AH5" s="92">
        <f>AVERAGE(B5:AF5)</f>
        <v>27.267096774193536</v>
      </c>
    </row>
    <row r="6" spans="1:37" s="1" customFormat="1" ht="17.100000000000001" customHeight="1" x14ac:dyDescent="0.2">
      <c r="A6" s="135" t="s">
        <v>0</v>
      </c>
      <c r="B6" s="14">
        <f>[2]Maio!$J$5</f>
        <v>31.319999999999997</v>
      </c>
      <c r="C6" s="14">
        <f>[2]Maio!$J$6</f>
        <v>30.96</v>
      </c>
      <c r="D6" s="14">
        <f>[2]Maio!$J$7</f>
        <v>24.48</v>
      </c>
      <c r="E6" s="14">
        <f>[2]Maio!$J$8</f>
        <v>28.8</v>
      </c>
      <c r="F6" s="14">
        <f>[2]Maio!$J$9</f>
        <v>20.88</v>
      </c>
      <c r="G6" s="14">
        <f>[2]Maio!$J$10</f>
        <v>21.240000000000002</v>
      </c>
      <c r="H6" s="14">
        <f>[2]Maio!$J$11</f>
        <v>28.8</v>
      </c>
      <c r="I6" s="14">
        <f>[2]Maio!$J$12</f>
        <v>35.28</v>
      </c>
      <c r="J6" s="14">
        <f>[2]Maio!$J$13</f>
        <v>34.56</v>
      </c>
      <c r="K6" s="14">
        <f>[2]Maio!$J$14</f>
        <v>41.4</v>
      </c>
      <c r="L6" s="14">
        <f>[2]Maio!$J$15</f>
        <v>30.6</v>
      </c>
      <c r="M6" s="14">
        <f>[2]Maio!$J$16</f>
        <v>21.6</v>
      </c>
      <c r="N6" s="14">
        <f>[2]Maio!$J$17</f>
        <v>16.920000000000002</v>
      </c>
      <c r="O6" s="14">
        <f>[2]Maio!$J$18</f>
        <v>25.92</v>
      </c>
      <c r="P6" s="14">
        <f>[2]Maio!$J$19</f>
        <v>50.76</v>
      </c>
      <c r="Q6" s="14">
        <f>[2]Maio!$J$20</f>
        <v>39.6</v>
      </c>
      <c r="R6" s="14">
        <f>[2]Maio!$J$21</f>
        <v>25.56</v>
      </c>
      <c r="S6" s="14">
        <f>[2]Maio!$J$22</f>
        <v>38.519999999999996</v>
      </c>
      <c r="T6" s="14">
        <f>[2]Maio!$J$23</f>
        <v>67.319999999999993</v>
      </c>
      <c r="U6" s="14">
        <f>[2]Maio!$J$24</f>
        <v>15.840000000000002</v>
      </c>
      <c r="V6" s="14">
        <f>[2]Maio!$J$25</f>
        <v>18</v>
      </c>
      <c r="W6" s="14">
        <f>[2]Maio!$J$26</f>
        <v>14.76</v>
      </c>
      <c r="X6" s="14">
        <f>[2]Maio!$J$27</f>
        <v>11.16</v>
      </c>
      <c r="Y6" s="14">
        <f>[2]Maio!$J$28</f>
        <v>10.8</v>
      </c>
      <c r="Z6" s="14">
        <f>[2]Maio!$J$29</f>
        <v>18</v>
      </c>
      <c r="AA6" s="14">
        <f>[2]Maio!$J$30</f>
        <v>27.36</v>
      </c>
      <c r="AB6" s="14">
        <f>[2]Maio!$J$31</f>
        <v>34.56</v>
      </c>
      <c r="AC6" s="14">
        <f>[2]Maio!$J$32</f>
        <v>37.800000000000004</v>
      </c>
      <c r="AD6" s="14">
        <f>[2]Maio!$J$33</f>
        <v>30.240000000000002</v>
      </c>
      <c r="AE6" s="14">
        <f>[2]Maio!$J$34</f>
        <v>23.400000000000002</v>
      </c>
      <c r="AF6" s="14">
        <f>[2]Maio!$J$35</f>
        <v>28.8</v>
      </c>
      <c r="AG6" s="102">
        <f>MAX(B6:AF6)</f>
        <v>67.319999999999993</v>
      </c>
      <c r="AH6" s="92">
        <f t="shared" ref="AH6:AH31" si="1">AVERAGE(B6:AF6)</f>
        <v>28.556129032258067</v>
      </c>
    </row>
    <row r="7" spans="1:37" ht="17.100000000000001" customHeight="1" x14ac:dyDescent="0.2">
      <c r="A7" s="135" t="s">
        <v>1</v>
      </c>
      <c r="B7" s="14">
        <f>[3]Maio!$J$5</f>
        <v>0</v>
      </c>
      <c r="C7" s="14">
        <f>[3]Maio!$J$6</f>
        <v>0</v>
      </c>
      <c r="D7" s="14">
        <f>[3]Maio!$J$7</f>
        <v>0</v>
      </c>
      <c r="E7" s="14">
        <f>[3]Maio!$J$8</f>
        <v>0</v>
      </c>
      <c r="F7" s="14">
        <f>[3]Maio!$J$9</f>
        <v>0</v>
      </c>
      <c r="G7" s="14">
        <f>[3]Maio!$J$10</f>
        <v>0</v>
      </c>
      <c r="H7" s="14">
        <f>[3]Maio!$J$11</f>
        <v>0</v>
      </c>
      <c r="I7" s="14">
        <f>[3]Maio!$J$12</f>
        <v>0</v>
      </c>
      <c r="J7" s="14">
        <f>[3]Maio!$J$13</f>
        <v>0</v>
      </c>
      <c r="K7" s="14">
        <f>[3]Maio!$J$14</f>
        <v>0</v>
      </c>
      <c r="L7" s="14">
        <f>[3]Maio!$J$15</f>
        <v>0</v>
      </c>
      <c r="M7" s="14">
        <f>[3]Maio!$J$16</f>
        <v>0</v>
      </c>
      <c r="N7" s="14">
        <f>[3]Maio!$J$17</f>
        <v>0</v>
      </c>
      <c r="O7" s="14">
        <f>[3]Maio!$J$18</f>
        <v>0</v>
      </c>
      <c r="P7" s="14">
        <f>[3]Maio!$J$19</f>
        <v>0</v>
      </c>
      <c r="Q7" s="14">
        <f>[3]Maio!$J$20</f>
        <v>0</v>
      </c>
      <c r="R7" s="14">
        <f>[3]Maio!$J$21</f>
        <v>0</v>
      </c>
      <c r="S7" s="14">
        <f>[3]Maio!$J$22</f>
        <v>29.16</v>
      </c>
      <c r="T7" s="14">
        <f>[3]Maio!$J$23</f>
        <v>46.080000000000005</v>
      </c>
      <c r="U7" s="14">
        <f>[3]Maio!$J$24</f>
        <v>26.64</v>
      </c>
      <c r="V7" s="14">
        <f>[3]Maio!$J$25</f>
        <v>24.840000000000003</v>
      </c>
      <c r="W7" s="14">
        <f>[3]Maio!$J$26</f>
        <v>18</v>
      </c>
      <c r="X7" s="14">
        <f>[3]Maio!$J$27</f>
        <v>27.720000000000002</v>
      </c>
      <c r="Y7" s="14">
        <f>[3]Maio!$J$28</f>
        <v>14.76</v>
      </c>
      <c r="Z7" s="14">
        <f>[3]Maio!$J$29</f>
        <v>14.04</v>
      </c>
      <c r="AA7" s="14">
        <f>[3]Maio!$J$30</f>
        <v>24.840000000000003</v>
      </c>
      <c r="AB7" s="14">
        <f>[3]Maio!$J$31</f>
        <v>28.44</v>
      </c>
      <c r="AC7" s="14">
        <f>[3]Maio!$J$32</f>
        <v>36</v>
      </c>
      <c r="AD7" s="14">
        <f>[3]Maio!$J$33</f>
        <v>25.56</v>
      </c>
      <c r="AE7" s="14">
        <f>[3]Maio!$J$34</f>
        <v>28.44</v>
      </c>
      <c r="AF7" s="14">
        <f>[3]Maio!$J$35</f>
        <v>33.119999999999997</v>
      </c>
      <c r="AG7" s="102">
        <f t="shared" ref="AG7:AG17" si="2">MAX(B7:AF7)</f>
        <v>46.080000000000005</v>
      </c>
      <c r="AH7" s="92">
        <f t="shared" si="1"/>
        <v>12.181935483870967</v>
      </c>
    </row>
    <row r="8" spans="1:37" ht="17.100000000000001" customHeight="1" x14ac:dyDescent="0.2">
      <c r="A8" s="135" t="s">
        <v>74</v>
      </c>
      <c r="B8" s="14">
        <f>[4]Maio!$J$5</f>
        <v>21.96</v>
      </c>
      <c r="C8" s="14">
        <f>[4]Maio!$J$6</f>
        <v>32.4</v>
      </c>
      <c r="D8" s="14">
        <f>[4]Maio!$J$7</f>
        <v>38.519999999999996</v>
      </c>
      <c r="E8" s="14">
        <f>[4]Maio!$J$8</f>
        <v>24.48</v>
      </c>
      <c r="F8" s="14">
        <f>[4]Maio!$J$9</f>
        <v>20.52</v>
      </c>
      <c r="G8" s="14">
        <f>[4]Maio!$J$10</f>
        <v>27.36</v>
      </c>
      <c r="H8" s="14">
        <f>[4]Maio!$J$11</f>
        <v>40.32</v>
      </c>
      <c r="I8" s="14">
        <f>[4]Maio!$J$12</f>
        <v>41.76</v>
      </c>
      <c r="J8" s="14">
        <f>[4]Maio!$J$13</f>
        <v>35.64</v>
      </c>
      <c r="K8" s="14">
        <f>[4]Maio!$J$14</f>
        <v>33.119999999999997</v>
      </c>
      <c r="L8" s="14">
        <f>[4]Maio!$J$15</f>
        <v>46.440000000000005</v>
      </c>
      <c r="M8" s="14">
        <f>[4]Maio!$J$16</f>
        <v>38.519999999999996</v>
      </c>
      <c r="N8" s="14">
        <f>[4]Maio!$J$17</f>
        <v>19.8</v>
      </c>
      <c r="O8" s="14">
        <f>[4]Maio!$J$18</f>
        <v>37.440000000000005</v>
      </c>
      <c r="P8" s="14">
        <f>[4]Maio!$J$19</f>
        <v>29.16</v>
      </c>
      <c r="Q8" s="14">
        <f>[4]Maio!$J$20</f>
        <v>55.440000000000005</v>
      </c>
      <c r="R8" s="14">
        <f>[4]Maio!$J$21</f>
        <v>27</v>
      </c>
      <c r="S8" s="14">
        <f>[4]Maio!$J$22</f>
        <v>33.840000000000003</v>
      </c>
      <c r="T8" s="14">
        <f>[4]Maio!$J$23</f>
        <v>76.319999999999993</v>
      </c>
      <c r="U8" s="14">
        <f>[4]Maio!$J$24</f>
        <v>28.8</v>
      </c>
      <c r="V8" s="14">
        <f>[4]Maio!$J$25</f>
        <v>20.52</v>
      </c>
      <c r="W8" s="14">
        <f>[4]Maio!$J$26</f>
        <v>21.240000000000002</v>
      </c>
      <c r="X8" s="14">
        <f>[4]Maio!$J$27</f>
        <v>20.52</v>
      </c>
      <c r="Y8" s="14">
        <f>[4]Maio!$J$28</f>
        <v>29.16</v>
      </c>
      <c r="Z8" s="14">
        <f>[4]Maio!$J$29</f>
        <v>30.96</v>
      </c>
      <c r="AA8" s="14">
        <f>[4]Maio!$J$30</f>
        <v>34.200000000000003</v>
      </c>
      <c r="AB8" s="14">
        <f>[4]Maio!$J$31</f>
        <v>34.92</v>
      </c>
      <c r="AC8" s="14">
        <f>[4]Maio!$J$32</f>
        <v>35.64</v>
      </c>
      <c r="AD8" s="14">
        <f>[4]Maio!$J$33</f>
        <v>33.840000000000003</v>
      </c>
      <c r="AE8" s="14">
        <f>[4]Maio!$J$34</f>
        <v>34.200000000000003</v>
      </c>
      <c r="AF8" s="14">
        <f>[4]Maio!$J$35</f>
        <v>35.28</v>
      </c>
      <c r="AG8" s="102">
        <f t="shared" si="2"/>
        <v>76.319999999999993</v>
      </c>
      <c r="AH8" s="92">
        <f t="shared" si="1"/>
        <v>33.526451612903223</v>
      </c>
    </row>
    <row r="9" spans="1:37" ht="17.100000000000001" customHeight="1" x14ac:dyDescent="0.2">
      <c r="A9" s="135" t="s">
        <v>48</v>
      </c>
      <c r="B9" s="14">
        <f>[5]Maio!$J$5</f>
        <v>27.36</v>
      </c>
      <c r="C9" s="14">
        <f>[5]Maio!$J$6</f>
        <v>31.680000000000003</v>
      </c>
      <c r="D9" s="14">
        <f>[5]Maio!$J$7</f>
        <v>30.240000000000002</v>
      </c>
      <c r="E9" s="14">
        <f>[5]Maio!$J$8</f>
        <v>33.840000000000003</v>
      </c>
      <c r="F9" s="14">
        <f>[5]Maio!$J$9</f>
        <v>29.880000000000003</v>
      </c>
      <c r="G9" s="14">
        <f>[5]Maio!$J$10</f>
        <v>17.64</v>
      </c>
      <c r="H9" s="14">
        <f>[5]Maio!$J$11</f>
        <v>27.36</v>
      </c>
      <c r="I9" s="14">
        <f>[5]Maio!$J$12</f>
        <v>33.119999999999997</v>
      </c>
      <c r="J9" s="14">
        <f>[5]Maio!$J$13</f>
        <v>32.04</v>
      </c>
      <c r="K9" s="14">
        <f>[5]Maio!$J$14</f>
        <v>44.28</v>
      </c>
      <c r="L9" s="14">
        <f>[5]Maio!$J$15</f>
        <v>27.36</v>
      </c>
      <c r="M9" s="14">
        <f>[5]Maio!$J$16</f>
        <v>23.040000000000003</v>
      </c>
      <c r="N9" s="14">
        <f>[5]Maio!$J$17</f>
        <v>15.120000000000001</v>
      </c>
      <c r="O9" s="14">
        <f>[5]Maio!$J$18</f>
        <v>28.8</v>
      </c>
      <c r="P9" s="14">
        <f>[5]Maio!$J$19</f>
        <v>32.04</v>
      </c>
      <c r="Q9" s="14">
        <f>[5]Maio!$J$20</f>
        <v>52.56</v>
      </c>
      <c r="R9" s="14">
        <f>[5]Maio!$J$21</f>
        <v>26.64</v>
      </c>
      <c r="S9" s="14">
        <f>[5]Maio!$J$22</f>
        <v>33.480000000000004</v>
      </c>
      <c r="T9" s="14">
        <f>[5]Maio!$J$23</f>
        <v>48.24</v>
      </c>
      <c r="U9" s="14">
        <f>[5]Maio!$J$24</f>
        <v>18</v>
      </c>
      <c r="V9" s="14">
        <f>[5]Maio!$J$25</f>
        <v>21.240000000000002</v>
      </c>
      <c r="W9" s="14">
        <f>[5]Maio!$J$26</f>
        <v>23.040000000000003</v>
      </c>
      <c r="X9" s="14">
        <f>[5]Maio!$J$27</f>
        <v>13.68</v>
      </c>
      <c r="Y9" s="14">
        <f>[5]Maio!$J$28</f>
        <v>13.68</v>
      </c>
      <c r="Z9" s="14">
        <f>[5]Maio!$J$29</f>
        <v>12.96</v>
      </c>
      <c r="AA9" s="14">
        <f>[5]Maio!$J$30</f>
        <v>27</v>
      </c>
      <c r="AB9" s="14">
        <f>[5]Maio!$J$31</f>
        <v>33.840000000000003</v>
      </c>
      <c r="AC9" s="14">
        <f>[5]Maio!$J$32</f>
        <v>46.080000000000005</v>
      </c>
      <c r="AD9" s="14">
        <f>[5]Maio!$J$33</f>
        <v>30.240000000000002</v>
      </c>
      <c r="AE9" s="14">
        <f>[5]Maio!$J$34</f>
        <v>30.240000000000002</v>
      </c>
      <c r="AF9" s="14">
        <f>[5]Maio!$J$35</f>
        <v>27</v>
      </c>
      <c r="AG9" s="102">
        <f t="shared" si="2"/>
        <v>52.56</v>
      </c>
      <c r="AH9" s="92">
        <f t="shared" si="1"/>
        <v>28.765161290322585</v>
      </c>
    </row>
    <row r="10" spans="1:37" ht="17.100000000000001" customHeight="1" x14ac:dyDescent="0.2">
      <c r="A10" s="135" t="s">
        <v>2</v>
      </c>
      <c r="B10" s="14">
        <f>[6]Maio!$J$5</f>
        <v>25.92</v>
      </c>
      <c r="C10" s="14">
        <f>[6]Maio!$J$6</f>
        <v>33.840000000000003</v>
      </c>
      <c r="D10" s="14">
        <f>[6]Maio!$J$7</f>
        <v>25.2</v>
      </c>
      <c r="E10" s="14">
        <f>[6]Maio!$J$8</f>
        <v>27</v>
      </c>
      <c r="F10" s="14">
        <f>[6]Maio!$J$9</f>
        <v>32.04</v>
      </c>
      <c r="G10" s="14">
        <f>[6]Maio!$J$10</f>
        <v>39.24</v>
      </c>
      <c r="H10" s="14">
        <f>[6]Maio!$J$11</f>
        <v>33.840000000000003</v>
      </c>
      <c r="I10" s="14">
        <f>[6]Maio!$J$12</f>
        <v>44.64</v>
      </c>
      <c r="J10" s="14">
        <f>[6]Maio!$J$13</f>
        <v>38.159999999999997</v>
      </c>
      <c r="K10" s="14">
        <f>[6]Maio!$J$14</f>
        <v>38.159999999999997</v>
      </c>
      <c r="L10" s="14">
        <f>[6]Maio!$J$15</f>
        <v>38.159999999999997</v>
      </c>
      <c r="M10" s="14">
        <f>[6]Maio!$J$16</f>
        <v>33.119999999999997</v>
      </c>
      <c r="N10" s="14">
        <f>[6]Maio!$J$17</f>
        <v>24.12</v>
      </c>
      <c r="O10" s="14">
        <f>[6]Maio!$J$18</f>
        <v>25.56</v>
      </c>
      <c r="P10" s="14">
        <f>[6]Maio!$J$19</f>
        <v>34.56</v>
      </c>
      <c r="Q10" s="14">
        <f>[6]Maio!$J$20</f>
        <v>52.2</v>
      </c>
      <c r="R10" s="14">
        <f>[6]Maio!$J$21</f>
        <v>27</v>
      </c>
      <c r="S10" s="14">
        <f>[6]Maio!$J$22</f>
        <v>34.56</v>
      </c>
      <c r="T10" s="14">
        <f>[6]Maio!$J$23</f>
        <v>45</v>
      </c>
      <c r="U10" s="14">
        <f>[6]Maio!$J$24</f>
        <v>29.52</v>
      </c>
      <c r="V10" s="14">
        <f>[6]Maio!$J$25</f>
        <v>25.92</v>
      </c>
      <c r="W10" s="14">
        <f>[6]Maio!$J$26</f>
        <v>21.6</v>
      </c>
      <c r="X10" s="14">
        <f>[6]Maio!$J$27</f>
        <v>27.720000000000002</v>
      </c>
      <c r="Y10" s="14">
        <f>[6]Maio!$J$28</f>
        <v>26.64</v>
      </c>
      <c r="Z10" s="14">
        <f>[6]Maio!$J$29</f>
        <v>35.28</v>
      </c>
      <c r="AA10" s="14">
        <f>[6]Maio!$J$30</f>
        <v>32.4</v>
      </c>
      <c r="AB10" s="14">
        <f>[6]Maio!$J$31</f>
        <v>48.24</v>
      </c>
      <c r="AC10" s="14">
        <f>[6]Maio!$J$32</f>
        <v>44.64</v>
      </c>
      <c r="AD10" s="14">
        <f>[6]Maio!$J$33</f>
        <v>34.56</v>
      </c>
      <c r="AE10" s="14">
        <f>[6]Maio!$J$34</f>
        <v>29.16</v>
      </c>
      <c r="AF10" s="14">
        <f>[6]Maio!$J$35</f>
        <v>33.119999999999997</v>
      </c>
      <c r="AG10" s="102">
        <f t="shared" si="2"/>
        <v>52.2</v>
      </c>
      <c r="AH10" s="92">
        <f t="shared" si="1"/>
        <v>33.584516129032252</v>
      </c>
    </row>
    <row r="11" spans="1:37" ht="17.100000000000001" customHeight="1" x14ac:dyDescent="0.2">
      <c r="A11" s="135" t="s">
        <v>3</v>
      </c>
      <c r="B11" s="14">
        <f>[7]Maio!$J$5</f>
        <v>24.840000000000003</v>
      </c>
      <c r="C11" s="14">
        <f>[7]Maio!$J$6</f>
        <v>29.16</v>
      </c>
      <c r="D11" s="14">
        <f>[7]Maio!$J$7</f>
        <v>25.56</v>
      </c>
      <c r="E11" s="14">
        <f>[7]Maio!$J$8</f>
        <v>26.28</v>
      </c>
      <c r="F11" s="14">
        <f>[7]Maio!$J$9</f>
        <v>20.88</v>
      </c>
      <c r="G11" s="14">
        <f>[7]Maio!$J$10</f>
        <v>23.759999999999998</v>
      </c>
      <c r="H11" s="14">
        <f>[7]Maio!$J$11</f>
        <v>26.64</v>
      </c>
      <c r="I11" s="14">
        <f>[7]Maio!$J$12</f>
        <v>29.16</v>
      </c>
      <c r="J11" s="14">
        <f>[7]Maio!$J$13</f>
        <v>25.56</v>
      </c>
      <c r="K11" s="14">
        <f>[7]Maio!$J$14</f>
        <v>31.680000000000003</v>
      </c>
      <c r="L11" s="14">
        <f>[7]Maio!$J$15</f>
        <v>27</v>
      </c>
      <c r="M11" s="14">
        <f>[7]Maio!$J$16</f>
        <v>37.440000000000005</v>
      </c>
      <c r="N11" s="14">
        <f>[7]Maio!$J$17</f>
        <v>20.88</v>
      </c>
      <c r="O11" s="14">
        <f>[7]Maio!$J$18</f>
        <v>25.56</v>
      </c>
      <c r="P11" s="14">
        <f>[7]Maio!$J$19</f>
        <v>26.28</v>
      </c>
      <c r="Q11" s="14">
        <f>[7]Maio!$J$20</f>
        <v>22.68</v>
      </c>
      <c r="R11" s="14">
        <f>[7]Maio!$J$21</f>
        <v>24.840000000000003</v>
      </c>
      <c r="S11" s="14">
        <f>[7]Maio!$J$22</f>
        <v>30.96</v>
      </c>
      <c r="T11" s="14">
        <f>[7]Maio!$J$23</f>
        <v>83.52</v>
      </c>
      <c r="U11" s="14">
        <f>[7]Maio!$J$24</f>
        <v>28.08</v>
      </c>
      <c r="V11" s="14">
        <f>[7]Maio!$J$25</f>
        <v>32.4</v>
      </c>
      <c r="W11" s="14">
        <f>[7]Maio!$J$26</f>
        <v>22.32</v>
      </c>
      <c r="X11" s="14">
        <f>[7]Maio!$J$27</f>
        <v>20.16</v>
      </c>
      <c r="Y11" s="14">
        <f>[7]Maio!$J$28</f>
        <v>15.840000000000002</v>
      </c>
      <c r="Z11" s="14">
        <f>[7]Maio!$J$29</f>
        <v>21.96</v>
      </c>
      <c r="AA11" s="14">
        <f>[7]Maio!$J$30</f>
        <v>32.4</v>
      </c>
      <c r="AB11" s="14">
        <f>[7]Maio!$J$31</f>
        <v>31.680000000000003</v>
      </c>
      <c r="AC11" s="14">
        <f>[7]Maio!$J$32</f>
        <v>29.16</v>
      </c>
      <c r="AD11" s="14">
        <f>[7]Maio!$J$33</f>
        <v>25.56</v>
      </c>
      <c r="AE11" s="14">
        <f>[7]Maio!$J$34</f>
        <v>23.040000000000003</v>
      </c>
      <c r="AF11" s="14">
        <f>[7]Maio!$J$35</f>
        <v>30.96</v>
      </c>
      <c r="AG11" s="102">
        <f>MAX(B11:AF11)</f>
        <v>83.52</v>
      </c>
      <c r="AH11" s="92">
        <f t="shared" si="1"/>
        <v>28.2658064516129</v>
      </c>
    </row>
    <row r="12" spans="1:37" ht="17.100000000000001" customHeight="1" x14ac:dyDescent="0.2">
      <c r="A12" s="135" t="s">
        <v>4</v>
      </c>
      <c r="B12" s="14">
        <f>[8]Maio!$J$5</f>
        <v>38.880000000000003</v>
      </c>
      <c r="C12" s="14">
        <f>[8]Maio!$J$6</f>
        <v>31.319999999999997</v>
      </c>
      <c r="D12" s="14">
        <f>[8]Maio!$J$7</f>
        <v>25.2</v>
      </c>
      <c r="E12" s="14">
        <f>[8]Maio!$J$8</f>
        <v>24.12</v>
      </c>
      <c r="F12" s="14">
        <f>[8]Maio!$J$9</f>
        <v>41.4</v>
      </c>
      <c r="G12" s="14">
        <f>[8]Maio!$J$10</f>
        <v>31.680000000000003</v>
      </c>
      <c r="H12" s="14">
        <f>[8]Maio!$J$11</f>
        <v>27</v>
      </c>
      <c r="I12" s="14">
        <f>[8]Maio!$J$12</f>
        <v>25.2</v>
      </c>
      <c r="J12" s="14">
        <f>[8]Maio!$J$13</f>
        <v>30.6</v>
      </c>
      <c r="K12" s="14">
        <f>[8]Maio!$J$14</f>
        <v>36.72</v>
      </c>
      <c r="L12" s="14">
        <f>[8]Maio!$J$15</f>
        <v>37.800000000000004</v>
      </c>
      <c r="M12" s="14">
        <f>[8]Maio!$J$16</f>
        <v>35.28</v>
      </c>
      <c r="N12" s="14">
        <f>[8]Maio!$J$17</f>
        <v>23.759999999999998</v>
      </c>
      <c r="O12" s="14">
        <f>[8]Maio!$J$18</f>
        <v>32.4</v>
      </c>
      <c r="P12" s="14">
        <f>[8]Maio!$J$19</f>
        <v>28.44</v>
      </c>
      <c r="Q12" s="14">
        <f>[8]Maio!$J$20</f>
        <v>32.76</v>
      </c>
      <c r="R12" s="14">
        <f>[8]Maio!$J$21</f>
        <v>43.92</v>
      </c>
      <c r="S12" s="14">
        <f>[8]Maio!$J$22</f>
        <v>27.720000000000002</v>
      </c>
      <c r="T12" s="14">
        <f>[8]Maio!$J$23</f>
        <v>43.56</v>
      </c>
      <c r="U12" s="14">
        <f>[8]Maio!$J$24</f>
        <v>38.159999999999997</v>
      </c>
      <c r="V12" s="14">
        <f>[8]Maio!$J$25</f>
        <v>35.64</v>
      </c>
      <c r="W12" s="14">
        <f>[8]Maio!$J$26</f>
        <v>25.2</v>
      </c>
      <c r="X12" s="14">
        <f>[8]Maio!$J$27</f>
        <v>24.12</v>
      </c>
      <c r="Y12" s="14">
        <f>[8]Maio!$J$28</f>
        <v>26.28</v>
      </c>
      <c r="Z12" s="14">
        <f>[8]Maio!$J$29</f>
        <v>33.480000000000004</v>
      </c>
      <c r="AA12" s="14">
        <f>[8]Maio!$J$30</f>
        <v>38.519999999999996</v>
      </c>
      <c r="AB12" s="14">
        <f>[8]Maio!$J$31</f>
        <v>40.680000000000007</v>
      </c>
      <c r="AC12" s="14">
        <f>[8]Maio!$J$32</f>
        <v>40.32</v>
      </c>
      <c r="AD12" s="14">
        <f>[8]Maio!$J$33</f>
        <v>29.52</v>
      </c>
      <c r="AE12" s="14">
        <f>[8]Maio!$J$34</f>
        <v>28.8</v>
      </c>
      <c r="AF12" s="14">
        <f>[8]Maio!$J$35</f>
        <v>28.8</v>
      </c>
      <c r="AG12" s="102">
        <f t="shared" si="2"/>
        <v>43.92</v>
      </c>
      <c r="AH12" s="92">
        <f t="shared" si="1"/>
        <v>32.492903225806444</v>
      </c>
    </row>
    <row r="13" spans="1:37" ht="17.100000000000001" customHeight="1" x14ac:dyDescent="0.2">
      <c r="A13" s="135" t="s">
        <v>5</v>
      </c>
      <c r="B13" s="14">
        <f>[9]Maio!$J$5</f>
        <v>13.32</v>
      </c>
      <c r="C13" s="14">
        <f>[9]Maio!$J$6</f>
        <v>21.240000000000002</v>
      </c>
      <c r="D13" s="14">
        <f>[9]Maio!$J$7</f>
        <v>26.28</v>
      </c>
      <c r="E13" s="14">
        <f>[9]Maio!$J$8</f>
        <v>18.720000000000002</v>
      </c>
      <c r="F13" s="14">
        <f>[9]Maio!$J$9</f>
        <v>0</v>
      </c>
      <c r="G13" s="14">
        <f>[9]Maio!$J$10</f>
        <v>19.440000000000001</v>
      </c>
      <c r="H13" s="14">
        <f>[9]Maio!$J$11</f>
        <v>14.76</v>
      </c>
      <c r="I13" s="14">
        <f>[9]Maio!$J$12</f>
        <v>23.759999999999998</v>
      </c>
      <c r="J13" s="14">
        <f>[9]Maio!$J$13</f>
        <v>20.52</v>
      </c>
      <c r="K13" s="14">
        <f>[9]Maio!$J$14</f>
        <v>26.64</v>
      </c>
      <c r="L13" s="14">
        <f>[9]Maio!$J$15</f>
        <v>31.319999999999997</v>
      </c>
      <c r="M13" s="14">
        <f>[9]Maio!$J$16</f>
        <v>32.04</v>
      </c>
      <c r="N13" s="14">
        <f>[9]Maio!$J$17</f>
        <v>18.720000000000002</v>
      </c>
      <c r="O13" s="14">
        <f>[9]Maio!$J$18</f>
        <v>20.16</v>
      </c>
      <c r="P13" s="14">
        <f>[9]Maio!$J$19</f>
        <v>20.52</v>
      </c>
      <c r="Q13" s="14">
        <f>[9]Maio!$J$20</f>
        <v>32.04</v>
      </c>
      <c r="R13" s="14">
        <f>[9]Maio!$J$21</f>
        <v>13.68</v>
      </c>
      <c r="S13" s="14">
        <f>[9]Maio!$J$22</f>
        <v>19.440000000000001</v>
      </c>
      <c r="T13" s="14">
        <f>[9]Maio!$J$23</f>
        <v>64.8</v>
      </c>
      <c r="U13" s="14">
        <f>[9]Maio!$J$24</f>
        <v>23.040000000000003</v>
      </c>
      <c r="V13" s="14">
        <f>[9]Maio!$J$25</f>
        <v>29.52</v>
      </c>
      <c r="W13" s="14">
        <f>[9]Maio!$J$26</f>
        <v>0</v>
      </c>
      <c r="X13" s="14">
        <f>[9]Maio!$J$27</f>
        <v>0</v>
      </c>
      <c r="Y13" s="14">
        <f>[9]Maio!$J$28</f>
        <v>23.759999999999998</v>
      </c>
      <c r="Z13" s="14">
        <f>[9]Maio!$J$29</f>
        <v>0</v>
      </c>
      <c r="AA13" s="14">
        <f>[9]Maio!$J$30</f>
        <v>12.96</v>
      </c>
      <c r="AB13" s="14">
        <f>[9]Maio!$J$31</f>
        <v>0</v>
      </c>
      <c r="AC13" s="14">
        <f>[9]Maio!$J$32</f>
        <v>0.72000000000000008</v>
      </c>
      <c r="AD13" s="14">
        <f>[9]Maio!$J$33</f>
        <v>0</v>
      </c>
      <c r="AE13" s="14">
        <f>[9]Maio!$J$34</f>
        <v>0</v>
      </c>
      <c r="AF13" s="14">
        <f>[9]Maio!$J$35</f>
        <v>11.520000000000001</v>
      </c>
      <c r="AG13" s="102">
        <f t="shared" si="2"/>
        <v>64.8</v>
      </c>
      <c r="AH13" s="92">
        <f t="shared" si="1"/>
        <v>17.38451612903226</v>
      </c>
      <c r="AK13" s="16" t="s">
        <v>54</v>
      </c>
    </row>
    <row r="14" spans="1:37" ht="17.100000000000001" customHeight="1" x14ac:dyDescent="0.2">
      <c r="A14" s="135" t="s">
        <v>50</v>
      </c>
      <c r="B14" s="14">
        <f>[10]Maio!$J$5</f>
        <v>25.56</v>
      </c>
      <c r="C14" s="14">
        <f>[10]Maio!$J$6</f>
        <v>35.28</v>
      </c>
      <c r="D14" s="14">
        <f>[10]Maio!$J$7</f>
        <v>33.119999999999997</v>
      </c>
      <c r="E14" s="14">
        <f>[10]Maio!$J$8</f>
        <v>26.64</v>
      </c>
      <c r="F14" s="14">
        <f>[10]Maio!$J$9</f>
        <v>38.880000000000003</v>
      </c>
      <c r="G14" s="14">
        <f>[10]Maio!$J$10</f>
        <v>32.76</v>
      </c>
      <c r="H14" s="14">
        <f>[10]Maio!$J$11</f>
        <v>26.28</v>
      </c>
      <c r="I14" s="14">
        <f>[10]Maio!$J$12</f>
        <v>30.6</v>
      </c>
      <c r="J14" s="14">
        <f>[10]Maio!$J$13</f>
        <v>35.64</v>
      </c>
      <c r="K14" s="14">
        <f>[10]Maio!$J$14</f>
        <v>37.800000000000004</v>
      </c>
      <c r="L14" s="14">
        <f>[10]Maio!$J$15</f>
        <v>34.200000000000003</v>
      </c>
      <c r="M14" s="14">
        <f>[10]Maio!$J$16</f>
        <v>34.200000000000003</v>
      </c>
      <c r="N14" s="14">
        <f>[10]Maio!$J$17</f>
        <v>28.44</v>
      </c>
      <c r="O14" s="14">
        <f>[10]Maio!$J$18</f>
        <v>34.92</v>
      </c>
      <c r="P14" s="14">
        <f>[10]Maio!$J$19</f>
        <v>32.04</v>
      </c>
      <c r="Q14" s="14">
        <f>[10]Maio!$J$20</f>
        <v>66.600000000000009</v>
      </c>
      <c r="R14" s="14">
        <f>[10]Maio!$J$21</f>
        <v>27.720000000000002</v>
      </c>
      <c r="S14" s="14">
        <f>[10]Maio!$J$22</f>
        <v>30.240000000000002</v>
      </c>
      <c r="T14" s="14">
        <f>[10]Maio!$J$23</f>
        <v>64.08</v>
      </c>
      <c r="U14" s="14">
        <f>[10]Maio!$J$24</f>
        <v>44.28</v>
      </c>
      <c r="V14" s="14">
        <f>[10]Maio!$J$25</f>
        <v>36</v>
      </c>
      <c r="W14" s="14">
        <f>[10]Maio!$J$26</f>
        <v>27.36</v>
      </c>
      <c r="X14" s="14">
        <f>[10]Maio!$J$27</f>
        <v>27.720000000000002</v>
      </c>
      <c r="Y14" s="14">
        <f>[10]Maio!$J$28</f>
        <v>27.720000000000002</v>
      </c>
      <c r="Z14" s="14">
        <f>[10]Maio!$J$29</f>
        <v>33.119999999999997</v>
      </c>
      <c r="AA14" s="14">
        <f>[10]Maio!$J$30</f>
        <v>38.159999999999997</v>
      </c>
      <c r="AB14" s="14">
        <f>[10]Maio!$J$31</f>
        <v>43.92</v>
      </c>
      <c r="AC14" s="14">
        <f>[10]Maio!$J$32</f>
        <v>37.800000000000004</v>
      </c>
      <c r="AD14" s="14">
        <f>[10]Maio!$J$33</f>
        <v>27</v>
      </c>
      <c r="AE14" s="14">
        <f>[10]Maio!$J$34</f>
        <v>38.519999999999996</v>
      </c>
      <c r="AF14" s="14">
        <f>[10]Maio!$J$35</f>
        <v>30.96</v>
      </c>
      <c r="AG14" s="102">
        <f>MAX(B14:AF14)</f>
        <v>66.600000000000009</v>
      </c>
      <c r="AH14" s="92">
        <f t="shared" si="1"/>
        <v>35.082580645161293</v>
      </c>
    </row>
    <row r="15" spans="1:37" ht="17.100000000000001" customHeight="1" x14ac:dyDescent="0.2">
      <c r="A15" s="135" t="s">
        <v>6</v>
      </c>
      <c r="B15" s="14">
        <f>[11]Maio!$J$5</f>
        <v>20.52</v>
      </c>
      <c r="C15" s="14">
        <f>[11]Maio!$J$6</f>
        <v>20.52</v>
      </c>
      <c r="D15" s="14">
        <f>[11]Maio!$J$7</f>
        <v>20.16</v>
      </c>
      <c r="E15" s="14">
        <f>[11]Maio!$J$8</f>
        <v>19.079999999999998</v>
      </c>
      <c r="F15" s="14">
        <f>[11]Maio!$J$9</f>
        <v>19.079999999999998</v>
      </c>
      <c r="G15" s="14">
        <f>[11]Maio!$J$10</f>
        <v>19.079999999999998</v>
      </c>
      <c r="H15" s="14">
        <f>[11]Maio!$J$11</f>
        <v>18.36</v>
      </c>
      <c r="I15" s="14">
        <f>[11]Maio!$J$12</f>
        <v>19.8</v>
      </c>
      <c r="J15" s="14">
        <f>[11]Maio!$J$13</f>
        <v>71.28</v>
      </c>
      <c r="K15" s="14">
        <f>[11]Maio!$J$14</f>
        <v>24.840000000000003</v>
      </c>
      <c r="L15" s="14">
        <f>[11]Maio!$J$15</f>
        <v>38.880000000000003</v>
      </c>
      <c r="M15" s="14">
        <f>[11]Maio!$J$16</f>
        <v>19.440000000000001</v>
      </c>
      <c r="N15" s="14">
        <f>[11]Maio!$J$17</f>
        <v>14.4</v>
      </c>
      <c r="O15" s="14">
        <f>[11]Maio!$J$18</f>
        <v>18</v>
      </c>
      <c r="P15" s="14">
        <f>[11]Maio!$J$19</f>
        <v>22.32</v>
      </c>
      <c r="Q15" s="14">
        <f>[11]Maio!$J$20</f>
        <v>41.76</v>
      </c>
      <c r="R15" s="14">
        <f>[11]Maio!$J$21</f>
        <v>20.52</v>
      </c>
      <c r="S15" s="14">
        <f>[11]Maio!$J$22</f>
        <v>24.12</v>
      </c>
      <c r="T15" s="14">
        <f>[11]Maio!$J$23</f>
        <v>48.24</v>
      </c>
      <c r="U15" s="14">
        <f>[11]Maio!$J$24</f>
        <v>32.04</v>
      </c>
      <c r="V15" s="14">
        <f>[11]Maio!$J$25</f>
        <v>20.52</v>
      </c>
      <c r="W15" s="14">
        <f>[11]Maio!$J$26</f>
        <v>15.840000000000002</v>
      </c>
      <c r="X15" s="14">
        <f>[11]Maio!$J$27</f>
        <v>21.96</v>
      </c>
      <c r="Y15" s="14">
        <f>[11]Maio!$J$28</f>
        <v>20.16</v>
      </c>
      <c r="Z15" s="14">
        <f>[11]Maio!$J$29</f>
        <v>16.559999999999999</v>
      </c>
      <c r="AA15" s="14">
        <f>[11]Maio!$J$30</f>
        <v>18.36</v>
      </c>
      <c r="AB15" s="14">
        <f>[11]Maio!$J$31</f>
        <v>25.56</v>
      </c>
      <c r="AC15" s="14">
        <f>[11]Maio!$J$32</f>
        <v>23.040000000000003</v>
      </c>
      <c r="AD15" s="14">
        <f>[11]Maio!$J$33</f>
        <v>16.2</v>
      </c>
      <c r="AE15" s="14">
        <f>[11]Maio!$J$34</f>
        <v>20.16</v>
      </c>
      <c r="AF15" s="14">
        <f>[11]Maio!$J$35</f>
        <v>20.52</v>
      </c>
      <c r="AG15" s="102">
        <f t="shared" si="2"/>
        <v>71.28</v>
      </c>
      <c r="AH15" s="92">
        <f t="shared" si="1"/>
        <v>24.236129032258059</v>
      </c>
      <c r="AJ15" t="s">
        <v>54</v>
      </c>
    </row>
    <row r="16" spans="1:37" ht="17.100000000000001" customHeight="1" x14ac:dyDescent="0.2">
      <c r="A16" s="135" t="s">
        <v>7</v>
      </c>
      <c r="B16" s="14" t="str">
        <f>[12]Maio!$J$5</f>
        <v>*</v>
      </c>
      <c r="C16" s="14" t="str">
        <f>[12]Maio!$J$6</f>
        <v>*</v>
      </c>
      <c r="D16" s="14" t="str">
        <f>[12]Maio!$J$7</f>
        <v>*</v>
      </c>
      <c r="E16" s="14" t="str">
        <f>[12]Maio!$J$8</f>
        <v>*</v>
      </c>
      <c r="F16" s="14" t="str">
        <f>[12]Maio!$J$9</f>
        <v>*</v>
      </c>
      <c r="G16" s="14" t="str">
        <f>[12]Maio!$J$10</f>
        <v>*</v>
      </c>
      <c r="H16" s="14" t="str">
        <f>[12]Maio!$J$11</f>
        <v>*</v>
      </c>
      <c r="I16" s="14" t="str">
        <f>[12]Maio!$J$12</f>
        <v>*</v>
      </c>
      <c r="J16" s="14" t="str">
        <f>[12]Maio!$J$13</f>
        <v>*</v>
      </c>
      <c r="K16" s="14" t="str">
        <f>[12]Maio!$J$14</f>
        <v>*</v>
      </c>
      <c r="L16" s="14" t="str">
        <f>[12]Maio!$J$15</f>
        <v>*</v>
      </c>
      <c r="M16" s="14" t="str">
        <f>[12]Maio!$J$16</f>
        <v>*</v>
      </c>
      <c r="N16" s="14" t="str">
        <f>[12]Maio!$J$17</f>
        <v>*</v>
      </c>
      <c r="O16" s="14" t="str">
        <f>[12]Maio!$J$18</f>
        <v>*</v>
      </c>
      <c r="P16" s="14" t="str">
        <f>[12]Maio!$J$19</f>
        <v>*</v>
      </c>
      <c r="Q16" s="14" t="str">
        <f>[12]Maio!$J$20</f>
        <v>*</v>
      </c>
      <c r="R16" s="14" t="str">
        <f>[12]Maio!$J$21</f>
        <v>*</v>
      </c>
      <c r="S16" s="14" t="str">
        <f>[12]Maio!$J$22</f>
        <v>*</v>
      </c>
      <c r="T16" s="14" t="str">
        <f>[12]Maio!$J$23</f>
        <v>*</v>
      </c>
      <c r="U16" s="14" t="str">
        <f>[12]Maio!$J$24</f>
        <v>*</v>
      </c>
      <c r="V16" s="14" t="str">
        <f>[12]Maio!$J$25</f>
        <v>*</v>
      </c>
      <c r="W16" s="14" t="str">
        <f>[12]Maio!$J$26</f>
        <v>*</v>
      </c>
      <c r="X16" s="14" t="str">
        <f>[12]Maio!$J$27</f>
        <v>*</v>
      </c>
      <c r="Y16" s="14" t="str">
        <f>[12]Maio!$J$28</f>
        <v>*</v>
      </c>
      <c r="Z16" s="14" t="str">
        <f>[12]Maio!$J$29</f>
        <v>*</v>
      </c>
      <c r="AA16" s="14" t="str">
        <f>[12]Maio!$J$30</f>
        <v>*</v>
      </c>
      <c r="AB16" s="14" t="str">
        <f>[12]Maio!$J$31</f>
        <v>*</v>
      </c>
      <c r="AC16" s="14" t="str">
        <f>[12]Maio!$J$32</f>
        <v>*</v>
      </c>
      <c r="AD16" s="14" t="str">
        <f>[12]Maio!$J$33</f>
        <v>*</v>
      </c>
      <c r="AE16" s="14" t="str">
        <f>[12]Maio!$J$34</f>
        <v>*</v>
      </c>
      <c r="AF16" s="14" t="str">
        <f>[12]Maio!$J$35</f>
        <v>*</v>
      </c>
      <c r="AG16" s="102" t="s">
        <v>130</v>
      </c>
      <c r="AH16" s="92" t="s">
        <v>130</v>
      </c>
    </row>
    <row r="17" spans="1:34" ht="17.100000000000001" customHeight="1" x14ac:dyDescent="0.2">
      <c r="A17" s="135" t="s">
        <v>8</v>
      </c>
      <c r="B17" s="14">
        <f>[13]Maio!$J$5</f>
        <v>23.759999999999998</v>
      </c>
      <c r="C17" s="14">
        <f>[13]Maio!$J$6</f>
        <v>31.319999999999997</v>
      </c>
      <c r="D17" s="14">
        <f>[13]Maio!$J$7</f>
        <v>24.12</v>
      </c>
      <c r="E17" s="14">
        <f>[13]Maio!$J$8</f>
        <v>25.56</v>
      </c>
      <c r="F17" s="14">
        <f>[13]Maio!$J$9</f>
        <v>18.720000000000002</v>
      </c>
      <c r="G17" s="14">
        <f>[13]Maio!$J$10</f>
        <v>19.440000000000001</v>
      </c>
      <c r="H17" s="14">
        <f>[13]Maio!$J$11</f>
        <v>35.64</v>
      </c>
      <c r="I17" s="14">
        <f>[13]Maio!$J$12</f>
        <v>46.440000000000005</v>
      </c>
      <c r="J17" s="14">
        <f>[13]Maio!$J$13</f>
        <v>38.159999999999997</v>
      </c>
      <c r="K17" s="14">
        <f>[13]Maio!$J$14</f>
        <v>39.96</v>
      </c>
      <c r="L17" s="14">
        <f>[13]Maio!$J$15</f>
        <v>35.64</v>
      </c>
      <c r="M17" s="14">
        <f>[13]Maio!$J$16</f>
        <v>26.64</v>
      </c>
      <c r="N17" s="14">
        <f>[13]Maio!$J$17</f>
        <v>20.88</v>
      </c>
      <c r="O17" s="14">
        <f>[13]Maio!$J$18</f>
        <v>32.4</v>
      </c>
      <c r="P17" s="14">
        <f>[13]Maio!$J$19</f>
        <v>36.36</v>
      </c>
      <c r="Q17" s="14">
        <f>[13]Maio!$J$20</f>
        <v>42.84</v>
      </c>
      <c r="R17" s="14">
        <f>[13]Maio!$J$21</f>
        <v>21.6</v>
      </c>
      <c r="S17" s="14">
        <f>[13]Maio!$J$22</f>
        <v>40.680000000000007</v>
      </c>
      <c r="T17" s="14">
        <f>[13]Maio!$J$23</f>
        <v>60.480000000000004</v>
      </c>
      <c r="U17" s="14">
        <f>[13]Maio!$J$24</f>
        <v>29.52</v>
      </c>
      <c r="V17" s="14">
        <f>[13]Maio!$J$25</f>
        <v>17.64</v>
      </c>
      <c r="W17" s="14">
        <f>[13]Maio!$J$26</f>
        <v>20.52</v>
      </c>
      <c r="X17" s="14">
        <f>[13]Maio!$J$27</f>
        <v>15.840000000000002</v>
      </c>
      <c r="Y17" s="14">
        <f>[13]Maio!$J$28</f>
        <v>18.36</v>
      </c>
      <c r="Z17" s="14">
        <f>[13]Maio!$J$29</f>
        <v>22.68</v>
      </c>
      <c r="AA17" s="14">
        <f>[13]Maio!$J$30</f>
        <v>29.16</v>
      </c>
      <c r="AB17" s="14">
        <f>[13]Maio!$J$31</f>
        <v>30.240000000000002</v>
      </c>
      <c r="AC17" s="14">
        <f>[13]Maio!$J$32</f>
        <v>35.28</v>
      </c>
      <c r="AD17" s="14">
        <f>[13]Maio!$J$33</f>
        <v>37.080000000000005</v>
      </c>
      <c r="AE17" s="14">
        <f>[13]Maio!$J$34</f>
        <v>29.52</v>
      </c>
      <c r="AF17" s="14">
        <f>[13]Maio!$J$35</f>
        <v>34.56</v>
      </c>
      <c r="AG17" s="102">
        <f t="shared" si="2"/>
        <v>60.480000000000004</v>
      </c>
      <c r="AH17" s="92">
        <f t="shared" si="1"/>
        <v>30.356129032258057</v>
      </c>
    </row>
    <row r="18" spans="1:34" ht="17.100000000000001" customHeight="1" x14ac:dyDescent="0.2">
      <c r="A18" s="135" t="s">
        <v>9</v>
      </c>
      <c r="B18" s="14">
        <f>[14]Maio!$J$5</f>
        <v>38.159999999999997</v>
      </c>
      <c r="C18" s="14">
        <f>[14]Maio!$J$6</f>
        <v>29.880000000000003</v>
      </c>
      <c r="D18" s="14">
        <f>[14]Maio!$J$7</f>
        <v>24.12</v>
      </c>
      <c r="E18" s="14">
        <f>[14]Maio!$J$8</f>
        <v>26.64</v>
      </c>
      <c r="F18" s="14">
        <f>[14]Maio!$J$9</f>
        <v>19.079999999999998</v>
      </c>
      <c r="G18" s="14">
        <f>[14]Maio!$J$10</f>
        <v>25.56</v>
      </c>
      <c r="H18" s="14">
        <f>[14]Maio!$J$11</f>
        <v>34.56</v>
      </c>
      <c r="I18" s="14">
        <f>[14]Maio!$J$12</f>
        <v>34.56</v>
      </c>
      <c r="J18" s="14">
        <f>[14]Maio!$J$13</f>
        <v>28.8</v>
      </c>
      <c r="K18" s="14">
        <f>[14]Maio!$J$14</f>
        <v>43.56</v>
      </c>
      <c r="L18" s="14">
        <f>[14]Maio!$J$15</f>
        <v>39.96</v>
      </c>
      <c r="M18" s="14">
        <f>[14]Maio!$J$16</f>
        <v>31.680000000000003</v>
      </c>
      <c r="N18" s="14">
        <f>[14]Maio!$J$17</f>
        <v>14.76</v>
      </c>
      <c r="O18" s="14">
        <f>[14]Maio!$J$18</f>
        <v>27.36</v>
      </c>
      <c r="P18" s="14">
        <f>[14]Maio!$J$19</f>
        <v>28.44</v>
      </c>
      <c r="Q18" s="14">
        <f>[14]Maio!$J$20</f>
        <v>56.519999999999996</v>
      </c>
      <c r="R18" s="14">
        <f>[14]Maio!$J$21</f>
        <v>29.52</v>
      </c>
      <c r="S18" s="14">
        <f>[14]Maio!$J$22</f>
        <v>36</v>
      </c>
      <c r="T18" s="14">
        <f>[14]Maio!$J$23</f>
        <v>70.2</v>
      </c>
      <c r="U18" s="14">
        <f>[14]Maio!$J$24</f>
        <v>27.36</v>
      </c>
      <c r="V18" s="14">
        <f>[14]Maio!$J$25</f>
        <v>18.36</v>
      </c>
      <c r="W18" s="14">
        <f>[14]Maio!$J$26</f>
        <v>18.720000000000002</v>
      </c>
      <c r="X18" s="14">
        <f>[14]Maio!$J$27</f>
        <v>19.079999999999998</v>
      </c>
      <c r="Y18" s="14">
        <f>[14]Maio!$J$28</f>
        <v>22.68</v>
      </c>
      <c r="Z18" s="14">
        <f>[14]Maio!$J$29</f>
        <v>28.08</v>
      </c>
      <c r="AA18" s="14">
        <f>[14]Maio!$J$30</f>
        <v>31.319999999999997</v>
      </c>
      <c r="AB18" s="14">
        <f>[14]Maio!$J$31</f>
        <v>32.4</v>
      </c>
      <c r="AC18" s="14">
        <f>[14]Maio!$J$32</f>
        <v>37.080000000000005</v>
      </c>
      <c r="AD18" s="14">
        <f>[14]Maio!$J$33</f>
        <v>30.6</v>
      </c>
      <c r="AE18" s="14">
        <f>[14]Maio!$J$34</f>
        <v>31.319999999999997</v>
      </c>
      <c r="AF18" s="14">
        <f>[14]Maio!$J$35</f>
        <v>44.28</v>
      </c>
      <c r="AG18" s="102">
        <f t="shared" ref="AG18:AG25" si="3">MAX(B18:AF18)</f>
        <v>70.2</v>
      </c>
      <c r="AH18" s="92">
        <f t="shared" si="1"/>
        <v>31.633548387096781</v>
      </c>
    </row>
    <row r="19" spans="1:34" ht="17.100000000000001" customHeight="1" x14ac:dyDescent="0.2">
      <c r="A19" s="135" t="s">
        <v>49</v>
      </c>
      <c r="B19" s="14">
        <f>[15]Maio!$J$5</f>
        <v>28.8</v>
      </c>
      <c r="C19" s="14">
        <f>[15]Maio!$J$6</f>
        <v>35.28</v>
      </c>
      <c r="D19" s="14">
        <f>[15]Maio!$J$7</f>
        <v>33.840000000000003</v>
      </c>
      <c r="E19" s="14">
        <f>[15]Maio!$J$8</f>
        <v>28.44</v>
      </c>
      <c r="F19" s="14">
        <f>[15]Maio!$J$9</f>
        <v>28.44</v>
      </c>
      <c r="G19" s="14">
        <f>[15]Maio!$J$10</f>
        <v>23.400000000000002</v>
      </c>
      <c r="H19" s="14">
        <f>[15]Maio!$J$11</f>
        <v>22.68</v>
      </c>
      <c r="I19" s="14">
        <f>[15]Maio!$J$12</f>
        <v>25.56</v>
      </c>
      <c r="J19" s="14">
        <f>[15]Maio!$J$13</f>
        <v>32.04</v>
      </c>
      <c r="K19" s="14">
        <f>[15]Maio!$J$14</f>
        <v>39.24</v>
      </c>
      <c r="L19" s="14">
        <f>[15]Maio!$J$15</f>
        <v>29.16</v>
      </c>
      <c r="M19" s="14">
        <f>[15]Maio!$J$16</f>
        <v>16.2</v>
      </c>
      <c r="N19" s="14">
        <f>[15]Maio!$J$17</f>
        <v>15.48</v>
      </c>
      <c r="O19" s="14">
        <f>[15]Maio!$J$18</f>
        <v>22.32</v>
      </c>
      <c r="P19" s="14">
        <f>[15]Maio!$J$19</f>
        <v>30.96</v>
      </c>
      <c r="Q19" s="14">
        <f>[15]Maio!$J$20</f>
        <v>55.080000000000005</v>
      </c>
      <c r="R19" s="14">
        <f>[15]Maio!$J$21</f>
        <v>23.040000000000003</v>
      </c>
      <c r="S19" s="14">
        <f>[15]Maio!$J$22</f>
        <v>31.680000000000003</v>
      </c>
      <c r="T19" s="14">
        <f>[15]Maio!$J$23</f>
        <v>60.12</v>
      </c>
      <c r="U19" s="14">
        <f>[15]Maio!$J$24</f>
        <v>27.36</v>
      </c>
      <c r="V19" s="14">
        <f>[15]Maio!$J$25</f>
        <v>22.32</v>
      </c>
      <c r="W19" s="14">
        <f>[15]Maio!$J$26</f>
        <v>19.079999999999998</v>
      </c>
      <c r="X19" s="14">
        <f>[15]Maio!$J$27</f>
        <v>19.079999999999998</v>
      </c>
      <c r="Y19" s="14">
        <f>[15]Maio!$J$28</f>
        <v>12.6</v>
      </c>
      <c r="Z19" s="14">
        <f>[15]Maio!$J$29</f>
        <v>12.24</v>
      </c>
      <c r="AA19" s="14">
        <f>[15]Maio!$J$30</f>
        <v>26.64</v>
      </c>
      <c r="AB19" s="14">
        <f>[15]Maio!$J$31</f>
        <v>28.08</v>
      </c>
      <c r="AC19" s="14">
        <f>[15]Maio!$J$32</f>
        <v>39.96</v>
      </c>
      <c r="AD19" s="14">
        <f>[15]Maio!$J$33</f>
        <v>30.96</v>
      </c>
      <c r="AE19" s="14">
        <f>[15]Maio!$J$34</f>
        <v>28.44</v>
      </c>
      <c r="AF19" s="14">
        <f>[15]Maio!$J$35</f>
        <v>27.720000000000002</v>
      </c>
      <c r="AG19" s="102">
        <f t="shared" si="3"/>
        <v>60.12</v>
      </c>
      <c r="AH19" s="92">
        <f t="shared" si="1"/>
        <v>28.265806451612914</v>
      </c>
    </row>
    <row r="20" spans="1:34" ht="17.100000000000001" customHeight="1" x14ac:dyDescent="0.2">
      <c r="A20" s="135" t="s">
        <v>10</v>
      </c>
      <c r="B20" s="14">
        <f>[16]Maio!$J$5</f>
        <v>23.759999999999998</v>
      </c>
      <c r="C20" s="14">
        <f>[16]Maio!$J$6</f>
        <v>32.76</v>
      </c>
      <c r="D20" s="14">
        <f>[16]Maio!$J$7</f>
        <v>27</v>
      </c>
      <c r="E20" s="14">
        <f>[16]Maio!$J$8</f>
        <v>26.64</v>
      </c>
      <c r="F20" s="14">
        <f>[16]Maio!$J$9</f>
        <v>21.6</v>
      </c>
      <c r="G20" s="14">
        <f>[16]Maio!$J$10</f>
        <v>19.440000000000001</v>
      </c>
      <c r="H20" s="14">
        <f>[16]Maio!$J$11</f>
        <v>32.76</v>
      </c>
      <c r="I20" s="14">
        <f>[16]Maio!$J$12</f>
        <v>39.6</v>
      </c>
      <c r="J20" s="14">
        <f>[16]Maio!$J$13</f>
        <v>32.76</v>
      </c>
      <c r="K20" s="14">
        <f>[16]Maio!$J$14</f>
        <v>38.880000000000003</v>
      </c>
      <c r="L20" s="14">
        <f>[16]Maio!$J$15</f>
        <v>34.200000000000003</v>
      </c>
      <c r="M20" s="14">
        <f>[16]Maio!$J$16</f>
        <v>21.240000000000002</v>
      </c>
      <c r="N20" s="14">
        <f>[16]Maio!$J$17</f>
        <v>18</v>
      </c>
      <c r="O20" s="14">
        <f>[16]Maio!$J$18</f>
        <v>29.880000000000003</v>
      </c>
      <c r="P20" s="14">
        <f>[16]Maio!$J$19</f>
        <v>30.6</v>
      </c>
      <c r="Q20" s="14">
        <f>[16]Maio!$J$20</f>
        <v>43.2</v>
      </c>
      <c r="R20" s="14">
        <f>[16]Maio!$J$21</f>
        <v>30.96</v>
      </c>
      <c r="S20" s="14">
        <f>[16]Maio!$J$22</f>
        <v>39.96</v>
      </c>
      <c r="T20" s="14">
        <f>[16]Maio!$J$23</f>
        <v>46.800000000000004</v>
      </c>
      <c r="U20" s="14">
        <f>[16]Maio!$J$24</f>
        <v>18.720000000000002</v>
      </c>
      <c r="V20" s="14">
        <f>[16]Maio!$J$25</f>
        <v>21.6</v>
      </c>
      <c r="W20" s="14">
        <f>[16]Maio!$J$26</f>
        <v>19.440000000000001</v>
      </c>
      <c r="X20" s="14">
        <f>[16]Maio!$J$27</f>
        <v>13.68</v>
      </c>
      <c r="Y20" s="14">
        <f>[16]Maio!$J$28</f>
        <v>15.48</v>
      </c>
      <c r="Z20" s="14">
        <f>[16]Maio!$J$29</f>
        <v>18.720000000000002</v>
      </c>
      <c r="AA20" s="14">
        <f>[16]Maio!$J$30</f>
        <v>31.319999999999997</v>
      </c>
      <c r="AB20" s="14">
        <f>[16]Maio!$J$31</f>
        <v>29.880000000000003</v>
      </c>
      <c r="AC20" s="14">
        <f>[16]Maio!$J$32</f>
        <v>38.880000000000003</v>
      </c>
      <c r="AD20" s="14">
        <f>[16]Maio!$J$33</f>
        <v>33.119999999999997</v>
      </c>
      <c r="AE20" s="14">
        <f>[16]Maio!$J$34</f>
        <v>32.04</v>
      </c>
      <c r="AF20" s="14">
        <f>[16]Maio!$J$35</f>
        <v>36</v>
      </c>
      <c r="AG20" s="102">
        <f t="shared" si="3"/>
        <v>46.800000000000004</v>
      </c>
      <c r="AH20" s="92">
        <f t="shared" si="1"/>
        <v>28.997419354838712</v>
      </c>
    </row>
    <row r="21" spans="1:34" ht="17.100000000000001" customHeight="1" x14ac:dyDescent="0.2">
      <c r="A21" s="135" t="s">
        <v>11</v>
      </c>
      <c r="B21" s="14">
        <f>[17]Maio!$J$5</f>
        <v>11.879999999999999</v>
      </c>
      <c r="C21" s="14">
        <f>[17]Maio!$J$6</f>
        <v>20.52</v>
      </c>
      <c r="D21" s="14">
        <f>[17]Maio!$J$7</f>
        <v>9.7200000000000006</v>
      </c>
      <c r="E21" s="14">
        <f>[17]Maio!$J$8</f>
        <v>7.2</v>
      </c>
      <c r="F21" s="14">
        <f>[17]Maio!$J$9</f>
        <v>10.08</v>
      </c>
      <c r="G21" s="14">
        <f>[17]Maio!$J$10</f>
        <v>10.8</v>
      </c>
      <c r="H21" s="14">
        <f>[17]Maio!$J$11</f>
        <v>20.52</v>
      </c>
      <c r="I21" s="14">
        <f>[17]Maio!$J$12</f>
        <v>18.36</v>
      </c>
      <c r="J21" s="14">
        <f>[17]Maio!$J$13</f>
        <v>21.240000000000002</v>
      </c>
      <c r="K21" s="14">
        <f>[17]Maio!$J$14</f>
        <v>29.16</v>
      </c>
      <c r="L21" s="14">
        <f>[17]Maio!$J$15</f>
        <v>33.119999999999997</v>
      </c>
      <c r="M21" s="14">
        <f>[17]Maio!$J$16</f>
        <v>24.840000000000003</v>
      </c>
      <c r="N21" s="14">
        <f>[17]Maio!$J$17</f>
        <v>0.72000000000000008</v>
      </c>
      <c r="O21" s="14">
        <f>[17]Maio!$J$18</f>
        <v>11.879999999999999</v>
      </c>
      <c r="P21" s="14">
        <f>[17]Maio!$J$19</f>
        <v>15.120000000000001</v>
      </c>
      <c r="Q21" s="14">
        <f>[17]Maio!$J$20</f>
        <v>39.24</v>
      </c>
      <c r="R21" s="14">
        <f>[17]Maio!$J$21</f>
        <v>0</v>
      </c>
      <c r="S21" s="14">
        <f>[17]Maio!$J$22</f>
        <v>17.64</v>
      </c>
      <c r="T21" s="14">
        <f>[17]Maio!$J$23</f>
        <v>56.519999999999996</v>
      </c>
      <c r="U21" s="14">
        <f>[17]Maio!$J$24</f>
        <v>12.24</v>
      </c>
      <c r="V21" s="14">
        <f>[17]Maio!$J$25</f>
        <v>0</v>
      </c>
      <c r="W21" s="14">
        <f>[17]Maio!$J$26</f>
        <v>0</v>
      </c>
      <c r="X21" s="14">
        <f>[17]Maio!$J$27</f>
        <v>14.76</v>
      </c>
      <c r="Y21" s="14">
        <f>[17]Maio!$J$28</f>
        <v>10.8</v>
      </c>
      <c r="Z21" s="14">
        <f>[17]Maio!$J$29</f>
        <v>18.36</v>
      </c>
      <c r="AA21" s="14">
        <f>[17]Maio!$J$30</f>
        <v>13.32</v>
      </c>
      <c r="AB21" s="14">
        <f>[17]Maio!$J$31</f>
        <v>14.76</v>
      </c>
      <c r="AC21" s="14">
        <f>[17]Maio!$J$32</f>
        <v>31.680000000000003</v>
      </c>
      <c r="AD21" s="14">
        <f>[17]Maio!$J$33</f>
        <v>13.68</v>
      </c>
      <c r="AE21" s="14">
        <f>[17]Maio!$J$34</f>
        <v>11.520000000000001</v>
      </c>
      <c r="AF21" s="14">
        <f>[17]Maio!$J$35</f>
        <v>11.879999999999999</v>
      </c>
      <c r="AG21" s="102">
        <f t="shared" si="3"/>
        <v>56.519999999999996</v>
      </c>
      <c r="AH21" s="92">
        <f t="shared" si="1"/>
        <v>16.501935483870966</v>
      </c>
    </row>
    <row r="22" spans="1:34" ht="17.100000000000001" customHeight="1" x14ac:dyDescent="0.2">
      <c r="A22" s="135" t="s">
        <v>12</v>
      </c>
      <c r="B22" s="14">
        <f>[18]Maio!$J$5</f>
        <v>18.36</v>
      </c>
      <c r="C22" s="14">
        <f>[18]Maio!$J$6</f>
        <v>24.48</v>
      </c>
      <c r="D22" s="14">
        <f>[18]Maio!$J$7</f>
        <v>22.32</v>
      </c>
      <c r="E22" s="14">
        <f>[18]Maio!$J$8</f>
        <v>23.040000000000003</v>
      </c>
      <c r="F22" s="14">
        <f>[18]Maio!$J$9</f>
        <v>0</v>
      </c>
      <c r="G22" s="14" t="str">
        <f>[18]Maio!$J$10</f>
        <v>*</v>
      </c>
      <c r="H22" s="14" t="str">
        <f>[18]Maio!$J$11</f>
        <v>*</v>
      </c>
      <c r="I22" s="14" t="str">
        <f>[18]Maio!$J$12</f>
        <v>*</v>
      </c>
      <c r="J22" s="14" t="str">
        <f>[18]Maio!$J$13</f>
        <v>*</v>
      </c>
      <c r="K22" s="14" t="str">
        <f>[18]Maio!$J$14</f>
        <v>*</v>
      </c>
      <c r="L22" s="14" t="str">
        <f>[18]Maio!$J$15</f>
        <v>*</v>
      </c>
      <c r="M22" s="14" t="str">
        <f>[18]Maio!$J$16</f>
        <v>*</v>
      </c>
      <c r="N22" s="14" t="str">
        <f>[18]Maio!$J$17</f>
        <v>*</v>
      </c>
      <c r="O22" s="14" t="str">
        <f>[18]Maio!$J$18</f>
        <v>*</v>
      </c>
      <c r="P22" s="14" t="str">
        <f>[18]Maio!$J$19</f>
        <v>*</v>
      </c>
      <c r="Q22" s="14" t="str">
        <f>[18]Maio!$J$20</f>
        <v>*</v>
      </c>
      <c r="R22" s="14" t="str">
        <f>[18]Maio!$J$21</f>
        <v>*</v>
      </c>
      <c r="S22" s="14" t="str">
        <f>[18]Maio!$J$22</f>
        <v>*</v>
      </c>
      <c r="T22" s="14" t="str">
        <f>[18]Maio!$J$23</f>
        <v>*</v>
      </c>
      <c r="U22" s="14" t="str">
        <f>[18]Maio!$J$24</f>
        <v>*</v>
      </c>
      <c r="V22" s="14" t="str">
        <f>[18]Maio!$J$25</f>
        <v>*</v>
      </c>
      <c r="W22" s="14" t="str">
        <f>[18]Maio!$J$26</f>
        <v>*</v>
      </c>
      <c r="X22" s="14" t="str">
        <f>[18]Maio!$J$27</f>
        <v>*</v>
      </c>
      <c r="Y22" s="14" t="str">
        <f>[18]Maio!$J$28</f>
        <v>*</v>
      </c>
      <c r="Z22" s="14" t="str">
        <f>[18]Maio!$J$29</f>
        <v>*</v>
      </c>
      <c r="AA22" s="14" t="str">
        <f>[18]Maio!$J$30</f>
        <v>*</v>
      </c>
      <c r="AB22" s="14" t="str">
        <f>[18]Maio!$J$31</f>
        <v>*</v>
      </c>
      <c r="AC22" s="14" t="str">
        <f>[18]Maio!$J$32</f>
        <v>*</v>
      </c>
      <c r="AD22" s="14" t="str">
        <f>[18]Maio!$J$33</f>
        <v>*</v>
      </c>
      <c r="AE22" s="14" t="str">
        <f>[18]Maio!$J$34</f>
        <v>*</v>
      </c>
      <c r="AF22" s="14" t="str">
        <f>[18]Maio!$J$35</f>
        <v>*</v>
      </c>
      <c r="AG22" s="102">
        <f t="shared" si="3"/>
        <v>24.48</v>
      </c>
      <c r="AH22" s="92">
        <f t="shared" si="1"/>
        <v>17.64</v>
      </c>
    </row>
    <row r="23" spans="1:34" ht="17.100000000000001" customHeight="1" x14ac:dyDescent="0.2">
      <c r="A23" s="135" t="s">
        <v>13</v>
      </c>
      <c r="B23" s="14" t="str">
        <f>[19]Maio!$J$5</f>
        <v>*</v>
      </c>
      <c r="C23" s="14" t="str">
        <f>[19]Maio!$J$6</f>
        <v>*</v>
      </c>
      <c r="D23" s="14" t="str">
        <f>[19]Maio!$J$7</f>
        <v>*</v>
      </c>
      <c r="E23" s="14" t="str">
        <f>[19]Maio!$J$8</f>
        <v>*</v>
      </c>
      <c r="F23" s="14" t="str">
        <f>[19]Maio!$J$9</f>
        <v>*</v>
      </c>
      <c r="G23" s="14" t="str">
        <f>[19]Maio!$J$10</f>
        <v>*</v>
      </c>
      <c r="H23" s="14" t="str">
        <f>[19]Maio!$J$11</f>
        <v>*</v>
      </c>
      <c r="I23" s="14" t="str">
        <f>[19]Maio!$J$12</f>
        <v>*</v>
      </c>
      <c r="J23" s="14" t="str">
        <f>[19]Maio!$J$13</f>
        <v>*</v>
      </c>
      <c r="K23" s="14" t="str">
        <f>[19]Maio!$J$14</f>
        <v>*</v>
      </c>
      <c r="L23" s="14" t="str">
        <f>[19]Maio!$J$15</f>
        <v>*</v>
      </c>
      <c r="M23" s="14" t="str">
        <f>[19]Maio!$J$16</f>
        <v>*</v>
      </c>
      <c r="N23" s="14" t="str">
        <f>[19]Maio!$J$17</f>
        <v>*</v>
      </c>
      <c r="O23" s="14" t="str">
        <f>[19]Maio!$J$18</f>
        <v>*</v>
      </c>
      <c r="P23" s="14" t="str">
        <f>[19]Maio!$J$19</f>
        <v>*</v>
      </c>
      <c r="Q23" s="14" t="str">
        <f>[19]Maio!$J$20</f>
        <v>*</v>
      </c>
      <c r="R23" s="14" t="str">
        <f>[19]Maio!$J$21</f>
        <v>*</v>
      </c>
      <c r="S23" s="14" t="str">
        <f>[19]Maio!$J$22</f>
        <v>*</v>
      </c>
      <c r="T23" s="14" t="str">
        <f>[19]Maio!$J$23</f>
        <v>*</v>
      </c>
      <c r="U23" s="14" t="str">
        <f>[19]Maio!$J$24</f>
        <v>*</v>
      </c>
      <c r="V23" s="14" t="str">
        <f>[19]Maio!$J$25</f>
        <v>*</v>
      </c>
      <c r="W23" s="14" t="str">
        <f>[19]Maio!$J$26</f>
        <v>*</v>
      </c>
      <c r="X23" s="14" t="str">
        <f>[19]Maio!$J$27</f>
        <v>*</v>
      </c>
      <c r="Y23" s="14" t="str">
        <f>[19]Maio!$J$28</f>
        <v>*</v>
      </c>
      <c r="Z23" s="14" t="str">
        <f>[19]Maio!$J$29</f>
        <v>*</v>
      </c>
      <c r="AA23" s="14" t="str">
        <f>[19]Maio!$J$30</f>
        <v>*</v>
      </c>
      <c r="AB23" s="14" t="str">
        <f>[19]Maio!$J$31</f>
        <v>*</v>
      </c>
      <c r="AC23" s="14" t="str">
        <f>[19]Maio!$J$32</f>
        <v>*</v>
      </c>
      <c r="AD23" s="14" t="str">
        <f>[19]Maio!$J$33</f>
        <v>*</v>
      </c>
      <c r="AE23" s="14" t="str">
        <f>[19]Maio!$J$34</f>
        <v>*</v>
      </c>
      <c r="AF23" s="14" t="str">
        <f>[19]Maio!$J$35</f>
        <v>*</v>
      </c>
      <c r="AG23" s="102" t="s">
        <v>130</v>
      </c>
      <c r="AH23" s="92" t="s">
        <v>130</v>
      </c>
    </row>
    <row r="24" spans="1:34" ht="17.100000000000001" customHeight="1" x14ac:dyDescent="0.2">
      <c r="A24" s="135" t="s">
        <v>14</v>
      </c>
      <c r="B24" s="14">
        <f>[20]Maio!$J$5</f>
        <v>21.6</v>
      </c>
      <c r="C24" s="14">
        <f>[20]Maio!$J$6</f>
        <v>24.840000000000003</v>
      </c>
      <c r="D24" s="14">
        <f>[20]Maio!$J$7</f>
        <v>29.16</v>
      </c>
      <c r="E24" s="14">
        <f>[20]Maio!$J$8</f>
        <v>26.64</v>
      </c>
      <c r="F24" s="14">
        <f>[20]Maio!$J$9</f>
        <v>23.400000000000002</v>
      </c>
      <c r="G24" s="14">
        <f>[20]Maio!$J$10</f>
        <v>20.88</v>
      </c>
      <c r="H24" s="14">
        <f>[20]Maio!$J$11</f>
        <v>22.68</v>
      </c>
      <c r="I24" s="14">
        <f>[20]Maio!$J$12</f>
        <v>27</v>
      </c>
      <c r="J24" s="14">
        <f>[20]Maio!$J$13</f>
        <v>26.64</v>
      </c>
      <c r="K24" s="14">
        <f>[20]Maio!$J$14</f>
        <v>32.4</v>
      </c>
      <c r="L24" s="14">
        <f>[20]Maio!$J$15</f>
        <v>30.240000000000002</v>
      </c>
      <c r="M24" s="14">
        <f>[20]Maio!$J$16</f>
        <v>34.56</v>
      </c>
      <c r="N24" s="14">
        <f>[20]Maio!$J$17</f>
        <v>18.720000000000002</v>
      </c>
      <c r="O24" s="14">
        <f>[20]Maio!$J$18</f>
        <v>26.28</v>
      </c>
      <c r="P24" s="14">
        <f>[20]Maio!$J$19</f>
        <v>32.4</v>
      </c>
      <c r="Q24" s="14">
        <f>[20]Maio!$J$20</f>
        <v>25.92</v>
      </c>
      <c r="R24" s="14">
        <f>[20]Maio!$J$21</f>
        <v>18</v>
      </c>
      <c r="S24" s="14">
        <f>[20]Maio!$J$22</f>
        <v>24.48</v>
      </c>
      <c r="T24" s="14">
        <f>[20]Maio!$J$23</f>
        <v>60.839999999999996</v>
      </c>
      <c r="U24" s="14">
        <f>[20]Maio!$J$24</f>
        <v>39.24</v>
      </c>
      <c r="V24" s="14">
        <f>[20]Maio!$J$25</f>
        <v>23.400000000000002</v>
      </c>
      <c r="W24" s="14">
        <f>[20]Maio!$J$26</f>
        <v>22.32</v>
      </c>
      <c r="X24" s="14">
        <f>[20]Maio!$J$27</f>
        <v>21.240000000000002</v>
      </c>
      <c r="Y24" s="14">
        <f>[20]Maio!$J$28</f>
        <v>17.64</v>
      </c>
      <c r="Z24" s="14">
        <f>[20]Maio!$J$29</f>
        <v>23.040000000000003</v>
      </c>
      <c r="AA24" s="14">
        <f>[20]Maio!$J$30</f>
        <v>28.08</v>
      </c>
      <c r="AB24" s="14">
        <f>[20]Maio!$J$31</f>
        <v>28.44</v>
      </c>
      <c r="AC24" s="14">
        <f>[20]Maio!$J$32</f>
        <v>31.319999999999997</v>
      </c>
      <c r="AD24" s="14">
        <f>[20]Maio!$J$33</f>
        <v>32.4</v>
      </c>
      <c r="AE24" s="14">
        <f>[20]Maio!$J$34</f>
        <v>30.240000000000002</v>
      </c>
      <c r="AF24" s="14">
        <f>[20]Maio!$J$35</f>
        <v>33.480000000000004</v>
      </c>
      <c r="AG24" s="102">
        <f t="shared" si="3"/>
        <v>60.839999999999996</v>
      </c>
      <c r="AH24" s="92">
        <f t="shared" si="1"/>
        <v>27.661935483870973</v>
      </c>
    </row>
    <row r="25" spans="1:34" ht="17.100000000000001" customHeight="1" x14ac:dyDescent="0.2">
      <c r="A25" s="135" t="s">
        <v>15</v>
      </c>
      <c r="B25" s="14">
        <f>[21]Maio!$J$5</f>
        <v>30.96</v>
      </c>
      <c r="C25" s="14">
        <f>[21]Maio!$J$6</f>
        <v>37.080000000000005</v>
      </c>
      <c r="D25" s="14">
        <f>[21]Maio!$J$7</f>
        <v>28.44</v>
      </c>
      <c r="E25" s="14">
        <f>[21]Maio!$J$8</f>
        <v>24.12</v>
      </c>
      <c r="F25" s="14">
        <f>[21]Maio!$J$9</f>
        <v>28.8</v>
      </c>
      <c r="G25" s="14">
        <f>[21]Maio!$J$10</f>
        <v>32.04</v>
      </c>
      <c r="H25" s="14">
        <f>[21]Maio!$J$11</f>
        <v>39.96</v>
      </c>
      <c r="I25" s="14">
        <f>[21]Maio!$J$12</f>
        <v>46.800000000000004</v>
      </c>
      <c r="J25" s="14">
        <f>[21]Maio!$J$13</f>
        <v>44.64</v>
      </c>
      <c r="K25" s="14">
        <f>[21]Maio!$J$14</f>
        <v>40.32</v>
      </c>
      <c r="L25" s="14">
        <f>[21]Maio!$J$15</f>
        <v>37.440000000000005</v>
      </c>
      <c r="M25" s="14">
        <f>[21]Maio!$J$16</f>
        <v>28.08</v>
      </c>
      <c r="N25" s="14">
        <f>[21]Maio!$J$17</f>
        <v>18.720000000000002</v>
      </c>
      <c r="O25" s="14">
        <f>[21]Maio!$J$18</f>
        <v>33.840000000000003</v>
      </c>
      <c r="P25" s="14">
        <f>[21]Maio!$J$19</f>
        <v>34.200000000000003</v>
      </c>
      <c r="Q25" s="14">
        <f>[21]Maio!$J$20</f>
        <v>48.24</v>
      </c>
      <c r="R25" s="14">
        <f>[21]Maio!$J$21</f>
        <v>29.880000000000003</v>
      </c>
      <c r="S25" s="14">
        <f>[21]Maio!$J$22</f>
        <v>38.159999999999997</v>
      </c>
      <c r="T25" s="14">
        <f>[21]Maio!$J$23</f>
        <v>52.92</v>
      </c>
      <c r="U25" s="14">
        <f>[21]Maio!$J$24</f>
        <v>19.079999999999998</v>
      </c>
      <c r="V25" s="14">
        <f>[21]Maio!$J$25</f>
        <v>32.76</v>
      </c>
      <c r="W25" s="14">
        <f>[21]Maio!$J$26</f>
        <v>21.96</v>
      </c>
      <c r="X25" s="14">
        <f>[21]Maio!$J$27</f>
        <v>19.079999999999998</v>
      </c>
      <c r="Y25" s="14">
        <f>[21]Maio!$J$28</f>
        <v>23.040000000000003</v>
      </c>
      <c r="Z25" s="14">
        <f>[21]Maio!$J$29</f>
        <v>29.880000000000003</v>
      </c>
      <c r="AA25" s="14">
        <f>[21]Maio!$J$30</f>
        <v>34.92</v>
      </c>
      <c r="AB25" s="14">
        <f>[21]Maio!$J$31</f>
        <v>46.440000000000005</v>
      </c>
      <c r="AC25" s="14">
        <f>[21]Maio!$J$32</f>
        <v>39.6</v>
      </c>
      <c r="AD25" s="14">
        <f>[21]Maio!$J$33</f>
        <v>38.159999999999997</v>
      </c>
      <c r="AE25" s="14">
        <f>[21]Maio!$J$34</f>
        <v>27</v>
      </c>
      <c r="AF25" s="14">
        <f>[21]Maio!$J$35</f>
        <v>30.96</v>
      </c>
      <c r="AG25" s="102">
        <f t="shared" si="3"/>
        <v>52.92</v>
      </c>
      <c r="AH25" s="92">
        <f t="shared" si="1"/>
        <v>33.468387096774194</v>
      </c>
    </row>
    <row r="26" spans="1:34" ht="17.100000000000001" customHeight="1" x14ac:dyDescent="0.2">
      <c r="A26" s="135" t="s">
        <v>16</v>
      </c>
      <c r="B26" s="14">
        <f>[22]Maio!$J$5</f>
        <v>23.400000000000002</v>
      </c>
      <c r="C26" s="14">
        <f>[22]Maio!$J$6</f>
        <v>30.6</v>
      </c>
      <c r="D26" s="14">
        <f>[22]Maio!$J$7</f>
        <v>28.8</v>
      </c>
      <c r="E26" s="14">
        <f>[22]Maio!$J$8</f>
        <v>25.2</v>
      </c>
      <c r="F26" s="14">
        <f>[22]Maio!$J$9</f>
        <v>51.480000000000004</v>
      </c>
      <c r="G26" s="14">
        <f>[22]Maio!$J$10</f>
        <v>16.559999999999999</v>
      </c>
      <c r="H26" s="14">
        <f>[22]Maio!$J$11</f>
        <v>21.240000000000002</v>
      </c>
      <c r="I26" s="14">
        <f>[22]Maio!$J$12</f>
        <v>27.720000000000002</v>
      </c>
      <c r="J26" s="14">
        <f>[22]Maio!$J$13</f>
        <v>30.96</v>
      </c>
      <c r="K26" s="14">
        <f>[22]Maio!$J$14</f>
        <v>48.6</v>
      </c>
      <c r="L26" s="14">
        <f>[22]Maio!$J$15</f>
        <v>37.440000000000005</v>
      </c>
      <c r="M26" s="14">
        <f>[22]Maio!$J$16</f>
        <v>20.52</v>
      </c>
      <c r="N26" s="14">
        <f>[22]Maio!$J$17</f>
        <v>15.840000000000002</v>
      </c>
      <c r="O26" s="14">
        <f>[22]Maio!$J$18</f>
        <v>29.16</v>
      </c>
      <c r="P26" s="14">
        <f>[22]Maio!$J$19</f>
        <v>29.880000000000003</v>
      </c>
      <c r="Q26" s="14">
        <f>[22]Maio!$J$20</f>
        <v>53.28</v>
      </c>
      <c r="R26" s="14">
        <f>[22]Maio!$J$21</f>
        <v>20.88</v>
      </c>
      <c r="S26" s="14">
        <f>[22]Maio!$J$22</f>
        <v>30.240000000000002</v>
      </c>
      <c r="T26" s="14">
        <f>[22]Maio!$J$23</f>
        <v>52.92</v>
      </c>
      <c r="U26" s="14">
        <f>[22]Maio!$J$24</f>
        <v>16.920000000000002</v>
      </c>
      <c r="V26" s="14">
        <f>[22]Maio!$J$25</f>
        <v>19.079999999999998</v>
      </c>
      <c r="W26" s="14">
        <f>[22]Maio!$J$26</f>
        <v>24.48</v>
      </c>
      <c r="X26" s="14">
        <f>[22]Maio!$J$27</f>
        <v>20.16</v>
      </c>
      <c r="Y26" s="14">
        <f>[22]Maio!$J$28</f>
        <v>20.16</v>
      </c>
      <c r="Z26" s="14">
        <f>[22]Maio!$J$29</f>
        <v>20.88</v>
      </c>
      <c r="AA26" s="14">
        <f>[22]Maio!$J$30</f>
        <v>21.6</v>
      </c>
      <c r="AB26" s="14">
        <f>[22]Maio!$J$31</f>
        <v>24.840000000000003</v>
      </c>
      <c r="AC26" s="14">
        <f>[22]Maio!$J$32</f>
        <v>39.24</v>
      </c>
      <c r="AD26" s="14">
        <f>[22]Maio!$J$33</f>
        <v>32.76</v>
      </c>
      <c r="AE26" s="14">
        <f>[22]Maio!$J$34</f>
        <v>31.319999999999997</v>
      </c>
      <c r="AF26" s="14">
        <f>[22]Maio!$J$35</f>
        <v>42.480000000000004</v>
      </c>
      <c r="AG26" s="102">
        <f t="shared" ref="AG26:AG29" si="4">MAX(B26:AF26)</f>
        <v>53.28</v>
      </c>
      <c r="AH26" s="92">
        <f t="shared" si="1"/>
        <v>29.310967741935489</v>
      </c>
    </row>
    <row r="27" spans="1:34" ht="17.100000000000001" customHeight="1" x14ac:dyDescent="0.2">
      <c r="A27" s="135" t="s">
        <v>17</v>
      </c>
      <c r="B27" s="14">
        <f>[23]Maio!$J$5</f>
        <v>25.2</v>
      </c>
      <c r="C27" s="14">
        <f>[23]Maio!$J$6</f>
        <v>28.44</v>
      </c>
      <c r="D27" s="14">
        <f>[23]Maio!$J$7</f>
        <v>19.8</v>
      </c>
      <c r="E27" s="14">
        <f>[23]Maio!$J$8</f>
        <v>20.88</v>
      </c>
      <c r="F27" s="14">
        <f>[23]Maio!$J$9</f>
        <v>17.64</v>
      </c>
      <c r="G27" s="14">
        <f>[23]Maio!$J$10</f>
        <v>19.440000000000001</v>
      </c>
      <c r="H27" s="14">
        <f>[23]Maio!$J$11</f>
        <v>24.12</v>
      </c>
      <c r="I27" s="14">
        <f>[23]Maio!$J$12</f>
        <v>33.119999999999997</v>
      </c>
      <c r="J27" s="14">
        <f>[23]Maio!$J$13</f>
        <v>33.840000000000003</v>
      </c>
      <c r="K27" s="14">
        <f>[23]Maio!$J$14</f>
        <v>39.6</v>
      </c>
      <c r="L27" s="14">
        <f>[23]Maio!$J$15</f>
        <v>41.76</v>
      </c>
      <c r="M27" s="14">
        <f>[23]Maio!$J$16</f>
        <v>18.720000000000002</v>
      </c>
      <c r="N27" s="14">
        <f>[23]Maio!$J$17</f>
        <v>20.88</v>
      </c>
      <c r="O27" s="14">
        <f>[23]Maio!$J$18</f>
        <v>33.119999999999997</v>
      </c>
      <c r="P27" s="14">
        <f>[23]Maio!$J$19</f>
        <v>29.880000000000003</v>
      </c>
      <c r="Q27" s="14">
        <f>[23]Maio!$J$20</f>
        <v>36.72</v>
      </c>
      <c r="R27" s="14">
        <f>[23]Maio!$J$21</f>
        <v>25.56</v>
      </c>
      <c r="S27" s="14">
        <f>[23]Maio!$J$22</f>
        <v>44.64</v>
      </c>
      <c r="T27" s="14">
        <f>[23]Maio!$J$23</f>
        <v>63.72</v>
      </c>
      <c r="U27" s="14">
        <f>[23]Maio!$J$24</f>
        <v>28.8</v>
      </c>
      <c r="V27" s="14">
        <f>[23]Maio!$J$25</f>
        <v>25.56</v>
      </c>
      <c r="W27" s="14">
        <f>[23]Maio!$J$26</f>
        <v>14.76</v>
      </c>
      <c r="X27" s="14">
        <f>[23]Maio!$J$27</f>
        <v>16.920000000000002</v>
      </c>
      <c r="Y27" s="14">
        <f>[23]Maio!$J$28</f>
        <v>15.120000000000001</v>
      </c>
      <c r="Z27" s="14">
        <f>[23]Maio!$J$29</f>
        <v>22.68</v>
      </c>
      <c r="AA27" s="14">
        <f>[23]Maio!$J$30</f>
        <v>28.08</v>
      </c>
      <c r="AB27" s="14">
        <f>[23]Maio!$J$31</f>
        <v>33.119999999999997</v>
      </c>
      <c r="AC27" s="14">
        <f>[23]Maio!$J$32</f>
        <v>36.72</v>
      </c>
      <c r="AD27" s="14">
        <f>[23]Maio!$J$33</f>
        <v>37.080000000000005</v>
      </c>
      <c r="AE27" s="14">
        <f>[23]Maio!$J$34</f>
        <v>36.72</v>
      </c>
      <c r="AF27" s="14">
        <f>[23]Maio!$J$35</f>
        <v>36.36</v>
      </c>
      <c r="AG27" s="102">
        <f t="shared" si="4"/>
        <v>63.72</v>
      </c>
      <c r="AH27" s="92">
        <f t="shared" si="1"/>
        <v>29.322580645161295</v>
      </c>
    </row>
    <row r="28" spans="1:34" ht="17.100000000000001" customHeight="1" x14ac:dyDescent="0.2">
      <c r="A28" s="135" t="s">
        <v>18</v>
      </c>
      <c r="B28" s="14">
        <f>[24]Maio!$J$5</f>
        <v>32.76</v>
      </c>
      <c r="C28" s="14">
        <f>[24]Maio!$J$6</f>
        <v>32.4</v>
      </c>
      <c r="D28" s="14">
        <f>[24]Maio!$J$7</f>
        <v>19.079999999999998</v>
      </c>
      <c r="E28" s="14">
        <f>[24]Maio!$J$8</f>
        <v>26.28</v>
      </c>
      <c r="F28" s="14">
        <f>[24]Maio!$J$9</f>
        <v>23.400000000000002</v>
      </c>
      <c r="G28" s="14">
        <f>[24]Maio!$J$10</f>
        <v>27.36</v>
      </c>
      <c r="H28" s="14">
        <f>[24]Maio!$J$11</f>
        <v>28.44</v>
      </c>
      <c r="I28" s="14">
        <f>[24]Maio!$J$12</f>
        <v>26.64</v>
      </c>
      <c r="J28" s="14">
        <f>[24]Maio!$J$13</f>
        <v>32.4</v>
      </c>
      <c r="K28" s="14">
        <f>[24]Maio!$J$14</f>
        <v>36</v>
      </c>
      <c r="L28" s="14">
        <f>[24]Maio!$J$15</f>
        <v>37.800000000000004</v>
      </c>
      <c r="M28" s="14">
        <f>[24]Maio!$J$16</f>
        <v>20.52</v>
      </c>
      <c r="N28" s="14">
        <f>[24]Maio!$J$17</f>
        <v>29.16</v>
      </c>
      <c r="O28" s="14">
        <f>[24]Maio!$J$18</f>
        <v>25.2</v>
      </c>
      <c r="P28" s="14">
        <f>[24]Maio!$J$19</f>
        <v>30.6</v>
      </c>
      <c r="Q28" s="14">
        <f>[24]Maio!$J$20</f>
        <v>35.64</v>
      </c>
      <c r="R28" s="14">
        <f>[24]Maio!$J$21</f>
        <v>35.28</v>
      </c>
      <c r="S28" s="14">
        <f>[24]Maio!$J$22</f>
        <v>33.480000000000004</v>
      </c>
      <c r="T28" s="14">
        <f>[24]Maio!$J$23</f>
        <v>63.360000000000007</v>
      </c>
      <c r="U28" s="14">
        <f>[24]Maio!$J$24</f>
        <v>26.64</v>
      </c>
      <c r="V28" s="14">
        <f>[24]Maio!$J$25</f>
        <v>28.8</v>
      </c>
      <c r="W28" s="14">
        <f>[24]Maio!$J$26</f>
        <v>31.319999999999997</v>
      </c>
      <c r="X28" s="14">
        <f>[24]Maio!$J$27</f>
        <v>24.48</v>
      </c>
      <c r="Y28" s="14">
        <f>[24]Maio!$J$28</f>
        <v>26.64</v>
      </c>
      <c r="Z28" s="14">
        <f>[24]Maio!$J$29</f>
        <v>23.400000000000002</v>
      </c>
      <c r="AA28" s="14">
        <f>[24]Maio!$J$30</f>
        <v>36.36</v>
      </c>
      <c r="AB28" s="14">
        <f>[24]Maio!$J$31</f>
        <v>30.240000000000002</v>
      </c>
      <c r="AC28" s="14">
        <f>[24]Maio!$J$32</f>
        <v>38.880000000000003</v>
      </c>
      <c r="AD28" s="14">
        <f>[24]Maio!$J$33</f>
        <v>27.720000000000002</v>
      </c>
      <c r="AE28" s="14">
        <f>[24]Maio!$J$34</f>
        <v>34.200000000000003</v>
      </c>
      <c r="AF28" s="14">
        <f>[24]Maio!$J$35</f>
        <v>29.880000000000003</v>
      </c>
      <c r="AG28" s="102">
        <f t="shared" si="4"/>
        <v>63.360000000000007</v>
      </c>
      <c r="AH28" s="92">
        <f t="shared" si="1"/>
        <v>30.785806451612906</v>
      </c>
    </row>
    <row r="29" spans="1:34" ht="17.100000000000001" customHeight="1" x14ac:dyDescent="0.2">
      <c r="A29" s="135" t="s">
        <v>19</v>
      </c>
      <c r="B29" s="14">
        <f>[25]Maio!$J$5</f>
        <v>22.68</v>
      </c>
      <c r="C29" s="14">
        <f>[25]Maio!$J$6</f>
        <v>31.319999999999997</v>
      </c>
      <c r="D29" s="14">
        <f>[25]Maio!$J$7</f>
        <v>29.52</v>
      </c>
      <c r="E29" s="14">
        <f>[25]Maio!$J$8</f>
        <v>25.2</v>
      </c>
      <c r="F29" s="14">
        <f>[25]Maio!$J$9</f>
        <v>24.840000000000003</v>
      </c>
      <c r="G29" s="14">
        <f>[25]Maio!$J$10</f>
        <v>23.400000000000002</v>
      </c>
      <c r="H29" s="14">
        <f>[25]Maio!$J$11</f>
        <v>32.76</v>
      </c>
      <c r="I29" s="14">
        <f>[25]Maio!$J$12</f>
        <v>42.84</v>
      </c>
      <c r="J29" s="14">
        <f>[25]Maio!$J$13</f>
        <v>37.080000000000005</v>
      </c>
      <c r="K29" s="14">
        <f>[25]Maio!$J$14</f>
        <v>44.28</v>
      </c>
      <c r="L29" s="14">
        <f>[25]Maio!$J$15</f>
        <v>35.64</v>
      </c>
      <c r="M29" s="14">
        <f>[25]Maio!$J$16</f>
        <v>26.28</v>
      </c>
      <c r="N29" s="14">
        <f>[25]Maio!$J$17</f>
        <v>24.12</v>
      </c>
      <c r="O29" s="14">
        <f>[25]Maio!$J$18</f>
        <v>33.480000000000004</v>
      </c>
      <c r="P29" s="14">
        <f>[25]Maio!$J$19</f>
        <v>38.519999999999996</v>
      </c>
      <c r="Q29" s="14">
        <f>[25]Maio!$J$20</f>
        <v>25.92</v>
      </c>
      <c r="R29" s="14">
        <f>[25]Maio!$J$21</f>
        <v>26.64</v>
      </c>
      <c r="S29" s="14">
        <f>[25]Maio!$J$22</f>
        <v>33.480000000000004</v>
      </c>
      <c r="T29" s="14">
        <f>[25]Maio!$J$23</f>
        <v>72</v>
      </c>
      <c r="U29" s="14">
        <f>[25]Maio!$J$24</f>
        <v>25.92</v>
      </c>
      <c r="V29" s="14">
        <f>[25]Maio!$J$25</f>
        <v>19.440000000000001</v>
      </c>
      <c r="W29" s="14">
        <f>[25]Maio!$J$26</f>
        <v>18.720000000000002</v>
      </c>
      <c r="X29" s="14">
        <f>[25]Maio!$J$27</f>
        <v>18.36</v>
      </c>
      <c r="Y29" s="14">
        <f>[25]Maio!$J$28</f>
        <v>16.920000000000002</v>
      </c>
      <c r="Z29" s="14">
        <f>[25]Maio!$J$29</f>
        <v>28.08</v>
      </c>
      <c r="AA29" s="14">
        <f>[25]Maio!$J$30</f>
        <v>31.680000000000003</v>
      </c>
      <c r="AB29" s="14">
        <f>[25]Maio!$J$31</f>
        <v>37.800000000000004</v>
      </c>
      <c r="AC29" s="14">
        <f>[25]Maio!$J$32</f>
        <v>37.080000000000005</v>
      </c>
      <c r="AD29" s="14">
        <f>[25]Maio!$J$33</f>
        <v>33.840000000000003</v>
      </c>
      <c r="AE29" s="14">
        <f>[25]Maio!$J$34</f>
        <v>30.240000000000002</v>
      </c>
      <c r="AF29" s="14">
        <f>[25]Maio!$J$35</f>
        <v>33.840000000000003</v>
      </c>
      <c r="AG29" s="102">
        <f t="shared" si="4"/>
        <v>72</v>
      </c>
      <c r="AH29" s="92">
        <f t="shared" si="1"/>
        <v>31.02967741935484</v>
      </c>
    </row>
    <row r="30" spans="1:34" ht="17.100000000000001" customHeight="1" x14ac:dyDescent="0.2">
      <c r="A30" s="135" t="s">
        <v>31</v>
      </c>
      <c r="B30" s="14">
        <f>[26]Maio!$J$5</f>
        <v>24.48</v>
      </c>
      <c r="C30" s="14">
        <f>[26]Maio!$J$6</f>
        <v>34.56</v>
      </c>
      <c r="D30" s="14">
        <f>[26]Maio!$J$7</f>
        <v>24.840000000000003</v>
      </c>
      <c r="E30" s="14">
        <f>[26]Maio!$J$8</f>
        <v>24.840000000000003</v>
      </c>
      <c r="F30" s="14">
        <f>[26]Maio!$J$9</f>
        <v>26.64</v>
      </c>
      <c r="G30" s="14">
        <f>[26]Maio!$J$10</f>
        <v>23.400000000000002</v>
      </c>
      <c r="H30" s="14">
        <f>[26]Maio!$J$11</f>
        <v>27.36</v>
      </c>
      <c r="I30" s="14">
        <f>[26]Maio!$J$12</f>
        <v>29.16</v>
      </c>
      <c r="J30" s="14">
        <f>[26]Maio!$J$13</f>
        <v>37.440000000000005</v>
      </c>
      <c r="K30" s="14">
        <f>[26]Maio!$J$14</f>
        <v>36</v>
      </c>
      <c r="L30" s="14">
        <f>[26]Maio!$J$15</f>
        <v>36.36</v>
      </c>
      <c r="M30" s="14">
        <f>[26]Maio!$J$16</f>
        <v>24.12</v>
      </c>
      <c r="N30" s="14">
        <f>[26]Maio!$J$17</f>
        <v>20.88</v>
      </c>
      <c r="O30" s="14">
        <f>[26]Maio!$J$18</f>
        <v>19.079999999999998</v>
      </c>
      <c r="P30" s="14">
        <f>[26]Maio!$J$19</f>
        <v>31.319999999999997</v>
      </c>
      <c r="Q30" s="14">
        <f>[26]Maio!$J$20</f>
        <v>48.96</v>
      </c>
      <c r="R30" s="14">
        <f>[26]Maio!$J$21</f>
        <v>27</v>
      </c>
      <c r="S30" s="14">
        <f>[26]Maio!$J$22</f>
        <v>34.56</v>
      </c>
      <c r="T30" s="14">
        <f>[26]Maio!$J$23</f>
        <v>50.76</v>
      </c>
      <c r="U30" s="14">
        <f>[26]Maio!$J$24</f>
        <v>26.64</v>
      </c>
      <c r="V30" s="14">
        <f>[26]Maio!$J$25</f>
        <v>24.12</v>
      </c>
      <c r="W30" s="14">
        <f>[26]Maio!$J$26</f>
        <v>18</v>
      </c>
      <c r="X30" s="14">
        <f>[26]Maio!$J$27</f>
        <v>23.400000000000002</v>
      </c>
      <c r="Y30" s="14">
        <f>[26]Maio!$J$28</f>
        <v>20.88</v>
      </c>
      <c r="Z30" s="14">
        <f>[26]Maio!$J$29</f>
        <v>18</v>
      </c>
      <c r="AA30" s="14">
        <f>[26]Maio!$J$30</f>
        <v>29.16</v>
      </c>
      <c r="AB30" s="14">
        <f>[26]Maio!$J$31</f>
        <v>38.159999999999997</v>
      </c>
      <c r="AC30" s="14">
        <f>[26]Maio!$J$32</f>
        <v>34.200000000000003</v>
      </c>
      <c r="AD30" s="14">
        <f>[26]Maio!$J$33</f>
        <v>27</v>
      </c>
      <c r="AE30" s="14">
        <f>[26]Maio!$J$34</f>
        <v>25.92</v>
      </c>
      <c r="AF30" s="14">
        <f>[26]Maio!$J$35</f>
        <v>30.96</v>
      </c>
      <c r="AG30" s="102" t="s">
        <v>130</v>
      </c>
      <c r="AH30" s="92">
        <f t="shared" si="1"/>
        <v>28.974193548387095</v>
      </c>
    </row>
    <row r="31" spans="1:34" ht="17.100000000000001" customHeight="1" x14ac:dyDescent="0.2">
      <c r="A31" s="135" t="s">
        <v>51</v>
      </c>
      <c r="B31" s="14">
        <f>[27]Maio!$J$5</f>
        <v>27.720000000000002</v>
      </c>
      <c r="C31" s="14">
        <f>[27]Maio!$J$6</f>
        <v>31.680000000000003</v>
      </c>
      <c r="D31" s="14">
        <f>[27]Maio!$J$7</f>
        <v>28.8</v>
      </c>
      <c r="E31" s="14">
        <f>[27]Maio!$J$8</f>
        <v>25.92</v>
      </c>
      <c r="F31" s="14">
        <f>[27]Maio!$J$9</f>
        <v>30.6</v>
      </c>
      <c r="G31" s="14">
        <f>[27]Maio!$J$10</f>
        <v>27.720000000000002</v>
      </c>
      <c r="H31" s="14">
        <f>[27]Maio!$J$11</f>
        <v>23.040000000000003</v>
      </c>
      <c r="I31" s="14">
        <f>[27]Maio!$J$12</f>
        <v>68.760000000000005</v>
      </c>
      <c r="J31" s="14">
        <f>[27]Maio!$J$13</f>
        <v>28.44</v>
      </c>
      <c r="K31" s="14">
        <f>[27]Maio!$J$14</f>
        <v>35.28</v>
      </c>
      <c r="L31" s="14">
        <f>[27]Maio!$J$15</f>
        <v>42.12</v>
      </c>
      <c r="M31" s="14">
        <f>[27]Maio!$J$16</f>
        <v>32.04</v>
      </c>
      <c r="N31" s="14">
        <f>[27]Maio!$J$17</f>
        <v>20.16</v>
      </c>
      <c r="O31" s="14">
        <f>[27]Maio!$J$18</f>
        <v>25.92</v>
      </c>
      <c r="P31" s="14">
        <f>[27]Maio!$J$19</f>
        <v>31.680000000000003</v>
      </c>
      <c r="Q31" s="14">
        <f>[27]Maio!$J$20</f>
        <v>51.480000000000004</v>
      </c>
      <c r="R31" s="14">
        <f>[27]Maio!$J$21</f>
        <v>22.32</v>
      </c>
      <c r="S31" s="14">
        <f>[27]Maio!$J$22</f>
        <v>29.880000000000003</v>
      </c>
      <c r="T31" s="14">
        <f>[27]Maio!$J$23</f>
        <v>43.2</v>
      </c>
      <c r="U31" s="14">
        <f>[27]Maio!$J$24</f>
        <v>33.840000000000003</v>
      </c>
      <c r="V31" s="14">
        <f>[27]Maio!$J$25</f>
        <v>28.08</v>
      </c>
      <c r="W31" s="14">
        <f>[27]Maio!$J$26</f>
        <v>22.68</v>
      </c>
      <c r="X31" s="14">
        <f>[27]Maio!$J$27</f>
        <v>23.040000000000003</v>
      </c>
      <c r="Y31" s="14">
        <f>[27]Maio!$J$28</f>
        <v>30.240000000000002</v>
      </c>
      <c r="Z31" s="14">
        <f>[27]Maio!$J$29</f>
        <v>25.56</v>
      </c>
      <c r="AA31" s="14">
        <f>[27]Maio!$J$30</f>
        <v>32.4</v>
      </c>
      <c r="AB31" s="14">
        <f>[27]Maio!$J$31</f>
        <v>35.28</v>
      </c>
      <c r="AC31" s="14">
        <f>[27]Maio!$J$32</f>
        <v>33.480000000000004</v>
      </c>
      <c r="AD31" s="14">
        <f>[27]Maio!$J$33</f>
        <v>34.92</v>
      </c>
      <c r="AE31" s="14">
        <f>[27]Maio!$J$34</f>
        <v>31.680000000000003</v>
      </c>
      <c r="AF31" s="14">
        <f>[27]Maio!$J$35</f>
        <v>33.840000000000003</v>
      </c>
      <c r="AG31" s="102">
        <f>MAX(B31:AF31)</f>
        <v>68.760000000000005</v>
      </c>
      <c r="AH31" s="92">
        <f t="shared" si="1"/>
        <v>31.993548387096777</v>
      </c>
    </row>
    <row r="32" spans="1:34" ht="17.100000000000001" customHeight="1" x14ac:dyDescent="0.2">
      <c r="A32" s="135" t="s">
        <v>20</v>
      </c>
      <c r="B32" s="14">
        <f>[28]Maio!$J$5</f>
        <v>22.68</v>
      </c>
      <c r="C32" s="14">
        <f>[28]Maio!$J$6</f>
        <v>25.56</v>
      </c>
      <c r="D32" s="14">
        <f>[28]Maio!$J$7</f>
        <v>21.240000000000002</v>
      </c>
      <c r="E32" s="14">
        <f>[28]Maio!$J$8</f>
        <v>24.12</v>
      </c>
      <c r="F32" s="14">
        <f>[28]Maio!$J$9</f>
        <v>18.720000000000002</v>
      </c>
      <c r="G32" s="14">
        <f>[28]Maio!$J$10</f>
        <v>36</v>
      </c>
      <c r="H32" s="14">
        <f>[28]Maio!$J$11</f>
        <v>23.400000000000002</v>
      </c>
      <c r="I32" s="14">
        <f>[28]Maio!$J$12</f>
        <v>26.28</v>
      </c>
      <c r="J32" s="14">
        <f>[28]Maio!$J$13</f>
        <v>25.56</v>
      </c>
      <c r="K32" s="14">
        <f>[28]Maio!$J$14</f>
        <v>28.08</v>
      </c>
      <c r="L32" s="14">
        <f>[28]Maio!$J$15</f>
        <v>33.840000000000003</v>
      </c>
      <c r="M32" s="14">
        <f>[28]Maio!$J$16</f>
        <v>24.48</v>
      </c>
      <c r="N32" s="14">
        <f>[28]Maio!$J$17</f>
        <v>16.2</v>
      </c>
      <c r="O32" s="14">
        <f>[28]Maio!$J$18</f>
        <v>22.32</v>
      </c>
      <c r="P32" s="14">
        <f>[28]Maio!$J$19</f>
        <v>28.44</v>
      </c>
      <c r="Q32" s="14">
        <f>[28]Maio!$J$20</f>
        <v>50.76</v>
      </c>
      <c r="R32" s="14">
        <f>[28]Maio!$J$21</f>
        <v>21.6</v>
      </c>
      <c r="S32" s="14">
        <f>[28]Maio!$J$22</f>
        <v>25.92</v>
      </c>
      <c r="T32" s="14">
        <f>[28]Maio!$J$23</f>
        <v>48.96</v>
      </c>
      <c r="U32" s="14">
        <f>[28]Maio!$J$24</f>
        <v>35.64</v>
      </c>
      <c r="V32" s="14">
        <f>[28]Maio!$J$25</f>
        <v>27</v>
      </c>
      <c r="W32" s="14">
        <f>[28]Maio!$J$26</f>
        <v>16.559999999999999</v>
      </c>
      <c r="X32" s="14">
        <f>[28]Maio!$J$27</f>
        <v>15.840000000000002</v>
      </c>
      <c r="Y32" s="14">
        <f>[28]Maio!$J$28</f>
        <v>18.720000000000002</v>
      </c>
      <c r="Z32" s="14">
        <f>[28]Maio!$J$29</f>
        <v>21.96</v>
      </c>
      <c r="AA32" s="14">
        <f>[28]Maio!$J$30</f>
        <v>28.08</v>
      </c>
      <c r="AB32" s="14">
        <f>[28]Maio!$J$31</f>
        <v>29.880000000000003</v>
      </c>
      <c r="AC32" s="14">
        <f>[28]Maio!$J$32</f>
        <v>32.04</v>
      </c>
      <c r="AD32" s="14">
        <f>[28]Maio!$J$33</f>
        <v>26.64</v>
      </c>
      <c r="AE32" s="14">
        <f>[28]Maio!$J$34</f>
        <v>34.200000000000003</v>
      </c>
      <c r="AF32" s="14">
        <f>[28]Maio!$J$35</f>
        <v>25.56</v>
      </c>
      <c r="AG32" s="102">
        <f t="shared" ref="AG32" si="5">MAX(B32:AF32)</f>
        <v>50.76</v>
      </c>
      <c r="AH32" s="92">
        <f t="shared" ref="AH32" si="6">AVERAGE(B32:AF32)</f>
        <v>26.97677419354839</v>
      </c>
    </row>
    <row r="33" spans="1:34" ht="17.100000000000001" customHeight="1" x14ac:dyDescent="0.2">
      <c r="A33" s="72" t="s">
        <v>145</v>
      </c>
      <c r="B33" s="14">
        <f>[29]Maio!$J$5</f>
        <v>44.64</v>
      </c>
      <c r="C33" s="14">
        <f>[29]Maio!$J$6</f>
        <v>30.96</v>
      </c>
      <c r="D33" s="14">
        <f>[29]Maio!$J$7</f>
        <v>23.040000000000003</v>
      </c>
      <c r="E33" s="14">
        <f>[29]Maio!$J$8</f>
        <v>27</v>
      </c>
      <c r="F33" s="14">
        <f>[29]Maio!$J$9</f>
        <v>20.16</v>
      </c>
      <c r="G33" s="14">
        <f>[29]Maio!$J$10</f>
        <v>25.2</v>
      </c>
      <c r="H33" s="14">
        <f>[29]Maio!$J$11</f>
        <v>37.440000000000005</v>
      </c>
      <c r="I33" s="14">
        <f>[29]Maio!$J$12</f>
        <v>37.440000000000005</v>
      </c>
      <c r="J33" s="14">
        <f>[29]Maio!$J$13</f>
        <v>30.96</v>
      </c>
      <c r="K33" s="14">
        <f>[29]Maio!$J$14</f>
        <v>40.680000000000007</v>
      </c>
      <c r="L33" s="14">
        <f>[29]Maio!$J$15</f>
        <v>40.32</v>
      </c>
      <c r="M33" s="14">
        <f>[29]Maio!$J$16</f>
        <v>27.720000000000002</v>
      </c>
      <c r="N33" s="14">
        <f>[29]Maio!$J$17</f>
        <v>18.720000000000002</v>
      </c>
      <c r="O33" s="14">
        <f>[29]Maio!$J$18</f>
        <v>31.319999999999997</v>
      </c>
      <c r="P33" s="14">
        <f>[29]Maio!$J$19</f>
        <v>41.04</v>
      </c>
      <c r="Q33" s="14">
        <f>[29]Maio!$J$20</f>
        <v>46.800000000000004</v>
      </c>
      <c r="R33" s="14">
        <f>[29]Maio!$J$21</f>
        <v>28.08</v>
      </c>
      <c r="S33" s="14">
        <f>[29]Maio!$J$22</f>
        <v>34.200000000000003</v>
      </c>
      <c r="T33" s="14">
        <f>[29]Maio!$J$23</f>
        <v>59.04</v>
      </c>
      <c r="U33" s="14">
        <f>[29]Maio!$J$24</f>
        <v>31.680000000000003</v>
      </c>
      <c r="V33" s="14">
        <f>[29]Maio!$J$25</f>
        <v>22.32</v>
      </c>
      <c r="W33" s="14">
        <f>[29]Maio!$J$26</f>
        <v>17.28</v>
      </c>
      <c r="X33" s="14">
        <f>[29]Maio!$J$27</f>
        <v>21.240000000000002</v>
      </c>
      <c r="Y33" s="14">
        <f>[29]Maio!$J$28</f>
        <v>21.6</v>
      </c>
      <c r="Z33" s="14">
        <f>[29]Maio!$J$29</f>
        <v>26.64</v>
      </c>
      <c r="AA33" s="14">
        <f>[29]Maio!$J$30</f>
        <v>31.680000000000003</v>
      </c>
      <c r="AB33" s="14">
        <f>[29]Maio!$J$31</f>
        <v>32.4</v>
      </c>
      <c r="AC33" s="14">
        <f>[29]Maio!$J$32</f>
        <v>37.800000000000004</v>
      </c>
      <c r="AD33" s="14">
        <f>[29]Maio!$J$33</f>
        <v>33.840000000000003</v>
      </c>
      <c r="AE33" s="14">
        <f>[29]Maio!$J$34</f>
        <v>27.36</v>
      </c>
      <c r="AF33" s="14">
        <f>[29]Maio!$J$35</f>
        <v>40.32</v>
      </c>
      <c r="AG33" s="102">
        <f>MAX(B33:AF33)</f>
        <v>59.04</v>
      </c>
      <c r="AH33" s="92">
        <f>AVERAGE(B33:AF33)</f>
        <v>31.900645161290324</v>
      </c>
    </row>
    <row r="34" spans="1:34" ht="17.100000000000001" customHeight="1" x14ac:dyDescent="0.2">
      <c r="A34" s="72" t="s">
        <v>146</v>
      </c>
      <c r="B34" s="14">
        <f>[30]Maio!$J$5</f>
        <v>29.52</v>
      </c>
      <c r="C34" s="14">
        <f>[30]Maio!$J$6</f>
        <v>38.519999999999996</v>
      </c>
      <c r="D34" s="14">
        <f>[30]Maio!$J$7</f>
        <v>29.880000000000003</v>
      </c>
      <c r="E34" s="14">
        <f>[30]Maio!$J$8</f>
        <v>26.28</v>
      </c>
      <c r="F34" s="14">
        <f>[30]Maio!$J$9</f>
        <v>40.32</v>
      </c>
      <c r="G34" s="14">
        <f>[30]Maio!$J$10</f>
        <v>31.319999999999997</v>
      </c>
      <c r="H34" s="14">
        <f>[30]Maio!$J$11</f>
        <v>41.04</v>
      </c>
      <c r="I34" s="14">
        <f>[30]Maio!$J$12</f>
        <v>46.800000000000004</v>
      </c>
      <c r="J34" s="14">
        <f>[30]Maio!$J$13</f>
        <v>42.84</v>
      </c>
      <c r="K34" s="14">
        <f>[30]Maio!$J$14</f>
        <v>50.04</v>
      </c>
      <c r="L34" s="14">
        <f>[30]Maio!$J$15</f>
        <v>45</v>
      </c>
      <c r="M34" s="14">
        <f>[30]Maio!$J$16</f>
        <v>27.720000000000002</v>
      </c>
      <c r="N34" s="14">
        <f>[30]Maio!$J$17</f>
        <v>22.32</v>
      </c>
      <c r="O34" s="14">
        <f>[30]Maio!$J$18</f>
        <v>34.56</v>
      </c>
      <c r="P34" s="14">
        <f>[30]Maio!$J$19</f>
        <v>41.4</v>
      </c>
      <c r="Q34" s="14">
        <f>[30]Maio!$J$20</f>
        <v>47.16</v>
      </c>
      <c r="R34" s="14">
        <f>[30]Maio!$J$21</f>
        <v>29.16</v>
      </c>
      <c r="S34" s="14">
        <f>[30]Maio!$J$22</f>
        <v>36</v>
      </c>
      <c r="T34" s="14">
        <f>[30]Maio!$J$23</f>
        <v>66.600000000000009</v>
      </c>
      <c r="U34" s="14">
        <f>[30]Maio!$J$24</f>
        <v>20.52</v>
      </c>
      <c r="V34" s="14">
        <f>[30]Maio!$J$25</f>
        <v>27.36</v>
      </c>
      <c r="W34" s="14">
        <f>[30]Maio!$J$26</f>
        <v>20.52</v>
      </c>
      <c r="X34" s="14">
        <f>[30]Maio!$J$27</f>
        <v>20.88</v>
      </c>
      <c r="Y34" s="14">
        <f>[30]Maio!$J$28</f>
        <v>18.36</v>
      </c>
      <c r="Z34" s="14">
        <f>[30]Maio!$J$29</f>
        <v>32.76</v>
      </c>
      <c r="AA34" s="14">
        <f>[30]Maio!$J$30</f>
        <v>37.080000000000005</v>
      </c>
      <c r="AB34" s="14">
        <f>[30]Maio!$J$31</f>
        <v>45.72</v>
      </c>
      <c r="AC34" s="14">
        <f>[30]Maio!$J$32</f>
        <v>42.12</v>
      </c>
      <c r="AD34" s="14">
        <f>[30]Maio!$J$33</f>
        <v>40.32</v>
      </c>
      <c r="AE34" s="14">
        <f>[30]Maio!$J$34</f>
        <v>32.04</v>
      </c>
      <c r="AF34" s="14">
        <f>[30]Maio!$J$35</f>
        <v>34.200000000000003</v>
      </c>
      <c r="AG34" s="102">
        <f>MAX(B34:AF34)</f>
        <v>66.600000000000009</v>
      </c>
      <c r="AH34" s="92">
        <f t="shared" ref="AH34:AH49" si="7">AVERAGE(B34:AF34)</f>
        <v>35.43096774193549</v>
      </c>
    </row>
    <row r="35" spans="1:34" ht="17.100000000000001" customHeight="1" x14ac:dyDescent="0.2">
      <c r="A35" s="72" t="s">
        <v>147</v>
      </c>
      <c r="B35" s="14">
        <f>[31]Maio!$J$5</f>
        <v>30.96</v>
      </c>
      <c r="C35" s="14">
        <f>[31]Maio!$J$6</f>
        <v>37.440000000000005</v>
      </c>
      <c r="D35" s="14">
        <f>[31]Maio!$J$7</f>
        <v>27.720000000000002</v>
      </c>
      <c r="E35" s="14">
        <f>[31]Maio!$J$8</f>
        <v>32.04</v>
      </c>
      <c r="F35" s="14">
        <f>[31]Maio!$J$9</f>
        <v>38.159999999999997</v>
      </c>
      <c r="G35" s="14">
        <f>[31]Maio!$J$10</f>
        <v>43.56</v>
      </c>
      <c r="H35" s="14">
        <f>[31]Maio!$J$11</f>
        <v>30.240000000000002</v>
      </c>
      <c r="I35" s="14">
        <f>[31]Maio!$J$12</f>
        <v>34.200000000000003</v>
      </c>
      <c r="J35" s="14">
        <f>[31]Maio!$J$13</f>
        <v>31.680000000000003</v>
      </c>
      <c r="K35" s="14">
        <f>[31]Maio!$J$14</f>
        <v>38.880000000000003</v>
      </c>
      <c r="L35" s="14">
        <f>[31]Maio!$J$15</f>
        <v>45</v>
      </c>
      <c r="M35" s="14">
        <f>[31]Maio!$J$16</f>
        <v>35.28</v>
      </c>
      <c r="N35" s="14">
        <f>[31]Maio!$J$17</f>
        <v>24.48</v>
      </c>
      <c r="O35" s="14">
        <f>[31]Maio!$J$18</f>
        <v>24.840000000000003</v>
      </c>
      <c r="P35" s="14">
        <f>[31]Maio!$J$19</f>
        <v>33.480000000000004</v>
      </c>
      <c r="Q35" s="14">
        <f>[31]Maio!$J$20</f>
        <v>42.480000000000004</v>
      </c>
      <c r="R35" s="14">
        <f>[31]Maio!$J$21</f>
        <v>36.72</v>
      </c>
      <c r="S35" s="14">
        <f>[31]Maio!$J$22</f>
        <v>27.36</v>
      </c>
      <c r="T35" s="14">
        <f>[31]Maio!$J$23</f>
        <v>64.44</v>
      </c>
      <c r="U35" s="14">
        <f>[31]Maio!$J$24</f>
        <v>39.96</v>
      </c>
      <c r="V35" s="14">
        <f>[31]Maio!$J$25</f>
        <v>37.440000000000005</v>
      </c>
      <c r="W35" s="14">
        <f>[31]Maio!$J$26</f>
        <v>32.76</v>
      </c>
      <c r="X35" s="14">
        <f>[31]Maio!$J$27</f>
        <v>34.56</v>
      </c>
      <c r="Y35" s="14">
        <f>[31]Maio!$J$28</f>
        <v>30.6</v>
      </c>
      <c r="Z35" s="14">
        <f>[31]Maio!$J$29</f>
        <v>33.840000000000003</v>
      </c>
      <c r="AA35" s="14">
        <f>[31]Maio!$J$30</f>
        <v>30.240000000000002</v>
      </c>
      <c r="AB35" s="14">
        <f>[31]Maio!$J$31</f>
        <v>37.080000000000005</v>
      </c>
      <c r="AC35" s="14">
        <f>[31]Maio!$J$32</f>
        <v>53.64</v>
      </c>
      <c r="AD35" s="14">
        <f>[31]Maio!$J$33</f>
        <v>32.04</v>
      </c>
      <c r="AE35" s="14">
        <f>[31]Maio!$J$34</f>
        <v>32.76</v>
      </c>
      <c r="AF35" s="14">
        <f>[31]Maio!$J$35</f>
        <v>30.240000000000002</v>
      </c>
      <c r="AG35" s="102">
        <f t="shared" ref="AG35:AG49" si="8">MAX(B35:AF35)</f>
        <v>64.44</v>
      </c>
      <c r="AH35" s="92">
        <f t="shared" si="7"/>
        <v>35.616774193548387</v>
      </c>
    </row>
    <row r="36" spans="1:34" ht="17.100000000000001" customHeight="1" x14ac:dyDescent="0.2">
      <c r="A36" s="72" t="s">
        <v>148</v>
      </c>
      <c r="B36" s="14" t="str">
        <f>[32]Maio!$B$5</f>
        <v>*</v>
      </c>
      <c r="C36" s="14" t="str">
        <f>[32]Maio!$B$6</f>
        <v>*</v>
      </c>
      <c r="D36" s="14" t="str">
        <f>[32]Maio!$B$7</f>
        <v>*</v>
      </c>
      <c r="E36" s="14" t="str">
        <f>[32]Maio!$B$8</f>
        <v>*</v>
      </c>
      <c r="F36" s="14" t="str">
        <f>[32]Maio!$B$9</f>
        <v>*</v>
      </c>
      <c r="G36" s="14" t="str">
        <f>[32]Maio!$B$10</f>
        <v>*</v>
      </c>
      <c r="H36" s="14" t="str">
        <f>[32]Maio!$B$11</f>
        <v>*</v>
      </c>
      <c r="I36" s="14" t="str">
        <f>[32]Maio!$B$12</f>
        <v>*</v>
      </c>
      <c r="J36" s="14" t="str">
        <f>[32]Maio!$B$13</f>
        <v>*</v>
      </c>
      <c r="K36" s="14" t="str">
        <f>[32]Maio!$B$14</f>
        <v>*</v>
      </c>
      <c r="L36" s="14" t="str">
        <f>[32]Maio!$B$15</f>
        <v>*</v>
      </c>
      <c r="M36" s="14" t="str">
        <f>[32]Maio!$B$16</f>
        <v>*</v>
      </c>
      <c r="N36" s="14" t="str">
        <f>[32]Maio!$B$17</f>
        <v>*</v>
      </c>
      <c r="O36" s="14" t="str">
        <f>[32]Maio!$B$18</f>
        <v>*</v>
      </c>
      <c r="P36" s="14" t="str">
        <f>[32]Maio!$B$19</f>
        <v>*</v>
      </c>
      <c r="Q36" s="14" t="str">
        <f>[32]Maio!$B$20</f>
        <v>*</v>
      </c>
      <c r="R36" s="14" t="str">
        <f>[32]Maio!$B$21</f>
        <v>*</v>
      </c>
      <c r="S36" s="14" t="str">
        <f>[32]Maio!$B$22</f>
        <v>*</v>
      </c>
      <c r="T36" s="14" t="str">
        <f>[32]Maio!$B$23</f>
        <v>*</v>
      </c>
      <c r="U36" s="14" t="str">
        <f>[32]Maio!$B$24</f>
        <v>*</v>
      </c>
      <c r="V36" s="14" t="str">
        <f>[32]Maio!$B$25</f>
        <v>*</v>
      </c>
      <c r="W36" s="14" t="str">
        <f>[32]Maio!$B$26</f>
        <v>*</v>
      </c>
      <c r="X36" s="14" t="str">
        <f>[32]Maio!$B$27</f>
        <v>*</v>
      </c>
      <c r="Y36" s="14" t="str">
        <f>[32]Maio!$B$28</f>
        <v>*</v>
      </c>
      <c r="Z36" s="14" t="str">
        <f>[32]Maio!$B$29</f>
        <v>*</v>
      </c>
      <c r="AA36" s="14" t="str">
        <f>[32]Maio!$B$30</f>
        <v>*</v>
      </c>
      <c r="AB36" s="14" t="str">
        <f>[32]Maio!$B$31</f>
        <v>*</v>
      </c>
      <c r="AC36" s="14" t="str">
        <f>[32]Maio!$B$32</f>
        <v>*</v>
      </c>
      <c r="AD36" s="14" t="str">
        <f>[32]Maio!$B$33</f>
        <v>*</v>
      </c>
      <c r="AE36" s="14" t="str">
        <f>[32]Maio!$B$34</f>
        <v>*</v>
      </c>
      <c r="AF36" s="14" t="str">
        <f>[32]Maio!$B$35</f>
        <v>*</v>
      </c>
      <c r="AG36" s="102" t="s">
        <v>130</v>
      </c>
      <c r="AH36" s="92" t="s">
        <v>130</v>
      </c>
    </row>
    <row r="37" spans="1:34" ht="17.100000000000001" customHeight="1" x14ac:dyDescent="0.2">
      <c r="A37" s="72" t="s">
        <v>149</v>
      </c>
      <c r="B37" s="14">
        <f>[33]Maio!$J$5</f>
        <v>23.040000000000003</v>
      </c>
      <c r="C37" s="14">
        <f>[33]Maio!$J$6</f>
        <v>23.040000000000003</v>
      </c>
      <c r="D37" s="14">
        <f>[33]Maio!$J$7</f>
        <v>28.08</v>
      </c>
      <c r="E37" s="14">
        <f>[33]Maio!$J$8</f>
        <v>25.56</v>
      </c>
      <c r="F37" s="14">
        <f>[33]Maio!$J$9</f>
        <v>20.52</v>
      </c>
      <c r="G37" s="14">
        <f>[33]Maio!$J$10</f>
        <v>23.759999999999998</v>
      </c>
      <c r="H37" s="14">
        <f>[33]Maio!$J$11</f>
        <v>28.44</v>
      </c>
      <c r="I37" s="14">
        <f>[33]Maio!$J$12</f>
        <v>32.4</v>
      </c>
      <c r="J37" s="14">
        <f>[33]Maio!$J$13</f>
        <v>28.08</v>
      </c>
      <c r="K37" s="14">
        <f>[33]Maio!$J$14</f>
        <v>32.76</v>
      </c>
      <c r="L37" s="14">
        <f>[33]Maio!$J$15</f>
        <v>42.480000000000004</v>
      </c>
      <c r="M37" s="14">
        <f>[33]Maio!$J$16</f>
        <v>30.240000000000002</v>
      </c>
      <c r="N37" s="14">
        <f>[33]Maio!$J$17</f>
        <v>20.88</v>
      </c>
      <c r="O37" s="14">
        <f>[33]Maio!$J$18</f>
        <v>30.240000000000002</v>
      </c>
      <c r="P37" s="14">
        <f>[33]Maio!$J$19</f>
        <v>57.960000000000008</v>
      </c>
      <c r="Q37" s="14">
        <f>[33]Maio!$J$20</f>
        <v>45.72</v>
      </c>
      <c r="R37" s="14">
        <f>[33]Maio!$J$21</f>
        <v>23.759999999999998</v>
      </c>
      <c r="S37" s="14">
        <f>[33]Maio!$J$22</f>
        <v>32.76</v>
      </c>
      <c r="T37" s="14">
        <f>[33]Maio!$J$23</f>
        <v>61.2</v>
      </c>
      <c r="U37" s="14">
        <f>[33]Maio!$J$24</f>
        <v>34.200000000000003</v>
      </c>
      <c r="V37" s="14">
        <f>[33]Maio!$J$25</f>
        <v>19.440000000000001</v>
      </c>
      <c r="W37" s="14">
        <f>[33]Maio!$J$26</f>
        <v>21.6</v>
      </c>
      <c r="X37" s="14">
        <f>[33]Maio!$J$27</f>
        <v>19.079999999999998</v>
      </c>
      <c r="Y37" s="14">
        <f>[33]Maio!$J$28</f>
        <v>22.32</v>
      </c>
      <c r="Z37" s="14">
        <f>[33]Maio!$J$29</f>
        <v>29.52</v>
      </c>
      <c r="AA37" s="14">
        <f>[33]Maio!$J$30</f>
        <v>29.880000000000003</v>
      </c>
      <c r="AB37" s="14">
        <f>[33]Maio!$J$31</f>
        <v>31.319999999999997</v>
      </c>
      <c r="AC37" s="14">
        <f>[33]Maio!$J$32</f>
        <v>46.080000000000005</v>
      </c>
      <c r="AD37" s="14">
        <f>[33]Maio!$J$33</f>
        <v>27.720000000000002</v>
      </c>
      <c r="AE37" s="14">
        <f>[33]Maio!$J$34</f>
        <v>35.28</v>
      </c>
      <c r="AF37" s="14">
        <f>[33]Maio!$J$35</f>
        <v>31.680000000000003</v>
      </c>
      <c r="AG37" s="102">
        <f t="shared" si="8"/>
        <v>61.2</v>
      </c>
      <c r="AH37" s="92">
        <f t="shared" si="7"/>
        <v>30.936774193548398</v>
      </c>
    </row>
    <row r="38" spans="1:34" ht="17.100000000000001" customHeight="1" x14ac:dyDescent="0.2">
      <c r="A38" s="72" t="s">
        <v>150</v>
      </c>
      <c r="B38" s="14">
        <f>[34]Maio!$J$5</f>
        <v>32.76</v>
      </c>
      <c r="C38" s="14">
        <f>[34]Maio!$J$6</f>
        <v>37.440000000000005</v>
      </c>
      <c r="D38" s="14">
        <f>[34]Maio!$J$7</f>
        <v>34.56</v>
      </c>
      <c r="E38" s="14">
        <f>[34]Maio!$J$8</f>
        <v>28.44</v>
      </c>
      <c r="F38" s="14">
        <f>[34]Maio!$J$9</f>
        <v>26.64</v>
      </c>
      <c r="G38" s="14">
        <f>[34]Maio!$J$10</f>
        <v>25.2</v>
      </c>
      <c r="H38" s="14">
        <f>[34]Maio!$J$11</f>
        <v>33.480000000000004</v>
      </c>
      <c r="I38" s="14">
        <f>[34]Maio!$J$12</f>
        <v>43.2</v>
      </c>
      <c r="J38" s="14">
        <f>[34]Maio!$J$13</f>
        <v>40.32</v>
      </c>
      <c r="K38" s="14">
        <f>[34]Maio!$J$14</f>
        <v>41.04</v>
      </c>
      <c r="L38" s="14">
        <f>[34]Maio!$J$15</f>
        <v>40.32</v>
      </c>
      <c r="M38" s="14">
        <f>[34]Maio!$J$16</f>
        <v>22.32</v>
      </c>
      <c r="N38" s="14">
        <f>[34]Maio!$J$17</f>
        <v>24.48</v>
      </c>
      <c r="O38" s="14">
        <f>[34]Maio!$J$18</f>
        <v>37.080000000000005</v>
      </c>
      <c r="P38" s="14">
        <f>[34]Maio!$J$19</f>
        <v>33.480000000000004</v>
      </c>
      <c r="Q38" s="14">
        <f>[34]Maio!$J$20</f>
        <v>48.96</v>
      </c>
      <c r="R38" s="14">
        <f>[34]Maio!$J$21</f>
        <v>32.4</v>
      </c>
      <c r="S38" s="14">
        <f>[34]Maio!$J$22</f>
        <v>39.6</v>
      </c>
      <c r="T38" s="14">
        <f>[34]Maio!$J$23</f>
        <v>67.319999999999993</v>
      </c>
      <c r="U38" s="14">
        <f>[34]Maio!$J$24</f>
        <v>23.040000000000003</v>
      </c>
      <c r="V38" s="14">
        <f>[34]Maio!$J$25</f>
        <v>24.12</v>
      </c>
      <c r="W38" s="14">
        <f>[34]Maio!$J$26</f>
        <v>23.400000000000002</v>
      </c>
      <c r="X38" s="14">
        <f>[34]Maio!$J$27</f>
        <v>18.36</v>
      </c>
      <c r="Y38" s="14">
        <f>[34]Maio!$J$28</f>
        <v>18</v>
      </c>
      <c r="Z38" s="14">
        <f>[34]Maio!$J$29</f>
        <v>27</v>
      </c>
      <c r="AA38" s="14">
        <f>[34]Maio!$J$30</f>
        <v>37.800000000000004</v>
      </c>
      <c r="AB38" s="14">
        <f>[34]Maio!$J$31</f>
        <v>37.440000000000005</v>
      </c>
      <c r="AC38" s="14">
        <f>[34]Maio!$J$32</f>
        <v>42.12</v>
      </c>
      <c r="AD38" s="14">
        <f>[34]Maio!$J$33</f>
        <v>38.159999999999997</v>
      </c>
      <c r="AE38" s="14">
        <f>[34]Maio!$J$34</f>
        <v>39.96</v>
      </c>
      <c r="AF38" s="14">
        <f>[34]Maio!$J$35</f>
        <v>38.880000000000003</v>
      </c>
      <c r="AG38" s="102">
        <f t="shared" si="8"/>
        <v>67.319999999999993</v>
      </c>
      <c r="AH38" s="92">
        <f t="shared" si="7"/>
        <v>34.107096774193543</v>
      </c>
    </row>
    <row r="39" spans="1:34" ht="17.100000000000001" customHeight="1" x14ac:dyDescent="0.2">
      <c r="A39" s="72" t="s">
        <v>151</v>
      </c>
      <c r="B39" s="14">
        <f>[35]Maio!$J$5</f>
        <v>28.08</v>
      </c>
      <c r="C39" s="14">
        <f>[35]Maio!$J$6</f>
        <v>25.2</v>
      </c>
      <c r="D39" s="14">
        <f>[35]Maio!$J$7</f>
        <v>25.2</v>
      </c>
      <c r="E39" s="14">
        <f>[35]Maio!$J$8</f>
        <v>27.36</v>
      </c>
      <c r="F39" s="14">
        <f>[35]Maio!$J$9</f>
        <v>33.480000000000004</v>
      </c>
      <c r="G39" s="14">
        <f>[35]Maio!$J$10</f>
        <v>34.92</v>
      </c>
      <c r="H39" s="14">
        <f>[35]Maio!$J$11</f>
        <v>24.840000000000003</v>
      </c>
      <c r="I39" s="14">
        <f>[35]Maio!$J$12</f>
        <v>29.880000000000003</v>
      </c>
      <c r="J39" s="14">
        <f>[35]Maio!$J$13</f>
        <v>31.319999999999997</v>
      </c>
      <c r="K39" s="14">
        <f>[35]Maio!$J$14</f>
        <v>37.440000000000005</v>
      </c>
      <c r="L39" s="14">
        <f>[35]Maio!$J$15</f>
        <v>53.28</v>
      </c>
      <c r="M39" s="14">
        <f>[35]Maio!$J$16</f>
        <v>35.64</v>
      </c>
      <c r="N39" s="14">
        <f>[35]Maio!$J$17</f>
        <v>21.240000000000002</v>
      </c>
      <c r="O39" s="14">
        <f>[35]Maio!$J$18</f>
        <v>23.400000000000002</v>
      </c>
      <c r="P39" s="14">
        <f>[35]Maio!$J$19</f>
        <v>27.36</v>
      </c>
      <c r="Q39" s="14">
        <f>[35]Maio!$J$20</f>
        <v>43.2</v>
      </c>
      <c r="R39" s="14">
        <f>[35]Maio!$J$21</f>
        <v>31.319999999999997</v>
      </c>
      <c r="S39" s="14">
        <f>[35]Maio!$J$22</f>
        <v>31.319999999999997</v>
      </c>
      <c r="T39" s="14">
        <f>[35]Maio!$J$23</f>
        <v>58.680000000000007</v>
      </c>
      <c r="U39" s="14">
        <f>[35]Maio!$J$24</f>
        <v>37.440000000000005</v>
      </c>
      <c r="V39" s="14">
        <f>[35]Maio!$J$25</f>
        <v>26.28</v>
      </c>
      <c r="W39" s="14">
        <f>[35]Maio!$J$26</f>
        <v>25.56</v>
      </c>
      <c r="X39" s="14">
        <f>[35]Maio!$J$27</f>
        <v>33.480000000000004</v>
      </c>
      <c r="Y39" s="14">
        <f>[35]Maio!$J$28</f>
        <v>23.759999999999998</v>
      </c>
      <c r="Z39" s="14">
        <f>[35]Maio!$J$29</f>
        <v>28.8</v>
      </c>
      <c r="AA39" s="14">
        <f>[35]Maio!$J$30</f>
        <v>30.240000000000002</v>
      </c>
      <c r="AB39" s="14">
        <f>[35]Maio!$J$31</f>
        <v>31.680000000000003</v>
      </c>
      <c r="AC39" s="14">
        <f>[35]Maio!$J$32</f>
        <v>39.6</v>
      </c>
      <c r="AD39" s="14">
        <f>[35]Maio!$J$33</f>
        <v>28.44</v>
      </c>
      <c r="AE39" s="14">
        <f>[35]Maio!$J$34</f>
        <v>32.04</v>
      </c>
      <c r="AF39" s="14">
        <f>[35]Maio!$J$35</f>
        <v>29.16</v>
      </c>
      <c r="AG39" s="102">
        <f>MAX(B39:AF39)</f>
        <v>58.680000000000007</v>
      </c>
      <c r="AH39" s="92">
        <f t="shared" si="7"/>
        <v>31.923870967741934</v>
      </c>
    </row>
    <row r="40" spans="1:34" ht="17.100000000000001" customHeight="1" x14ac:dyDescent="0.2">
      <c r="A40" s="72" t="s">
        <v>152</v>
      </c>
      <c r="B40" s="14" t="str">
        <f>[36]Maio!$B$5</f>
        <v>*</v>
      </c>
      <c r="C40" s="14" t="str">
        <f>[36]Maio!$B$6</f>
        <v>*</v>
      </c>
      <c r="D40" s="14" t="str">
        <f>[36]Maio!$B$7</f>
        <v>*</v>
      </c>
      <c r="E40" s="14" t="str">
        <f>[36]Maio!$B$8</f>
        <v>*</v>
      </c>
      <c r="F40" s="14" t="str">
        <f>[36]Maio!$B$9</f>
        <v>*</v>
      </c>
      <c r="G40" s="14" t="str">
        <f>[36]Maio!$B$10</f>
        <v>*</v>
      </c>
      <c r="H40" s="14" t="str">
        <f>[36]Maio!$B$11</f>
        <v>*</v>
      </c>
      <c r="I40" s="14" t="str">
        <f>[36]Maio!$B$12</f>
        <v>*</v>
      </c>
      <c r="J40" s="14" t="str">
        <f>[36]Maio!$B$13</f>
        <v>*</v>
      </c>
      <c r="K40" s="14" t="str">
        <f>[36]Maio!$B$14</f>
        <v>*</v>
      </c>
      <c r="L40" s="14" t="str">
        <f>[36]Maio!$B$15</f>
        <v>*</v>
      </c>
      <c r="M40" s="14" t="str">
        <f>[36]Maio!$B$16</f>
        <v>*</v>
      </c>
      <c r="N40" s="14" t="str">
        <f>[36]Maio!$B$17</f>
        <v>*</v>
      </c>
      <c r="O40" s="14" t="str">
        <f>[36]Maio!$B$18</f>
        <v>*</v>
      </c>
      <c r="P40" s="14" t="str">
        <f>[36]Maio!$B$19</f>
        <v>*</v>
      </c>
      <c r="Q40" s="14" t="str">
        <f>[36]Maio!$B$20</f>
        <v>*</v>
      </c>
      <c r="R40" s="14" t="str">
        <f>[36]Maio!$B$21</f>
        <v>*</v>
      </c>
      <c r="S40" s="14" t="str">
        <f>[36]Maio!$B$22</f>
        <v>*</v>
      </c>
      <c r="T40" s="14" t="str">
        <f>[36]Maio!$B$23</f>
        <v>*</v>
      </c>
      <c r="U40" s="14" t="str">
        <f>[36]Maio!$B$24</f>
        <v>*</v>
      </c>
      <c r="V40" s="14" t="str">
        <f>[36]Maio!$B$25</f>
        <v>*</v>
      </c>
      <c r="W40" s="14" t="str">
        <f>[36]Maio!$B$26</f>
        <v>*</v>
      </c>
      <c r="X40" s="14" t="str">
        <f>[36]Maio!$B$27</f>
        <v>*</v>
      </c>
      <c r="Y40" s="14" t="str">
        <f>[36]Maio!$B$28</f>
        <v>*</v>
      </c>
      <c r="Z40" s="14" t="str">
        <f>[36]Maio!$B$29</f>
        <v>*</v>
      </c>
      <c r="AA40" s="14" t="str">
        <f>[36]Maio!$B$30</f>
        <v>*</v>
      </c>
      <c r="AB40" s="14" t="str">
        <f>[36]Maio!$B$31</f>
        <v>*</v>
      </c>
      <c r="AC40" s="14" t="str">
        <f>[36]Maio!$B$32</f>
        <v>*</v>
      </c>
      <c r="AD40" s="14" t="str">
        <f>[36]Maio!$B$33</f>
        <v>*</v>
      </c>
      <c r="AE40" s="14" t="str">
        <f>[36]Maio!$B$34</f>
        <v>*</v>
      </c>
      <c r="AF40" s="14" t="str">
        <f>[36]Maio!$B$35</f>
        <v>*</v>
      </c>
      <c r="AG40" s="102" t="s">
        <v>130</v>
      </c>
      <c r="AH40" s="92" t="s">
        <v>130</v>
      </c>
    </row>
    <row r="41" spans="1:34" ht="17.100000000000001" customHeight="1" x14ac:dyDescent="0.2">
      <c r="A41" s="72" t="s">
        <v>153</v>
      </c>
      <c r="B41" s="14">
        <f>[37]Maio!$J$5</f>
        <v>30.6</v>
      </c>
      <c r="C41" s="14">
        <f>[37]Maio!$J$6</f>
        <v>39.96</v>
      </c>
      <c r="D41" s="14">
        <f>[37]Maio!$J$7</f>
        <v>30.240000000000002</v>
      </c>
      <c r="E41" s="14">
        <f>[37]Maio!$J$8</f>
        <v>27.36</v>
      </c>
      <c r="F41" s="14">
        <f>[37]Maio!$J$9</f>
        <v>24.48</v>
      </c>
      <c r="G41" s="14">
        <f>[37]Maio!$J$10</f>
        <v>26.28</v>
      </c>
      <c r="H41" s="14">
        <f>[37]Maio!$J$11</f>
        <v>42.12</v>
      </c>
      <c r="I41" s="14">
        <f>[37]Maio!$J$12</f>
        <v>49.680000000000007</v>
      </c>
      <c r="J41" s="14">
        <f>[37]Maio!$J$13</f>
        <v>44.64</v>
      </c>
      <c r="K41" s="14">
        <f>[37]Maio!$J$14</f>
        <v>50.04</v>
      </c>
      <c r="L41" s="14">
        <f>[37]Maio!$J$15</f>
        <v>123.84</v>
      </c>
      <c r="M41" s="14">
        <f>[37]Maio!$J$16</f>
        <v>25.92</v>
      </c>
      <c r="N41" s="14">
        <f>[37]Maio!$J$17</f>
        <v>25.2</v>
      </c>
      <c r="O41" s="14">
        <f>[37]Maio!$J$18</f>
        <v>36.36</v>
      </c>
      <c r="P41" s="14">
        <f>[37]Maio!$J$19</f>
        <v>57.960000000000008</v>
      </c>
      <c r="Q41" s="14">
        <f>[37]Maio!$J$20</f>
        <v>47.16</v>
      </c>
      <c r="R41" s="14">
        <f>[37]Maio!$J$21</f>
        <v>23.400000000000002</v>
      </c>
      <c r="S41" s="14">
        <f>[37]Maio!$J$22</f>
        <v>40.32</v>
      </c>
      <c r="T41" s="14">
        <f>[37]Maio!$J$23</f>
        <v>75.239999999999995</v>
      </c>
      <c r="U41" s="14">
        <f>[37]Maio!$J$24</f>
        <v>24.48</v>
      </c>
      <c r="V41" s="14">
        <f>[37]Maio!$J$25</f>
        <v>19.8</v>
      </c>
      <c r="W41" s="14">
        <f>[37]Maio!$J$26</f>
        <v>25.92</v>
      </c>
      <c r="X41" s="14">
        <f>[37]Maio!$J$27</f>
        <v>20.52</v>
      </c>
      <c r="Y41" s="14">
        <f>[37]Maio!$J$28</f>
        <v>26.64</v>
      </c>
      <c r="Z41" s="14">
        <f>[37]Maio!$J$29</f>
        <v>29.880000000000003</v>
      </c>
      <c r="AA41" s="14">
        <f>[37]Maio!$J$30</f>
        <v>40.680000000000007</v>
      </c>
      <c r="AB41" s="14">
        <f>[37]Maio!$J$31</f>
        <v>37.440000000000005</v>
      </c>
      <c r="AC41" s="14">
        <f>[37]Maio!$J$32</f>
        <v>46.080000000000005</v>
      </c>
      <c r="AD41" s="14">
        <f>[37]Maio!$J$33</f>
        <v>45.72</v>
      </c>
      <c r="AE41" s="14">
        <f>[37]Maio!$J$34</f>
        <v>43.56</v>
      </c>
      <c r="AF41" s="14">
        <f>[37]Maio!$J$35</f>
        <v>48.96</v>
      </c>
      <c r="AG41" s="102">
        <f t="shared" si="8"/>
        <v>123.84</v>
      </c>
      <c r="AH41" s="92">
        <f t="shared" si="7"/>
        <v>39.692903225806454</v>
      </c>
    </row>
    <row r="42" spans="1:34" ht="17.100000000000001" customHeight="1" x14ac:dyDescent="0.2">
      <c r="A42" s="72" t="s">
        <v>154</v>
      </c>
      <c r="B42" s="14">
        <f>[38]Maio!$J$5</f>
        <v>24.12</v>
      </c>
      <c r="C42" s="14">
        <f>[38]Maio!$J$6</f>
        <v>27.720000000000002</v>
      </c>
      <c r="D42" s="14">
        <f>[38]Maio!$J$7</f>
        <v>16.2</v>
      </c>
      <c r="E42" s="14">
        <f>[38]Maio!$J$8</f>
        <v>24.840000000000003</v>
      </c>
      <c r="F42" s="14">
        <f>[38]Maio!$J$9</f>
        <v>20.88</v>
      </c>
      <c r="G42" s="14">
        <f>[38]Maio!$J$10</f>
        <v>27</v>
      </c>
      <c r="H42" s="14">
        <f>[38]Maio!$J$11</f>
        <v>28.8</v>
      </c>
      <c r="I42" s="14">
        <f>[38]Maio!$J$12</f>
        <v>38.880000000000003</v>
      </c>
      <c r="J42" s="14">
        <f>[38]Maio!$J$13</f>
        <v>30.6</v>
      </c>
      <c r="K42" s="14">
        <f>[38]Maio!$J$14</f>
        <v>34.92</v>
      </c>
      <c r="L42" s="14">
        <f>[38]Maio!$J$15</f>
        <v>43.2</v>
      </c>
      <c r="M42" s="14">
        <f>[38]Maio!$J$16</f>
        <v>24.48</v>
      </c>
      <c r="N42" s="14">
        <f>[38]Maio!$J$17</f>
        <v>19.440000000000001</v>
      </c>
      <c r="O42" s="14">
        <f>[38]Maio!$J$18</f>
        <v>24.840000000000003</v>
      </c>
      <c r="P42" s="14">
        <f>[38]Maio!$J$19</f>
        <v>29.52</v>
      </c>
      <c r="Q42" s="14">
        <f>[38]Maio!$J$20</f>
        <v>39.6</v>
      </c>
      <c r="R42" s="14">
        <f>[38]Maio!$J$21</f>
        <v>23.759999999999998</v>
      </c>
      <c r="S42" s="14">
        <f>[38]Maio!$J$22</f>
        <v>41.4</v>
      </c>
      <c r="T42" s="14">
        <f>[38]Maio!$J$23</f>
        <v>50.04</v>
      </c>
      <c r="U42" s="14">
        <f>[38]Maio!$J$24</f>
        <v>19.079999999999998</v>
      </c>
      <c r="V42" s="14">
        <f>[38]Maio!$J$25</f>
        <v>19.440000000000001</v>
      </c>
      <c r="W42" s="14">
        <f>[38]Maio!$J$26</f>
        <v>19.8</v>
      </c>
      <c r="X42" s="14">
        <f>[38]Maio!$J$27</f>
        <v>23.759999999999998</v>
      </c>
      <c r="Y42" s="14">
        <f>[38]Maio!$J$28</f>
        <v>19.8</v>
      </c>
      <c r="Z42" s="14">
        <f>[38]Maio!$J$29</f>
        <v>23.759999999999998</v>
      </c>
      <c r="AA42" s="14">
        <f>[38]Maio!$J$30</f>
        <v>28.44</v>
      </c>
      <c r="AB42" s="14">
        <f>[38]Maio!$J$31</f>
        <v>30.6</v>
      </c>
      <c r="AC42" s="14">
        <f>[38]Maio!$J$32</f>
        <v>41.76</v>
      </c>
      <c r="AD42" s="14">
        <f>[38]Maio!$J$33</f>
        <v>28.8</v>
      </c>
      <c r="AE42" s="14">
        <f>[38]Maio!$J$34</f>
        <v>22.32</v>
      </c>
      <c r="AF42" s="14">
        <f>[38]Maio!$J$35</f>
        <v>27</v>
      </c>
      <c r="AG42" s="102">
        <f>MAX(B42:AF42)</f>
        <v>50.04</v>
      </c>
      <c r="AH42" s="92">
        <f t="shared" si="7"/>
        <v>28.219354838709677</v>
      </c>
    </row>
    <row r="43" spans="1:34" ht="17.100000000000001" customHeight="1" x14ac:dyDescent="0.2">
      <c r="A43" s="72" t="s">
        <v>155</v>
      </c>
      <c r="B43" s="14">
        <f>[39]Maio!$J$5</f>
        <v>29.16</v>
      </c>
      <c r="C43" s="14">
        <f>[39]Maio!$J$6</f>
        <v>37.800000000000004</v>
      </c>
      <c r="D43" s="14">
        <f>[39]Maio!$J$7</f>
        <v>28.8</v>
      </c>
      <c r="E43" s="14">
        <f>[39]Maio!$J$8</f>
        <v>32.4</v>
      </c>
      <c r="F43" s="14">
        <f>[39]Maio!$J$9</f>
        <v>25.56</v>
      </c>
      <c r="G43" s="14">
        <f>[39]Maio!$J$10</f>
        <v>23.040000000000003</v>
      </c>
      <c r="H43" s="14">
        <f>[39]Maio!$J$11</f>
        <v>35.64</v>
      </c>
      <c r="I43" s="14">
        <f>[39]Maio!$J$12</f>
        <v>42.84</v>
      </c>
      <c r="J43" s="14">
        <f>[39]Maio!$J$13</f>
        <v>42.84</v>
      </c>
      <c r="K43" s="14">
        <f>[39]Maio!$J$14</f>
        <v>39.96</v>
      </c>
      <c r="L43" s="14">
        <f>[39]Maio!$J$15</f>
        <v>43.92</v>
      </c>
      <c r="M43" s="14">
        <f>[39]Maio!$J$16</f>
        <v>23.040000000000003</v>
      </c>
      <c r="N43" s="14">
        <f>[39]Maio!$J$17</f>
        <v>21.240000000000002</v>
      </c>
      <c r="O43" s="14">
        <f>[39]Maio!$J$18</f>
        <v>37.440000000000005</v>
      </c>
      <c r="P43" s="14">
        <f>[39]Maio!$J$19</f>
        <v>34.200000000000003</v>
      </c>
      <c r="Q43" s="14">
        <f>[39]Maio!$J$20</f>
        <v>57.24</v>
      </c>
      <c r="R43" s="14">
        <f>[39]Maio!$J$21</f>
        <v>27</v>
      </c>
      <c r="S43" s="14">
        <f>[39]Maio!$J$22</f>
        <v>38.519999999999996</v>
      </c>
      <c r="T43" s="14">
        <f>[39]Maio!$J$23</f>
        <v>72.72</v>
      </c>
      <c r="U43" s="14">
        <f>[39]Maio!$J$24</f>
        <v>24.48</v>
      </c>
      <c r="V43" s="14">
        <f>[39]Maio!$J$25</f>
        <v>23.759999999999998</v>
      </c>
      <c r="W43" s="14">
        <f>[39]Maio!$J$26</f>
        <v>23.040000000000003</v>
      </c>
      <c r="X43" s="14">
        <f>[39]Maio!$J$27</f>
        <v>24.12</v>
      </c>
      <c r="Y43" s="14">
        <f>[39]Maio!$J$28</f>
        <v>21.6</v>
      </c>
      <c r="Z43" s="14">
        <f>[39]Maio!$J$29</f>
        <v>28.8</v>
      </c>
      <c r="AA43" s="14">
        <f>[39]Maio!$J$30</f>
        <v>32.4</v>
      </c>
      <c r="AB43" s="14">
        <f>[39]Maio!$J$31</f>
        <v>33.840000000000003</v>
      </c>
      <c r="AC43" s="14">
        <f>[39]Maio!$J$32</f>
        <v>40.680000000000007</v>
      </c>
      <c r="AD43" s="14">
        <f>[39]Maio!$J$33</f>
        <v>32.4</v>
      </c>
      <c r="AE43" s="14">
        <f>[39]Maio!$J$34</f>
        <v>28.8</v>
      </c>
      <c r="AF43" s="14">
        <f>[39]Maio!$J$35</f>
        <v>35.28</v>
      </c>
      <c r="AG43" s="102">
        <f t="shared" si="8"/>
        <v>72.72</v>
      </c>
      <c r="AH43" s="92">
        <f t="shared" si="7"/>
        <v>33.630967741935486</v>
      </c>
    </row>
    <row r="44" spans="1:34" ht="17.100000000000001" customHeight="1" x14ac:dyDescent="0.2">
      <c r="A44" s="72" t="s">
        <v>156</v>
      </c>
      <c r="B44" s="14">
        <f>[40]Maio!$J$5</f>
        <v>27.720000000000002</v>
      </c>
      <c r="C44" s="14">
        <f>[40]Maio!$J$6</f>
        <v>37.800000000000004</v>
      </c>
      <c r="D44" s="14">
        <f>[40]Maio!$J$7</f>
        <v>25.92</v>
      </c>
      <c r="E44" s="14">
        <f>[40]Maio!$J$8</f>
        <v>28.8</v>
      </c>
      <c r="F44" s="14">
        <f>[40]Maio!$J$9</f>
        <v>26.64</v>
      </c>
      <c r="G44" s="14">
        <f>[40]Maio!$J$10</f>
        <v>21.6</v>
      </c>
      <c r="H44" s="14">
        <f>[40]Maio!$J$11</f>
        <v>31.680000000000003</v>
      </c>
      <c r="I44" s="14">
        <f>[40]Maio!$J$12</f>
        <v>38.880000000000003</v>
      </c>
      <c r="J44" s="14">
        <f>[40]Maio!$J$13</f>
        <v>34.92</v>
      </c>
      <c r="K44" s="14">
        <f>[40]Maio!$J$14</f>
        <v>39.6</v>
      </c>
      <c r="L44" s="14">
        <f>[40]Maio!$J$15</f>
        <v>30.240000000000002</v>
      </c>
      <c r="M44" s="14">
        <f>[40]Maio!$J$16</f>
        <v>23.400000000000002</v>
      </c>
      <c r="N44" s="14">
        <f>[40]Maio!$J$17</f>
        <v>19.079999999999998</v>
      </c>
      <c r="O44" s="14">
        <f>[40]Maio!$J$18</f>
        <v>31.680000000000003</v>
      </c>
      <c r="P44" s="14">
        <f>[40]Maio!$J$19</f>
        <v>36.72</v>
      </c>
      <c r="Q44" s="14">
        <f>[40]Maio!$J$20</f>
        <v>32.76</v>
      </c>
      <c r="R44" s="14">
        <f>[40]Maio!$J$21</f>
        <v>28.44</v>
      </c>
      <c r="S44" s="14">
        <f>[40]Maio!$J$22</f>
        <v>33.480000000000004</v>
      </c>
      <c r="T44" s="14">
        <f>[40]Maio!$J$23</f>
        <v>82.08</v>
      </c>
      <c r="U44" s="14">
        <f>[40]Maio!$J$24</f>
        <v>20.88</v>
      </c>
      <c r="V44" s="14">
        <f>[40]Maio!$J$25</f>
        <v>22.68</v>
      </c>
      <c r="W44" s="14">
        <f>[40]Maio!$J$26</f>
        <v>19.079999999999998</v>
      </c>
      <c r="X44" s="14">
        <f>[40]Maio!$J$27</f>
        <v>17.28</v>
      </c>
      <c r="Y44" s="14">
        <f>[40]Maio!$J$28</f>
        <v>19.440000000000001</v>
      </c>
      <c r="Z44" s="14">
        <f>[40]Maio!$J$29</f>
        <v>30.240000000000002</v>
      </c>
      <c r="AA44" s="14">
        <f>[40]Maio!$J$30</f>
        <v>38.519999999999996</v>
      </c>
      <c r="AB44" s="14">
        <f>[40]Maio!$J$31</f>
        <v>38.880000000000003</v>
      </c>
      <c r="AC44" s="14">
        <f>[40]Maio!$J$32</f>
        <v>39.24</v>
      </c>
      <c r="AD44" s="14">
        <f>[40]Maio!$J$33</f>
        <v>29.880000000000003</v>
      </c>
      <c r="AE44" s="14">
        <f>[40]Maio!$J$34</f>
        <v>32.4</v>
      </c>
      <c r="AF44" s="14">
        <f>[40]Maio!$J$35</f>
        <v>42.84</v>
      </c>
      <c r="AG44" s="102">
        <f t="shared" si="8"/>
        <v>82.08</v>
      </c>
      <c r="AH44" s="92">
        <f t="shared" si="7"/>
        <v>31.703225806451616</v>
      </c>
    </row>
    <row r="45" spans="1:34" ht="17.100000000000001" customHeight="1" x14ac:dyDescent="0.2">
      <c r="A45" s="72" t="s">
        <v>157</v>
      </c>
      <c r="B45" s="14">
        <f>[41]Maio!$J$5</f>
        <v>31.319999999999997</v>
      </c>
      <c r="C45" s="14">
        <f>[41]Maio!$J$6</f>
        <v>38.159999999999997</v>
      </c>
      <c r="D45" s="14">
        <f>[41]Maio!$J$7</f>
        <v>39.24</v>
      </c>
      <c r="E45" s="14">
        <f>[41]Maio!$J$8</f>
        <v>39.96</v>
      </c>
      <c r="F45" s="14">
        <f>[41]Maio!$J$9</f>
        <v>27.36</v>
      </c>
      <c r="G45" s="14">
        <f>[41]Maio!$J$10</f>
        <v>20.88</v>
      </c>
      <c r="H45" s="14">
        <f>[41]Maio!$J$11</f>
        <v>36</v>
      </c>
      <c r="I45" s="14">
        <f>[41]Maio!$J$12</f>
        <v>38.880000000000003</v>
      </c>
      <c r="J45" s="14">
        <f>[41]Maio!$J$13</f>
        <v>33.119999999999997</v>
      </c>
      <c r="K45" s="14">
        <f>[41]Maio!$J$14</f>
        <v>44.28</v>
      </c>
      <c r="L45" s="14">
        <f>[41]Maio!$J$15</f>
        <v>45.36</v>
      </c>
      <c r="M45" s="14">
        <f>[41]Maio!$J$16</f>
        <v>28.8</v>
      </c>
      <c r="N45" s="14">
        <f>[41]Maio!$J$17</f>
        <v>25.56</v>
      </c>
      <c r="O45" s="14">
        <f>[41]Maio!$J$18</f>
        <v>33.480000000000004</v>
      </c>
      <c r="P45" s="14">
        <f>[41]Maio!$J$19</f>
        <v>47.88</v>
      </c>
      <c r="Q45" s="14">
        <f>[41]Maio!$J$20</f>
        <v>43.2</v>
      </c>
      <c r="R45" s="14">
        <f>[41]Maio!$J$21</f>
        <v>27.720000000000002</v>
      </c>
      <c r="S45" s="14">
        <f>[41]Maio!$J$22</f>
        <v>43.92</v>
      </c>
      <c r="T45" s="14">
        <f>[41]Maio!$J$23</f>
        <v>54.36</v>
      </c>
      <c r="U45" s="14">
        <f>[41]Maio!$J$24</f>
        <v>22.32</v>
      </c>
      <c r="V45" s="14">
        <f>[41]Maio!$J$25</f>
        <v>19.8</v>
      </c>
      <c r="W45" s="14">
        <f>[41]Maio!$J$26</f>
        <v>22.32</v>
      </c>
      <c r="X45" s="14">
        <f>[41]Maio!$J$27</f>
        <v>20.88</v>
      </c>
      <c r="Y45" s="14">
        <f>[41]Maio!$J$28</f>
        <v>20.16</v>
      </c>
      <c r="Z45" s="14">
        <f>[41]Maio!$J$29</f>
        <v>30.96</v>
      </c>
      <c r="AA45" s="14">
        <f>[41]Maio!$J$30</f>
        <v>36.36</v>
      </c>
      <c r="AB45" s="14">
        <f>[41]Maio!$J$31</f>
        <v>37.080000000000005</v>
      </c>
      <c r="AC45" s="14">
        <f>[41]Maio!$J$32</f>
        <v>36.72</v>
      </c>
      <c r="AD45" s="14">
        <f>[41]Maio!$J$33</f>
        <v>34.200000000000003</v>
      </c>
      <c r="AE45" s="14">
        <f>[41]Maio!$J$34</f>
        <v>33.840000000000003</v>
      </c>
      <c r="AF45" s="14">
        <f>[41]Maio!$J$35</f>
        <v>42.84</v>
      </c>
      <c r="AG45" s="102">
        <f t="shared" si="8"/>
        <v>54.36</v>
      </c>
      <c r="AH45" s="92">
        <f t="shared" si="7"/>
        <v>34.095483870967747</v>
      </c>
    </row>
    <row r="46" spans="1:34" ht="17.100000000000001" customHeight="1" x14ac:dyDescent="0.2">
      <c r="A46" s="72" t="s">
        <v>158</v>
      </c>
      <c r="B46" s="14">
        <f>[42]Maio!$J$5</f>
        <v>12.6</v>
      </c>
      <c r="C46" s="14">
        <f>[42]Maio!$J$6</f>
        <v>18.720000000000002</v>
      </c>
      <c r="D46" s="14">
        <f>[42]Maio!$J$7</f>
        <v>15.120000000000001</v>
      </c>
      <c r="E46" s="14">
        <f>[42]Maio!$J$8</f>
        <v>18</v>
      </c>
      <c r="F46" s="14">
        <f>[42]Maio!$J$9</f>
        <v>11.879999999999999</v>
      </c>
      <c r="G46" s="14">
        <f>[42]Maio!$J$10</f>
        <v>55.800000000000004</v>
      </c>
      <c r="H46" s="14">
        <f>[42]Maio!$J$11</f>
        <v>15.48</v>
      </c>
      <c r="I46" s="14">
        <f>[42]Maio!$J$12</f>
        <v>18.720000000000002</v>
      </c>
      <c r="J46" s="14">
        <f>[42]Maio!$J$13</f>
        <v>20.16</v>
      </c>
      <c r="K46" s="14">
        <f>[42]Maio!$J$14</f>
        <v>24.48</v>
      </c>
      <c r="L46" s="14">
        <f>[42]Maio!$J$15</f>
        <v>40.32</v>
      </c>
      <c r="M46" s="14">
        <f>[42]Maio!$J$16</f>
        <v>25.2</v>
      </c>
      <c r="N46" s="14">
        <f>[42]Maio!$J$17</f>
        <v>16.559999999999999</v>
      </c>
      <c r="O46" s="14">
        <f>[42]Maio!$J$18</f>
        <v>27.36</v>
      </c>
      <c r="P46" s="14">
        <f>[42]Maio!$J$19</f>
        <v>17.64</v>
      </c>
      <c r="Q46" s="14">
        <f>[42]Maio!$J$20</f>
        <v>41.4</v>
      </c>
      <c r="R46" s="14">
        <f>[42]Maio!$J$21</f>
        <v>23.759999999999998</v>
      </c>
      <c r="S46" s="14">
        <f>[42]Maio!$J$22</f>
        <v>22.68</v>
      </c>
      <c r="T46" s="14">
        <f>[42]Maio!$J$23</f>
        <v>35.64</v>
      </c>
      <c r="U46" s="14">
        <f>[42]Maio!$J$24</f>
        <v>36</v>
      </c>
      <c r="V46" s="14">
        <f>[42]Maio!$J$25</f>
        <v>19.8</v>
      </c>
      <c r="W46" s="14">
        <f>[42]Maio!$J$26</f>
        <v>17.28</v>
      </c>
      <c r="X46" s="14">
        <f>[42]Maio!$J$27</f>
        <v>21.6</v>
      </c>
      <c r="Y46" s="14">
        <f>[42]Maio!$J$28</f>
        <v>19.440000000000001</v>
      </c>
      <c r="Z46" s="14">
        <f>[42]Maio!$J$29</f>
        <v>18</v>
      </c>
      <c r="AA46" s="14">
        <f>[42]Maio!$J$30</f>
        <v>17.28</v>
      </c>
      <c r="AB46" s="14">
        <f>[42]Maio!$J$31</f>
        <v>30.240000000000002</v>
      </c>
      <c r="AC46" s="14">
        <f>[42]Maio!$J$32</f>
        <v>26.64</v>
      </c>
      <c r="AD46" s="14">
        <f>[42]Maio!$J$33</f>
        <v>17.28</v>
      </c>
      <c r="AE46" s="14">
        <f>[42]Maio!$J$34</f>
        <v>24.840000000000003</v>
      </c>
      <c r="AF46" s="14">
        <f>[42]Maio!$J$35</f>
        <v>22.32</v>
      </c>
      <c r="AG46" s="102">
        <f t="shared" si="8"/>
        <v>55.800000000000004</v>
      </c>
      <c r="AH46" s="92">
        <f t="shared" si="7"/>
        <v>23.620645161290323</v>
      </c>
    </row>
    <row r="47" spans="1:34" ht="17.100000000000001" customHeight="1" x14ac:dyDescent="0.2">
      <c r="A47" s="72" t="s">
        <v>159</v>
      </c>
      <c r="B47" s="14">
        <f>[43]Maio!$J$5</f>
        <v>29.16</v>
      </c>
      <c r="C47" s="14">
        <f>[43]Maio!$J$6</f>
        <v>33.119999999999997</v>
      </c>
      <c r="D47" s="14">
        <f>[43]Maio!$J$7</f>
        <v>36.36</v>
      </c>
      <c r="E47" s="14">
        <f>[43]Maio!$J$8</f>
        <v>24.840000000000003</v>
      </c>
      <c r="F47" s="14">
        <f>[43]Maio!$J$9</f>
        <v>27.720000000000002</v>
      </c>
      <c r="G47" s="14">
        <f>[43]Maio!$J$10</f>
        <v>28.8</v>
      </c>
      <c r="H47" s="14">
        <f>[43]Maio!$J$11</f>
        <v>44.28</v>
      </c>
      <c r="I47" s="14">
        <f>[43]Maio!$J$12</f>
        <v>27.720000000000002</v>
      </c>
      <c r="J47" s="14">
        <f>[43]Maio!$J$13</f>
        <v>30.6</v>
      </c>
      <c r="K47" s="14">
        <f>[43]Maio!$J$14</f>
        <v>37.800000000000004</v>
      </c>
      <c r="L47" s="14">
        <f>[43]Maio!$J$15</f>
        <v>50.4</v>
      </c>
      <c r="M47" s="14">
        <f>[43]Maio!$J$16</f>
        <v>32.76</v>
      </c>
      <c r="N47" s="14">
        <f>[43]Maio!$J$17</f>
        <v>14.76</v>
      </c>
      <c r="O47" s="14">
        <f>[43]Maio!$J$18</f>
        <v>24.840000000000003</v>
      </c>
      <c r="P47" s="14">
        <f>[43]Maio!$J$19</f>
        <v>30.96</v>
      </c>
      <c r="Q47" s="14">
        <f>[43]Maio!$J$20</f>
        <v>28.8</v>
      </c>
      <c r="R47" s="14">
        <f>[43]Maio!$J$21</f>
        <v>29.52</v>
      </c>
      <c r="S47" s="14">
        <f>[43]Maio!$J$22</f>
        <v>30.6</v>
      </c>
      <c r="T47" s="14">
        <f>[43]Maio!$J$23</f>
        <v>50.04</v>
      </c>
      <c r="U47" s="14">
        <f>[43]Maio!$J$24</f>
        <v>30.96</v>
      </c>
      <c r="V47" s="14">
        <f>[43]Maio!$J$25</f>
        <v>29.16</v>
      </c>
      <c r="W47" s="14">
        <f>[43]Maio!$J$26</f>
        <v>18.36</v>
      </c>
      <c r="X47" s="14">
        <f>[43]Maio!$J$27</f>
        <v>19.079999999999998</v>
      </c>
      <c r="Y47" s="14">
        <f>[43]Maio!$J$28</f>
        <v>17.64</v>
      </c>
      <c r="Z47" s="14">
        <f>[43]Maio!$J$29</f>
        <v>21.96</v>
      </c>
      <c r="AA47" s="14">
        <f>[43]Maio!$J$30</f>
        <v>32.04</v>
      </c>
      <c r="AB47" s="14">
        <f>[43]Maio!$J$31</f>
        <v>28.08</v>
      </c>
      <c r="AC47" s="14">
        <f>[43]Maio!$J$32</f>
        <v>37.440000000000005</v>
      </c>
      <c r="AD47" s="14">
        <f>[43]Maio!$J$33</f>
        <v>34.200000000000003</v>
      </c>
      <c r="AE47" s="14">
        <f>[43]Maio!$J$34</f>
        <v>30.6</v>
      </c>
      <c r="AF47" s="14">
        <f>[43]Maio!$J$35</f>
        <v>29.16</v>
      </c>
      <c r="AG47" s="102">
        <f t="shared" si="8"/>
        <v>50.4</v>
      </c>
      <c r="AH47" s="92">
        <f t="shared" si="7"/>
        <v>30.379354838709681</v>
      </c>
    </row>
    <row r="48" spans="1:34" ht="17.100000000000001" customHeight="1" x14ac:dyDescent="0.2">
      <c r="A48" s="72" t="s">
        <v>160</v>
      </c>
      <c r="B48" s="14">
        <f>[44]Maio!$J$5</f>
        <v>27</v>
      </c>
      <c r="C48" s="14">
        <f>[44]Maio!$J$6</f>
        <v>27.36</v>
      </c>
      <c r="D48" s="14">
        <f>[44]Maio!$J$7</f>
        <v>47.88</v>
      </c>
      <c r="E48" s="14">
        <f>[44]Maio!$J$8</f>
        <v>27</v>
      </c>
      <c r="F48" s="14">
        <f>[44]Maio!$J$9</f>
        <v>25.56</v>
      </c>
      <c r="G48" s="14">
        <f>[44]Maio!$J$10</f>
        <v>21.96</v>
      </c>
      <c r="H48" s="14">
        <f>[44]Maio!$J$11</f>
        <v>38.519999999999996</v>
      </c>
      <c r="I48" s="14">
        <f>[44]Maio!$J$12</f>
        <v>41.04</v>
      </c>
      <c r="J48" s="14">
        <f>[44]Maio!$J$13</f>
        <v>37.440000000000005</v>
      </c>
      <c r="K48" s="14">
        <f>[44]Maio!$J$14</f>
        <v>33.480000000000004</v>
      </c>
      <c r="L48" s="14">
        <f>[44]Maio!$J$15</f>
        <v>50.04</v>
      </c>
      <c r="M48" s="14">
        <f>[44]Maio!$J$16</f>
        <v>33.840000000000003</v>
      </c>
      <c r="N48" s="14">
        <f>[44]Maio!$J$17</f>
        <v>24.48</v>
      </c>
      <c r="O48" s="14">
        <f>[44]Maio!$J$18</f>
        <v>32.76</v>
      </c>
      <c r="P48" s="14">
        <f>[44]Maio!$J$19</f>
        <v>47.88</v>
      </c>
      <c r="Q48" s="14">
        <f>[44]Maio!$J$20</f>
        <v>50.4</v>
      </c>
      <c r="R48" s="14">
        <f>[44]Maio!$J$21</f>
        <v>30.240000000000002</v>
      </c>
      <c r="S48" s="14">
        <f>[44]Maio!$J$22</f>
        <v>34.92</v>
      </c>
      <c r="T48" s="14">
        <f>[44]Maio!$J$23</f>
        <v>71.28</v>
      </c>
      <c r="U48" s="14">
        <f>[44]Maio!$J$24</f>
        <v>30.96</v>
      </c>
      <c r="V48" s="14">
        <f>[44]Maio!$J$25</f>
        <v>23.759999999999998</v>
      </c>
      <c r="W48" s="14">
        <f>[44]Maio!$J$26</f>
        <v>20.16</v>
      </c>
      <c r="X48" s="14">
        <f>[44]Maio!$J$27</f>
        <v>16.559999999999999</v>
      </c>
      <c r="Y48" s="14">
        <f>[44]Maio!$J$28</f>
        <v>36</v>
      </c>
      <c r="Z48" s="14">
        <f>[44]Maio!$J$29</f>
        <v>32.76</v>
      </c>
      <c r="AA48" s="14">
        <f>[44]Maio!$J$30</f>
        <v>34.56</v>
      </c>
      <c r="AB48" s="14">
        <f>[44]Maio!$J$31</f>
        <v>31.680000000000003</v>
      </c>
      <c r="AC48" s="14">
        <f>[44]Maio!$J$32</f>
        <v>39.24</v>
      </c>
      <c r="AD48" s="14">
        <f>[44]Maio!$J$33</f>
        <v>32.04</v>
      </c>
      <c r="AE48" s="14">
        <f>[44]Maio!$J$34</f>
        <v>38.519999999999996</v>
      </c>
      <c r="AF48" s="14">
        <f>[44]Maio!$J$35</f>
        <v>36</v>
      </c>
      <c r="AG48" s="102">
        <f t="shared" si="8"/>
        <v>71.28</v>
      </c>
      <c r="AH48" s="92">
        <f t="shared" si="7"/>
        <v>34.687741935483871</v>
      </c>
    </row>
    <row r="49" spans="1:37" ht="17.100000000000001" customHeight="1" x14ac:dyDescent="0.2">
      <c r="A49" s="72" t="s">
        <v>161</v>
      </c>
      <c r="B49" s="14">
        <f>[45]Maio!$J$5</f>
        <v>22.68</v>
      </c>
      <c r="C49" s="14">
        <f>[45]Maio!$J$6</f>
        <v>22.32</v>
      </c>
      <c r="D49" s="14">
        <f>[45]Maio!$J$7</f>
        <v>22.32</v>
      </c>
      <c r="E49" s="14">
        <f>[45]Maio!$J$8</f>
        <v>30.240000000000002</v>
      </c>
      <c r="F49" s="14">
        <f>[45]Maio!$J$9</f>
        <v>22.68</v>
      </c>
      <c r="G49" s="14">
        <f>[45]Maio!$J$10</f>
        <v>19.8</v>
      </c>
      <c r="H49" s="14">
        <f>[45]Maio!$J$11</f>
        <v>32.76</v>
      </c>
      <c r="I49" s="14">
        <f>[45]Maio!$J$12</f>
        <v>34.200000000000003</v>
      </c>
      <c r="J49" s="14">
        <f>[45]Maio!$J$13</f>
        <v>30.6</v>
      </c>
      <c r="K49" s="14">
        <f>[45]Maio!$J$14</f>
        <v>35.64</v>
      </c>
      <c r="L49" s="14">
        <f>[45]Maio!$J$15</f>
        <v>39.24</v>
      </c>
      <c r="M49" s="14">
        <f>[45]Maio!$J$16</f>
        <v>25.92</v>
      </c>
      <c r="N49" s="14">
        <f>[45]Maio!$J$17</f>
        <v>17.64</v>
      </c>
      <c r="O49" s="14">
        <f>[45]Maio!$J$18</f>
        <v>36</v>
      </c>
      <c r="P49" s="14">
        <f>[45]Maio!$J$19</f>
        <v>38.519999999999996</v>
      </c>
      <c r="Q49" s="14">
        <f>[45]Maio!$J$20</f>
        <v>36.72</v>
      </c>
      <c r="R49" s="14">
        <f>[45]Maio!$J$21</f>
        <v>20.52</v>
      </c>
      <c r="S49" s="14">
        <f>[45]Maio!$J$22</f>
        <v>29.52</v>
      </c>
      <c r="T49" s="14">
        <f>[45]Maio!$J$23</f>
        <v>48.24</v>
      </c>
      <c r="U49" s="14">
        <f>[45]Maio!$J$24</f>
        <v>37.080000000000005</v>
      </c>
      <c r="V49" s="14">
        <f>[45]Maio!$J$25</f>
        <v>24.840000000000003</v>
      </c>
      <c r="W49" s="14">
        <f>[45]Maio!$J$26</f>
        <v>26.64</v>
      </c>
      <c r="X49" s="14">
        <f>[45]Maio!$J$27</f>
        <v>18.36</v>
      </c>
      <c r="Y49" s="14">
        <f>[45]Maio!$J$28</f>
        <v>21.240000000000002</v>
      </c>
      <c r="Z49" s="14">
        <f>[45]Maio!$J$29</f>
        <v>34.92</v>
      </c>
      <c r="AA49" s="14">
        <f>[45]Maio!$J$30</f>
        <v>27</v>
      </c>
      <c r="AB49" s="14">
        <f>[45]Maio!$J$31</f>
        <v>32.4</v>
      </c>
      <c r="AC49" s="14">
        <f>[45]Maio!$J$32</f>
        <v>31.680000000000003</v>
      </c>
      <c r="AD49" s="14">
        <f>[45]Maio!$J$33</f>
        <v>34.200000000000003</v>
      </c>
      <c r="AE49" s="14">
        <f>[45]Maio!$J$34</f>
        <v>38.159999999999997</v>
      </c>
      <c r="AF49" s="14">
        <f>[45]Maio!$J$35</f>
        <v>35.28</v>
      </c>
      <c r="AG49" s="102">
        <f t="shared" si="8"/>
        <v>48.24</v>
      </c>
      <c r="AH49" s="92">
        <f t="shared" si="7"/>
        <v>29.914838709677415</v>
      </c>
    </row>
    <row r="50" spans="1:37" s="5" customFormat="1" ht="17.100000000000001" customHeight="1" x14ac:dyDescent="0.2">
      <c r="A50" s="76" t="s">
        <v>33</v>
      </c>
      <c r="B50" s="17">
        <f t="shared" ref="B50:AG50" si="9">MAX(B5:B49)</f>
        <v>44.64</v>
      </c>
      <c r="C50" s="17">
        <f t="shared" si="9"/>
        <v>39.96</v>
      </c>
      <c r="D50" s="17">
        <f t="shared" si="9"/>
        <v>47.88</v>
      </c>
      <c r="E50" s="17">
        <f t="shared" si="9"/>
        <v>39.96</v>
      </c>
      <c r="F50" s="17">
        <f t="shared" si="9"/>
        <v>51.480000000000004</v>
      </c>
      <c r="G50" s="17">
        <f t="shared" si="9"/>
        <v>55.800000000000004</v>
      </c>
      <c r="H50" s="17">
        <f t="shared" si="9"/>
        <v>44.28</v>
      </c>
      <c r="I50" s="17">
        <f t="shared" si="9"/>
        <v>68.760000000000005</v>
      </c>
      <c r="J50" s="17">
        <f t="shared" si="9"/>
        <v>71.28</v>
      </c>
      <c r="K50" s="17">
        <f t="shared" si="9"/>
        <v>50.04</v>
      </c>
      <c r="L50" s="17">
        <f t="shared" si="9"/>
        <v>123.84</v>
      </c>
      <c r="M50" s="17">
        <f t="shared" si="9"/>
        <v>38.519999999999996</v>
      </c>
      <c r="N50" s="17">
        <f t="shared" si="9"/>
        <v>29.16</v>
      </c>
      <c r="O50" s="17">
        <f t="shared" si="9"/>
        <v>37.440000000000005</v>
      </c>
      <c r="P50" s="17">
        <f t="shared" si="9"/>
        <v>57.960000000000008</v>
      </c>
      <c r="Q50" s="17">
        <f t="shared" si="9"/>
        <v>66.600000000000009</v>
      </c>
      <c r="R50" s="17">
        <f t="shared" si="9"/>
        <v>43.92</v>
      </c>
      <c r="S50" s="17">
        <f t="shared" si="9"/>
        <v>53.28</v>
      </c>
      <c r="T50" s="17">
        <f t="shared" si="9"/>
        <v>83.52</v>
      </c>
      <c r="U50" s="17">
        <f t="shared" si="9"/>
        <v>44.28</v>
      </c>
      <c r="V50" s="17">
        <f t="shared" si="9"/>
        <v>37.440000000000005</v>
      </c>
      <c r="W50" s="17">
        <f t="shared" si="9"/>
        <v>32.76</v>
      </c>
      <c r="X50" s="17">
        <f t="shared" si="9"/>
        <v>34.56</v>
      </c>
      <c r="Y50" s="17">
        <f t="shared" si="9"/>
        <v>36</v>
      </c>
      <c r="Z50" s="17">
        <f t="shared" si="9"/>
        <v>35.28</v>
      </c>
      <c r="AA50" s="17">
        <f t="shared" si="9"/>
        <v>40.680000000000007</v>
      </c>
      <c r="AB50" s="17">
        <f t="shared" si="9"/>
        <v>48.24</v>
      </c>
      <c r="AC50" s="17">
        <f t="shared" si="9"/>
        <v>53.64</v>
      </c>
      <c r="AD50" s="17">
        <f t="shared" si="9"/>
        <v>45.72</v>
      </c>
      <c r="AE50" s="17">
        <f t="shared" si="9"/>
        <v>43.56</v>
      </c>
      <c r="AF50" s="17">
        <f t="shared" si="9"/>
        <v>48.96</v>
      </c>
      <c r="AG50" s="90">
        <f t="shared" si="9"/>
        <v>123.84</v>
      </c>
      <c r="AH50" s="119">
        <f>AVERAGE(AH5:AH49)</f>
        <v>29.515184893784429</v>
      </c>
    </row>
    <row r="51" spans="1:37" x14ac:dyDescent="0.2">
      <c r="A51" s="79"/>
      <c r="B51" s="65"/>
      <c r="C51" s="65"/>
      <c r="D51" s="65" t="s">
        <v>134</v>
      </c>
      <c r="E51" s="65"/>
      <c r="F51" s="65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7"/>
      <c r="AE51" s="112" t="s">
        <v>54</v>
      </c>
      <c r="AF51" s="113"/>
      <c r="AG51" s="66"/>
      <c r="AH51" s="78"/>
    </row>
    <row r="52" spans="1:37" x14ac:dyDescent="0.2">
      <c r="A52" s="79"/>
      <c r="B52" s="69" t="s">
        <v>135</v>
      </c>
      <c r="C52" s="69"/>
      <c r="D52" s="69"/>
      <c r="E52" s="69"/>
      <c r="F52" s="69"/>
      <c r="G52" s="69"/>
      <c r="H52" s="69"/>
      <c r="I52" s="69"/>
      <c r="J52" s="64"/>
      <c r="K52" s="64"/>
      <c r="L52" s="64"/>
      <c r="M52" s="64" t="s">
        <v>52</v>
      </c>
      <c r="N52" s="64"/>
      <c r="O52" s="64"/>
      <c r="P52" s="64"/>
      <c r="Q52" s="64"/>
      <c r="R52" s="64"/>
      <c r="S52" s="64"/>
      <c r="T52" s="140" t="s">
        <v>136</v>
      </c>
      <c r="U52" s="140"/>
      <c r="V52" s="140"/>
      <c r="W52" s="140"/>
      <c r="X52" s="140"/>
      <c r="Y52" s="64"/>
      <c r="Z52" s="64"/>
      <c r="AA52" s="64"/>
      <c r="AB52" s="64"/>
      <c r="AC52" s="64"/>
      <c r="AD52" s="64"/>
      <c r="AE52" s="64"/>
      <c r="AF52" s="113"/>
      <c r="AG52" s="66"/>
      <c r="AH52" s="85"/>
    </row>
    <row r="53" spans="1:37" x14ac:dyDescent="0.2">
      <c r="A53" s="77"/>
      <c r="B53" s="64"/>
      <c r="C53" s="64"/>
      <c r="D53" s="64"/>
      <c r="E53" s="64"/>
      <c r="F53" s="64"/>
      <c r="G53" s="64"/>
      <c r="H53" s="64"/>
      <c r="I53" s="64"/>
      <c r="J53" s="70"/>
      <c r="K53" s="70"/>
      <c r="L53" s="70"/>
      <c r="M53" s="70" t="s">
        <v>53</v>
      </c>
      <c r="N53" s="70"/>
      <c r="O53" s="70"/>
      <c r="P53" s="70"/>
      <c r="Q53" s="64"/>
      <c r="R53" s="64"/>
      <c r="S53" s="64"/>
      <c r="T53" s="141" t="s">
        <v>137</v>
      </c>
      <c r="U53" s="141"/>
      <c r="V53" s="141"/>
      <c r="W53" s="141"/>
      <c r="X53" s="141"/>
      <c r="Y53" s="64"/>
      <c r="Z53" s="64"/>
      <c r="AA53" s="64"/>
      <c r="AB53" s="64"/>
      <c r="AC53" s="64"/>
      <c r="AD53" s="67"/>
      <c r="AE53" s="67"/>
      <c r="AF53" s="113"/>
      <c r="AG53" s="66"/>
      <c r="AH53" s="85"/>
    </row>
    <row r="54" spans="1:37" x14ac:dyDescent="0.2">
      <c r="A54" s="79"/>
      <c r="B54" s="65"/>
      <c r="C54" s="65"/>
      <c r="D54" s="65"/>
      <c r="E54" s="65"/>
      <c r="F54" s="65"/>
      <c r="G54" s="65"/>
      <c r="H54" s="65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7"/>
      <c r="AE54" s="67"/>
      <c r="AF54" s="113"/>
      <c r="AG54" s="66"/>
      <c r="AH54" s="108"/>
    </row>
    <row r="55" spans="1:37" x14ac:dyDescent="0.2">
      <c r="A55" s="7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7"/>
      <c r="AF55" s="113"/>
      <c r="AG55" s="66"/>
      <c r="AH55" s="78"/>
    </row>
    <row r="56" spans="1:37" x14ac:dyDescent="0.2">
      <c r="A56" s="7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8"/>
      <c r="AF56" s="113"/>
      <c r="AG56" s="66"/>
      <c r="AH56" s="78"/>
    </row>
    <row r="57" spans="1:37" ht="13.5" thickBot="1" x14ac:dyDescent="0.25">
      <c r="A57" s="114"/>
      <c r="B57" s="115"/>
      <c r="C57" s="115"/>
      <c r="D57" s="115"/>
      <c r="E57" s="115"/>
      <c r="F57" s="115"/>
      <c r="G57" s="115" t="s">
        <v>54</v>
      </c>
      <c r="H57" s="115"/>
      <c r="I57" s="115"/>
      <c r="J57" s="115"/>
      <c r="K57" s="115"/>
      <c r="L57" s="115" t="s">
        <v>54</v>
      </c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6"/>
      <c r="AG57" s="118"/>
      <c r="AH57" s="101"/>
      <c r="AK57" s="16" t="s">
        <v>54</v>
      </c>
    </row>
    <row r="61" spans="1:37" x14ac:dyDescent="0.2">
      <c r="AH61" s="16" t="s">
        <v>54</v>
      </c>
      <c r="AK61" s="16" t="s">
        <v>54</v>
      </c>
    </row>
    <row r="62" spans="1:37" x14ac:dyDescent="0.2">
      <c r="P62" s="2" t="s">
        <v>138</v>
      </c>
      <c r="AJ62" s="16" t="s">
        <v>54</v>
      </c>
    </row>
    <row r="63" spans="1:37" x14ac:dyDescent="0.2">
      <c r="C63" s="2" t="s">
        <v>54</v>
      </c>
    </row>
    <row r="65" spans="30:38" x14ac:dyDescent="0.2">
      <c r="AD65" s="2" t="s">
        <v>54</v>
      </c>
    </row>
    <row r="68" spans="30:38" x14ac:dyDescent="0.2">
      <c r="AL68" s="16" t="s">
        <v>54</v>
      </c>
    </row>
    <row r="69" spans="30:38" x14ac:dyDescent="0.2">
      <c r="AK69" s="16" t="s">
        <v>54</v>
      </c>
    </row>
  </sheetData>
  <sheetProtection algorithmName="SHA-512" hashValue="gP5zd6TNAW6iNZ/xvXXC1LkwlwixMO1EmHE8OgWjH2gB8V50SIgyQDk45nFEbPev1dllgCltxgidkuawxJQ69w==" saltValue="f7Ikq2eB79wXAzXpKgjh7w==" spinCount="100000" sheet="1" objects="1" scenarios="1"/>
  <mergeCells count="36">
    <mergeCell ref="B2:AG2"/>
    <mergeCell ref="T52:X52"/>
    <mergeCell ref="T53:X53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2016-07-06T10:23:40Z</cp:lastPrinted>
  <dcterms:created xsi:type="dcterms:W3CDTF">2008-08-15T13:32:29Z</dcterms:created>
  <dcterms:modified xsi:type="dcterms:W3CDTF">2022-03-10T19:14:18Z</dcterms:modified>
</cp:coreProperties>
</file>