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1\"/>
    </mc:Choice>
  </mc:AlternateContent>
  <bookViews>
    <workbookView xWindow="0" yWindow="0" windowWidth="28800" windowHeight="1233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9">Chuva!$A$1:$AH$19</definedName>
    <definedName name="_xlnm.Print_Area" localSheetId="7">DirVento!$A$1:$AF$4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AG9" i="9" l="1"/>
  <c r="AF9" i="9"/>
  <c r="AG32" i="9" l="1"/>
  <c r="AF32" i="9"/>
  <c r="AG32" i="8"/>
  <c r="AF32" i="8"/>
  <c r="AF32" i="7"/>
  <c r="AG32" i="6"/>
  <c r="AF32" i="6"/>
  <c r="AG32" i="5"/>
  <c r="AF32" i="5"/>
  <c r="AF32" i="4"/>
  <c r="B33" i="4" l="1"/>
  <c r="AF28" i="7" l="1"/>
  <c r="AG11" i="9" l="1"/>
  <c r="AF11" i="9"/>
  <c r="AF9" i="15" l="1"/>
  <c r="AG9" i="15"/>
  <c r="AF9" i="12"/>
  <c r="AG9" i="12"/>
  <c r="AF10" i="9"/>
  <c r="AG10" i="9"/>
  <c r="AF10" i="8"/>
  <c r="AG10" i="8"/>
  <c r="AF10" i="7"/>
  <c r="AF10" i="6"/>
  <c r="AG10" i="6"/>
  <c r="AF10" i="5"/>
  <c r="AG10" i="5"/>
  <c r="AF10" i="4"/>
  <c r="AF8" i="14" l="1"/>
  <c r="B33" i="5" l="1"/>
  <c r="V9" i="14" l="1"/>
  <c r="L10" i="14"/>
  <c r="V11" i="14"/>
  <c r="L12" i="14"/>
  <c r="V12" i="14"/>
  <c r="V13" i="14"/>
  <c r="V14" i="14"/>
  <c r="V15" i="14"/>
  <c r="L16" i="14"/>
  <c r="L17" i="14"/>
  <c r="L18" i="14"/>
  <c r="V18" i="14"/>
  <c r="L19" i="14"/>
  <c r="V20" i="14"/>
  <c r="L21" i="14"/>
  <c r="V21" i="14"/>
  <c r="V22" i="14"/>
  <c r="V23" i="14"/>
  <c r="AF5" i="14"/>
  <c r="AG9" i="14" l="1"/>
  <c r="AF9" i="14"/>
  <c r="AH9" i="14"/>
  <c r="AF31" i="13"/>
  <c r="AF26" i="13"/>
  <c r="AF22" i="13"/>
  <c r="AF21" i="13"/>
  <c r="AF16" i="13"/>
  <c r="AF15" i="13"/>
  <c r="AF13" i="13"/>
  <c r="AF5" i="13"/>
  <c r="AB25" i="14" l="1"/>
  <c r="AF8" i="7"/>
  <c r="AH12" i="14"/>
  <c r="AG8" i="8"/>
  <c r="AF8" i="9"/>
  <c r="AG8" i="9"/>
  <c r="AF8" i="8"/>
  <c r="AG18" i="9"/>
  <c r="AG28" i="8"/>
  <c r="AG22" i="8"/>
  <c r="AF11" i="7" l="1"/>
  <c r="AF17" i="8"/>
  <c r="AF30" i="7"/>
  <c r="AF24" i="9"/>
  <c r="AG25" i="9"/>
  <c r="AG17" i="6"/>
  <c r="AG30" i="9"/>
  <c r="AG16" i="15"/>
  <c r="AF16" i="12"/>
  <c r="AF22" i="4"/>
  <c r="AG21" i="12"/>
  <c r="AF28" i="4"/>
  <c r="AG18" i="5"/>
  <c r="AG25" i="5"/>
  <c r="AG26" i="12"/>
  <c r="AF15" i="14"/>
  <c r="AF20" i="14"/>
  <c r="AF21" i="14"/>
  <c r="AF22" i="14"/>
  <c r="AF24" i="7"/>
  <c r="AG11" i="5"/>
  <c r="AF8" i="5"/>
  <c r="AG6" i="15"/>
  <c r="AH6" i="14"/>
  <c r="AF24" i="4"/>
  <c r="AF30" i="4"/>
  <c r="AG22" i="5"/>
  <c r="AG28" i="5"/>
  <c r="AG11" i="6"/>
  <c r="AG18" i="6"/>
  <c r="AF24" i="6"/>
  <c r="AG25" i="6"/>
  <c r="AG24" i="8"/>
  <c r="AG30" i="8"/>
  <c r="AF17" i="9"/>
  <c r="AG22" i="9"/>
  <c r="AF10" i="12"/>
  <c r="AG23" i="12"/>
  <c r="AG28" i="12"/>
  <c r="AG10" i="15"/>
  <c r="AG17" i="15"/>
  <c r="AF23" i="15"/>
  <c r="AG24" i="15"/>
  <c r="AF14" i="14"/>
  <c r="AH15" i="14"/>
  <c r="AF19" i="14"/>
  <c r="AH21" i="14"/>
  <c r="AF24" i="14"/>
  <c r="AF11" i="4"/>
  <c r="AF18" i="4"/>
  <c r="AF25" i="4"/>
  <c r="AG17" i="5"/>
  <c r="AF11" i="6"/>
  <c r="AG24" i="6"/>
  <c r="AG30" i="6"/>
  <c r="AF17" i="7"/>
  <c r="AF22" i="7"/>
  <c r="AF11" i="8"/>
  <c r="AG18" i="8"/>
  <c r="AF24" i="8"/>
  <c r="AG25" i="8"/>
  <c r="AG17" i="9"/>
  <c r="AG28" i="9"/>
  <c r="AG10" i="12"/>
  <c r="AG17" i="12"/>
  <c r="AF21" i="12"/>
  <c r="AF23" i="12"/>
  <c r="AG24" i="12"/>
  <c r="AF10" i="15"/>
  <c r="AG23" i="15"/>
  <c r="AG28" i="15"/>
  <c r="AG19" i="14"/>
  <c r="AH22" i="14"/>
  <c r="AG24" i="14"/>
  <c r="AF17" i="4"/>
  <c r="AG24" i="5"/>
  <c r="AG30" i="5"/>
  <c r="AF17" i="6"/>
  <c r="AG22" i="6"/>
  <c r="AG28" i="6"/>
  <c r="AF18" i="7"/>
  <c r="AF25" i="7"/>
  <c r="AG17" i="8"/>
  <c r="AG24" i="9"/>
  <c r="AG16" i="12"/>
  <c r="AF16" i="15"/>
  <c r="AG21" i="15"/>
  <c r="AG26" i="15"/>
  <c r="AF10" i="14"/>
  <c r="AG15" i="14"/>
  <c r="AH19" i="14"/>
  <c r="AG21" i="14"/>
  <c r="AH24" i="14"/>
  <c r="AH8" i="14"/>
  <c r="AF8" i="4"/>
  <c r="AF8" i="12"/>
  <c r="AG8" i="14"/>
  <c r="AF8" i="6"/>
  <c r="AF8" i="15"/>
  <c r="AF6" i="4"/>
  <c r="AG6" i="5"/>
  <c r="AG6" i="9"/>
  <c r="AF6" i="14"/>
  <c r="AG6" i="6"/>
  <c r="AF6" i="5"/>
  <c r="AG6" i="8"/>
  <c r="AG6" i="12"/>
  <c r="AF6" i="7"/>
  <c r="AG6" i="14"/>
  <c r="AG22" i="14"/>
  <c r="AH20" i="14"/>
  <c r="AG20" i="14"/>
  <c r="AH14" i="14"/>
  <c r="AG14" i="14"/>
  <c r="AG10" i="14"/>
  <c r="AH10" i="14"/>
  <c r="AF28" i="15"/>
  <c r="AF26" i="15"/>
  <c r="AF24" i="15"/>
  <c r="AF21" i="15"/>
  <c r="AF17" i="15"/>
  <c r="AG8" i="15"/>
  <c r="AF6" i="15"/>
  <c r="AF28" i="12"/>
  <c r="AF26" i="12"/>
  <c r="AF24" i="12"/>
  <c r="AF17" i="12"/>
  <c r="AG8" i="12"/>
  <c r="AF6" i="12"/>
  <c r="AF30" i="9"/>
  <c r="AF28" i="9"/>
  <c r="AF22" i="9"/>
  <c r="AF18" i="9"/>
  <c r="AF6" i="9"/>
  <c r="AF30" i="8"/>
  <c r="AF28" i="8"/>
  <c r="AF25" i="8"/>
  <c r="AF22" i="8"/>
  <c r="AF18" i="8"/>
  <c r="AG11" i="8"/>
  <c r="AF6" i="8"/>
  <c r="AF30" i="6"/>
  <c r="AF28" i="6"/>
  <c r="AF25" i="6"/>
  <c r="AF22" i="6"/>
  <c r="AF18" i="6"/>
  <c r="AG8" i="6"/>
  <c r="AF6" i="6"/>
  <c r="AF30" i="5"/>
  <c r="AF28" i="5"/>
  <c r="AF25" i="5"/>
  <c r="AF24" i="5"/>
  <c r="AF22" i="5"/>
  <c r="AF17" i="5"/>
  <c r="AF18" i="5"/>
  <c r="AF11" i="5"/>
  <c r="AG8" i="5"/>
  <c r="AF19" i="7" l="1"/>
  <c r="AF26" i="7"/>
  <c r="AG26" i="6"/>
  <c r="AG16" i="8"/>
  <c r="AG12" i="5"/>
  <c r="AF27" i="6"/>
  <c r="AF20" i="8"/>
  <c r="AG21" i="8"/>
  <c r="AF26" i="8"/>
  <c r="AG29" i="8"/>
  <c r="AF31" i="8"/>
  <c r="AF20" i="9"/>
  <c r="AG21" i="9"/>
  <c r="AF26" i="9"/>
  <c r="AG29" i="9"/>
  <c r="AF31" i="9"/>
  <c r="AF19" i="12"/>
  <c r="AG20" i="12"/>
  <c r="AG27" i="12"/>
  <c r="AF29" i="12"/>
  <c r="AF19" i="15"/>
  <c r="AG20" i="15"/>
  <c r="AG27" i="15"/>
  <c r="AF29" i="15"/>
  <c r="AH17" i="14"/>
  <c r="AF18" i="14"/>
  <c r="AF19" i="5"/>
  <c r="AF21" i="5"/>
  <c r="AG26" i="5"/>
  <c r="AG19" i="6"/>
  <c r="AF23" i="6"/>
  <c r="AF26" i="6"/>
  <c r="AG27" i="6"/>
  <c r="AF16" i="8"/>
  <c r="AF16" i="5"/>
  <c r="AG16" i="9"/>
  <c r="AG15" i="12"/>
  <c r="AG15" i="15"/>
  <c r="AF15" i="9"/>
  <c r="AF14" i="15"/>
  <c r="AF13" i="14"/>
  <c r="AF14" i="12"/>
  <c r="AF14" i="8"/>
  <c r="AF14" i="5"/>
  <c r="AF14" i="6"/>
  <c r="AF14" i="7"/>
  <c r="AF13" i="8"/>
  <c r="AF13" i="5"/>
  <c r="AG13" i="9"/>
  <c r="AG12" i="12"/>
  <c r="AG12" i="15"/>
  <c r="AG13" i="8"/>
  <c r="AF12" i="9"/>
  <c r="AF11" i="12"/>
  <c r="AF11" i="15"/>
  <c r="AF9" i="7"/>
  <c r="AG9" i="8"/>
  <c r="AG9" i="6"/>
  <c r="AG7" i="9"/>
  <c r="AG7" i="12"/>
  <c r="AG7" i="15"/>
  <c r="AG7" i="14"/>
  <c r="AF5" i="7"/>
  <c r="AG5" i="8"/>
  <c r="AF5" i="9"/>
  <c r="AF5" i="12"/>
  <c r="AF5" i="15"/>
  <c r="AG7" i="5"/>
  <c r="AF20" i="6"/>
  <c r="AG20" i="8"/>
  <c r="AG23" i="8"/>
  <c r="AG27" i="8"/>
  <c r="AG31" i="8"/>
  <c r="AG20" i="9"/>
  <c r="AG11" i="12"/>
  <c r="AG19" i="12"/>
  <c r="AG22" i="12"/>
  <c r="AG29" i="12"/>
  <c r="AG11" i="15"/>
  <c r="AG14" i="15"/>
  <c r="AG19" i="15"/>
  <c r="AG22" i="15"/>
  <c r="AG25" i="15"/>
  <c r="AG29" i="15"/>
  <c r="AH7" i="14"/>
  <c r="AH11" i="14"/>
  <c r="AG13" i="14"/>
  <c r="AF16" i="14"/>
  <c r="AG17" i="14"/>
  <c r="AH18" i="14"/>
  <c r="AG23" i="14"/>
  <c r="AG9" i="5"/>
  <c r="AF23" i="5"/>
  <c r="AG12" i="9"/>
  <c r="AG15" i="9"/>
  <c r="AG23" i="9"/>
  <c r="AG27" i="9"/>
  <c r="AG31" i="9"/>
  <c r="AG14" i="12"/>
  <c r="AG25" i="12"/>
  <c r="AF12" i="5"/>
  <c r="AG12" i="8"/>
  <c r="AG14" i="8"/>
  <c r="AG15" i="8"/>
  <c r="AG13" i="5"/>
  <c r="AF15" i="5"/>
  <c r="AG16" i="5"/>
  <c r="AF20" i="5"/>
  <c r="AG21" i="5"/>
  <c r="AF26" i="5"/>
  <c r="AG29" i="5"/>
  <c r="AF31" i="5"/>
  <c r="AG7" i="6"/>
  <c r="AF12" i="6"/>
  <c r="AG13" i="6"/>
  <c r="AF15" i="6"/>
  <c r="AG16" i="6"/>
  <c r="AG21" i="6"/>
  <c r="AG29" i="6"/>
  <c r="AF31" i="6"/>
  <c r="AF7" i="7"/>
  <c r="AF13" i="7"/>
  <c r="AF16" i="7"/>
  <c r="AF21" i="7"/>
  <c r="AF29" i="7"/>
  <c r="AG7" i="8"/>
  <c r="AF12" i="8"/>
  <c r="AF15" i="8"/>
  <c r="AF19" i="8"/>
  <c r="AF21" i="8"/>
  <c r="AG26" i="8"/>
  <c r="AF13" i="9"/>
  <c r="AF14" i="9"/>
  <c r="AF16" i="9"/>
  <c r="AF19" i="9"/>
  <c r="AF21" i="9"/>
  <c r="AG26" i="9"/>
  <c r="AF12" i="12"/>
  <c r="AF13" i="12"/>
  <c r="AF15" i="12"/>
  <c r="AF18" i="12"/>
  <c r="AF20" i="12"/>
  <c r="AF12" i="15"/>
  <c r="AF13" i="15"/>
  <c r="AF15" i="15"/>
  <c r="AF18" i="15"/>
  <c r="AF25" i="15"/>
  <c r="AF7" i="14"/>
  <c r="AF12" i="14"/>
  <c r="AH13" i="14"/>
  <c r="AH16" i="14"/>
  <c r="AF17" i="14"/>
  <c r="AH23" i="14"/>
  <c r="AG15" i="5"/>
  <c r="AG20" i="5"/>
  <c r="AG23" i="5"/>
  <c r="AG27" i="5"/>
  <c r="AG31" i="5"/>
  <c r="AG12" i="6"/>
  <c r="AG15" i="6"/>
  <c r="AF19" i="6"/>
  <c r="AG20" i="6"/>
  <c r="AG23" i="6"/>
  <c r="AG31" i="6"/>
  <c r="AF12" i="7"/>
  <c r="AF15" i="7"/>
  <c r="AF20" i="7"/>
  <c r="AF23" i="7"/>
  <c r="AF27" i="7"/>
  <c r="AF31" i="7"/>
  <c r="AF23" i="8"/>
  <c r="AF23" i="9"/>
  <c r="AF22" i="12"/>
  <c r="AF22" i="15"/>
  <c r="AF23" i="14"/>
  <c r="AG5" i="5"/>
  <c r="AF5" i="6"/>
  <c r="AF5" i="8"/>
  <c r="AG5" i="9"/>
  <c r="AG5" i="12"/>
  <c r="AG5" i="15"/>
  <c r="AG5" i="6"/>
  <c r="AF5" i="5"/>
  <c r="AG16" i="14"/>
  <c r="AG18" i="14"/>
  <c r="AF11" i="14"/>
  <c r="AG11" i="14"/>
  <c r="AG12" i="14"/>
  <c r="AG5" i="14"/>
  <c r="AH5" i="14"/>
  <c r="AF27" i="15"/>
  <c r="AG18" i="15"/>
  <c r="AF20" i="15"/>
  <c r="AG13" i="15"/>
  <c r="AF7" i="15"/>
  <c r="AF27" i="12"/>
  <c r="AF25" i="12"/>
  <c r="AG18" i="12"/>
  <c r="AG13" i="12"/>
  <c r="AF7" i="12"/>
  <c r="AF29" i="9"/>
  <c r="AF27" i="9"/>
  <c r="AG19" i="9"/>
  <c r="AG14" i="9"/>
  <c r="AF7" i="9"/>
  <c r="AF29" i="8"/>
  <c r="AF27" i="8"/>
  <c r="AG19" i="8"/>
  <c r="AF9" i="8"/>
  <c r="AF7" i="8"/>
  <c r="AF29" i="6"/>
  <c r="AF21" i="6"/>
  <c r="AF13" i="6"/>
  <c r="AF16" i="6"/>
  <c r="AG14" i="6"/>
  <c r="AF9" i="6"/>
  <c r="AF7" i="6"/>
  <c r="AF29" i="5"/>
  <c r="AF27" i="5"/>
  <c r="AG19" i="5"/>
  <c r="AG14" i="5"/>
  <c r="AF9" i="5"/>
  <c r="AF7" i="5"/>
  <c r="AF33" i="7" l="1"/>
  <c r="AF14" i="4" l="1"/>
  <c r="AF21" i="4"/>
  <c r="AF29" i="4"/>
  <c r="AF9" i="4"/>
  <c r="AF20" i="4"/>
  <c r="AF23" i="4"/>
  <c r="AF27" i="4"/>
  <c r="AF31" i="4"/>
  <c r="AF13" i="4"/>
  <c r="AF16" i="4"/>
  <c r="AF19" i="4"/>
  <c r="AF26" i="4"/>
  <c r="AF5" i="4"/>
  <c r="AF7" i="4"/>
  <c r="AF12" i="4"/>
  <c r="AF15" i="4"/>
  <c r="AF33" i="4" l="1"/>
  <c r="AE33" i="6"/>
  <c r="AE33" i="5"/>
  <c r="AE33" i="9" l="1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D33" i="6"/>
  <c r="AC33" i="6"/>
  <c r="AB33" i="6"/>
  <c r="AA33" i="6"/>
  <c r="Z33" i="6"/>
  <c r="Y33" i="6"/>
  <c r="X33" i="6"/>
  <c r="W33" i="6"/>
  <c r="V33" i="6"/>
  <c r="U33" i="6"/>
  <c r="T33" i="6"/>
  <c r="R33" i="6"/>
  <c r="S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U26" i="14"/>
  <c r="AE30" i="15"/>
  <c r="B30" i="15"/>
  <c r="AE30" i="12"/>
  <c r="B30" i="12"/>
  <c r="M30" i="12"/>
  <c r="AC30" i="12"/>
  <c r="AA30" i="12"/>
  <c r="AE33" i="8"/>
  <c r="B33" i="8"/>
  <c r="I25" i="14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AD30" i="12"/>
  <c r="AB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L30" i="12"/>
  <c r="K30" i="12"/>
  <c r="J30" i="12"/>
  <c r="I30" i="12"/>
  <c r="H30" i="12"/>
  <c r="G30" i="12"/>
  <c r="F30" i="12"/>
  <c r="E30" i="12"/>
  <c r="D30" i="12"/>
  <c r="C30" i="12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AE33" i="7"/>
  <c r="B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C25" i="14" l="1"/>
  <c r="G25" i="14"/>
  <c r="K26" i="14"/>
  <c r="O26" i="14"/>
  <c r="S25" i="14"/>
  <c r="W26" i="14"/>
  <c r="AA26" i="14"/>
  <c r="AE26" i="14"/>
  <c r="E25" i="14"/>
  <c r="M26" i="14"/>
  <c r="Q25" i="14"/>
  <c r="Y25" i="14"/>
  <c r="E26" i="14"/>
  <c r="U25" i="14"/>
  <c r="AC25" i="14"/>
  <c r="O25" i="14"/>
  <c r="W25" i="14"/>
  <c r="C26" i="14"/>
  <c r="AC26" i="14"/>
  <c r="F25" i="14"/>
  <c r="J25" i="14"/>
  <c r="N25" i="14"/>
  <c r="R25" i="14"/>
  <c r="V25" i="14"/>
  <c r="Z25" i="14"/>
  <c r="K25" i="14"/>
  <c r="AA25" i="14"/>
  <c r="M25" i="14"/>
  <c r="I26" i="14"/>
  <c r="Q26" i="14"/>
  <c r="Y26" i="14"/>
  <c r="AD25" i="14"/>
  <c r="G26" i="14"/>
  <c r="S26" i="14"/>
  <c r="AE25" i="14"/>
  <c r="AG30" i="15"/>
  <c r="AG30" i="12"/>
  <c r="AG33" i="9"/>
  <c r="AG33" i="8"/>
  <c r="AG33" i="6"/>
  <c r="AF30" i="15"/>
  <c r="AF30" i="12"/>
  <c r="AF33" i="9"/>
  <c r="AF33" i="8"/>
  <c r="AF33" i="6"/>
  <c r="AG33" i="5"/>
  <c r="D26" i="14"/>
  <c r="H26" i="14"/>
  <c r="L26" i="14"/>
  <c r="P26" i="14"/>
  <c r="T26" i="14"/>
  <c r="X26" i="14"/>
  <c r="AB26" i="14"/>
  <c r="B25" i="14"/>
  <c r="AF33" i="5"/>
  <c r="D25" i="14"/>
  <c r="H25" i="14"/>
  <c r="L25" i="14"/>
  <c r="P25" i="14"/>
  <c r="T25" i="14"/>
  <c r="X25" i="14"/>
  <c r="B26" i="14"/>
  <c r="F26" i="14"/>
  <c r="J26" i="14"/>
  <c r="N26" i="14"/>
  <c r="R26" i="14"/>
  <c r="V26" i="14"/>
  <c r="Z26" i="14"/>
  <c r="AD26" i="14"/>
  <c r="AD33" i="4" l="1"/>
  <c r="AC33" i="4"/>
  <c r="AB33" i="4"/>
  <c r="Z33" i="4"/>
  <c r="Y33" i="4"/>
  <c r="X33" i="4"/>
  <c r="V33" i="4"/>
  <c r="U33" i="4"/>
  <c r="T33" i="4"/>
  <c r="R33" i="4"/>
  <c r="Q33" i="4"/>
  <c r="P33" i="4"/>
  <c r="N33" i="4"/>
  <c r="M33" i="4"/>
  <c r="L33" i="4"/>
  <c r="J33" i="4"/>
  <c r="I33" i="4"/>
  <c r="H33" i="4"/>
  <c r="F33" i="4"/>
  <c r="E33" i="4"/>
  <c r="D33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3" i="4" l="1"/>
  <c r="K33" i="4"/>
  <c r="O33" i="4"/>
  <c r="S33" i="4"/>
  <c r="W33" i="4"/>
  <c r="AA33" i="4"/>
  <c r="AE33" i="4"/>
  <c r="G33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26" i="14" l="1"/>
  <c r="AF25" i="14"/>
  <c r="AG25" i="14"/>
</calcChain>
</file>

<file path=xl/sharedStrings.xml><?xml version="1.0" encoding="utf-8"?>
<sst xmlns="http://schemas.openxmlformats.org/spreadsheetml/2006/main" count="3076" uniqueCount="227">
  <si>
    <t>Aquidauana</t>
  </si>
  <si>
    <t>Campo Grande</t>
  </si>
  <si>
    <t>Cassilândia</t>
  </si>
  <si>
    <t>Corumbá</t>
  </si>
  <si>
    <t>Coxim</t>
  </si>
  <si>
    <t>Itaquirai</t>
  </si>
  <si>
    <t>Ivinhema</t>
  </si>
  <si>
    <t>Miranda</t>
  </si>
  <si>
    <t>Ponta Porã</t>
  </si>
  <si>
    <t>Porto Murtinho</t>
  </si>
  <si>
    <t>Rio Brilhante</t>
  </si>
  <si>
    <t>Três Lagoas</t>
  </si>
  <si>
    <t>Municípios</t>
  </si>
  <si>
    <t>Direção do Vento</t>
  </si>
  <si>
    <t>Sidrolândia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</si>
  <si>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</si>
  <si>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</si>
  <si>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</si>
  <si>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</si>
  <si>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</si>
  <si>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</si>
  <si>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</si>
  <si>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</si>
  <si>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</si>
  <si>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</si>
  <si>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</si>
  <si>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</si>
  <si>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</si>
  <si>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</si>
  <si>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</si>
  <si>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</si>
  <si>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</si>
  <si>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</si>
  <si>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</si>
  <si>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</si>
  <si>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</si>
  <si>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</si>
  <si>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</si>
  <si>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</si>
  <si>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</si>
  <si>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</si>
  <si>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</si>
  <si>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</si>
  <si>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</si>
  <si>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</si>
  <si>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</si>
  <si>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</si>
  <si>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</si>
  <si>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</si>
  <si>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</si>
  <si>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</si>
  <si>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</si>
  <si>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</si>
  <si>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</si>
  <si>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</si>
  <si>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</si>
  <si>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</si>
  <si>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</si>
  <si>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</si>
  <si>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</si>
  <si>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</si>
  <si>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</si>
  <si>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</si>
  <si>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</si>
  <si>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</si>
  <si>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</si>
  <si>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</si>
  <si>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</si>
  <si>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</si>
  <si>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</si>
  <si>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</si>
  <si>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</si>
  <si>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</si>
  <si>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</si>
  <si>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</si>
  <si>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</si>
  <si>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</si>
  <si>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</si>
  <si>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</si>
  <si>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</si>
  <si>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</si>
  <si>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</si>
  <si>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</si>
  <si>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</si>
  <si>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</si>
  <si>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</si>
  <si>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</si>
  <si>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</si>
  <si>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</si>
  <si>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</si>
  <si>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</si>
  <si>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</si>
  <si>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</si>
  <si>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</si>
  <si>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</si>
  <si>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</si>
  <si>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</si>
  <si>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</si>
  <si>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</si>
  <si>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</si>
  <si>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</si>
  <si>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</si>
  <si>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</si>
  <si>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</si>
  <si>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</si>
  <si>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</si>
  <si>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</si>
  <si>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</si>
  <si>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</si>
  <si>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</si>
  <si>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</si>
  <si>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</si>
  <si>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</si>
  <si>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</si>
  <si>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</si>
  <si>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</si>
  <si>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</si>
  <si>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</si>
  <si>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</si>
  <si>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</si>
  <si>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</si>
  <si>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</si>
  <si>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</si>
  <si>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</si>
  <si>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</si>
  <si>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</si>
  <si>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</si>
  <si>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</si>
  <si>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</si>
  <si>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</si>
  <si>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</si>
  <si>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</si>
  <si>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</si>
  <si>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</si>
  <si>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</si>
  <si>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</si>
  <si>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</si>
  <si>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</si>
  <si>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</si>
  <si>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</si>
  <si>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</si>
  <si>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</si>
  <si>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Aral Moreira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</si>
  <si>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</si>
  <si>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</si>
  <si>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</si>
  <si>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</si>
  <si>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</si>
  <si>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</si>
  <si>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</si>
  <si>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</si>
  <si>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</si>
  <si>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</si>
  <si>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</si>
  <si>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</si>
  <si>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</si>
  <si>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</si>
  <si>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</si>
  <si>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</si>
  <si>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</si>
  <si>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</si>
  <si>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</si>
  <si>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</si>
  <si>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</si>
  <si>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</si>
  <si>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</si>
  <si>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</si>
  <si>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</si>
  <si>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</si>
  <si>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</si>
  <si>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</si>
  <si>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</si>
  <si>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</si>
  <si>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</si>
  <si>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</si>
  <si>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</si>
  <si>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</si>
  <si>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</si>
  <si>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</si>
  <si>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</si>
  <si>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</si>
  <si>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</si>
  <si>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</si>
  <si>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</si>
  <si>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</si>
  <si>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</si>
  <si>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</si>
  <si>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</si>
  <si>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</si>
  <si>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</si>
  <si>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</si>
  <si>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</si>
  <si>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</si>
  <si>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</si>
  <si>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</si>
  <si>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</si>
  <si>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</si>
  <si>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</si>
  <si>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</si>
  <si>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</si>
  <si>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</si>
  <si>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</si>
  <si>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</si>
  <si>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</t>
  </si>
  <si>
    <t>NE</t>
  </si>
  <si>
    <t>L</t>
  </si>
  <si>
    <t>SE</t>
  </si>
  <si>
    <t>S</t>
  </si>
  <si>
    <t>SO</t>
  </si>
  <si>
    <t>Junho/2021</t>
  </si>
  <si>
    <t>Dra.Valesca Rodrigues Fernandes</t>
  </si>
  <si>
    <t>junho/2021</t>
  </si>
  <si>
    <t>O</t>
  </si>
  <si>
    <t>NO</t>
  </si>
  <si>
    <t>Bela vista</t>
  </si>
  <si>
    <t xml:space="preserve">  Dra.Valesca Rodrigues Fernandes</t>
  </si>
  <si>
    <t xml:space="preserve">  CoordenadoraTécnica/Cemtec</t>
  </si>
  <si>
    <t xml:space="preserve">    CoordenadoraTécnica/Cemtec</t>
  </si>
  <si>
    <t>Chuva ( mm )</t>
  </si>
  <si>
    <t>Rajada do Vento ( Km/h )</t>
  </si>
  <si>
    <t>Velocidade do Vento Máxima ( Km/h )</t>
  </si>
  <si>
    <t>Umidade Mínima ( % )</t>
  </si>
  <si>
    <t>Umidade Máxima ( % )</t>
  </si>
  <si>
    <t>Umidade Instantânea ( % )</t>
  </si>
  <si>
    <t>Temperatura Mínima ( °C )</t>
  </si>
  <si>
    <t>Temperatura Máxima ( °C )</t>
  </si>
  <si>
    <t>Temperatura Instantânea  ( °C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</si>
</sst>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8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0" fillId="6" borderId="1" xfId="0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center" wrapText="1"/>
    </xf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12" xfId="0" applyFill="1" applyBorder="1"/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8" fillId="6" borderId="12" xfId="0" applyNumberFormat="1" applyFont="1" applyFill="1" applyBorder="1" applyAlignment="1">
      <alignment horizontal="center"/>
    </xf>
    <xf numFmtId="0" fontId="0" fillId="6" borderId="12" xfId="0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7" fillId="6" borderId="1" xfId="0" applyFont="1" applyFill="1" applyBorder="1" applyAlignment="1">
      <alignment wrapText="1"/>
    </xf>
    <xf numFmtId="0" fontId="17" fillId="6" borderId="1" xfId="0" applyFont="1" applyFill="1" applyBorder="1" applyAlignment="1">
      <alignment horizontal="center" vertical="center" wrapText="1"/>
    </xf>
    <xf numFmtId="3" fontId="17" fillId="6" borderId="1" xfId="0" applyNumberFormat="1" applyFont="1" applyFill="1" applyBorder="1" applyAlignment="1">
      <alignment horizontal="center" wrapText="1"/>
    </xf>
    <xf numFmtId="0" fontId="17" fillId="6" borderId="1" xfId="0" applyNumberFormat="1" applyFont="1" applyFill="1" applyBorder="1" applyAlignment="1">
      <alignment horizontal="center" wrapText="1"/>
    </xf>
    <xf numFmtId="14" fontId="17" fillId="6" borderId="1" xfId="0" applyNumberFormat="1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center"/>
    </xf>
    <xf numFmtId="0" fontId="18" fillId="6" borderId="0" xfId="0" applyFont="1" applyFill="1"/>
    <xf numFmtId="0" fontId="18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2" fontId="6" fillId="4" borderId="15" xfId="0" applyNumberFormat="1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8" fillId="11" borderId="31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2" fontId="3" fillId="0" borderId="2" xfId="0" applyNumberFormat="1" applyFont="1" applyBorder="1" applyAlignment="1">
      <alignment horizontal="center" vertical="center"/>
    </xf>
    <xf numFmtId="2" fontId="3" fillId="6" borderId="2" xfId="0" applyNumberFormat="1" applyFont="1" applyFill="1" applyBorder="1" applyAlignment="1">
      <alignment horizontal="center" vertical="center"/>
    </xf>
    <xf numFmtId="2" fontId="8" fillId="3" borderId="28" xfId="0" applyNumberFormat="1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2" fontId="8" fillId="3" borderId="13" xfId="0" applyNumberFormat="1" applyFont="1" applyFill="1" applyBorder="1" applyAlignment="1">
      <alignment horizontal="center" vertical="center"/>
    </xf>
    <xf numFmtId="2" fontId="4" fillId="3" borderId="13" xfId="0" applyNumberFormat="1" applyFont="1" applyFill="1" applyBorder="1" applyAlignment="1">
      <alignment horizontal="center" vertical="center"/>
    </xf>
    <xf numFmtId="2" fontId="10" fillId="3" borderId="13" xfId="0" applyNumberFormat="1" applyFont="1" applyFill="1" applyBorder="1" applyAlignment="1">
      <alignment horizontal="center" vertical="center"/>
    </xf>
    <xf numFmtId="2" fontId="10" fillId="3" borderId="49" xfId="0" applyNumberFormat="1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14" fontId="8" fillId="7" borderId="52" xfId="0" applyNumberFormat="1" applyFont="1" applyFill="1" applyBorder="1" applyAlignment="1">
      <alignment horizontal="center"/>
    </xf>
    <xf numFmtId="14" fontId="4" fillId="0" borderId="31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/>
    </xf>
    <xf numFmtId="0" fontId="8" fillId="3" borderId="45" xfId="0" applyFont="1" applyFill="1" applyBorder="1" applyAlignment="1">
      <alignment horizontal="center" vertical="center"/>
    </xf>
    <xf numFmtId="2" fontId="8" fillId="3" borderId="38" xfId="0" applyNumberFormat="1" applyFont="1" applyFill="1" applyBorder="1" applyAlignment="1">
      <alignment horizontal="center" vertical="center"/>
    </xf>
    <xf numFmtId="2" fontId="8" fillId="3" borderId="39" xfId="0" applyNumberFormat="1" applyFont="1" applyFill="1" applyBorder="1" applyAlignment="1">
      <alignment horizontal="center" vertical="center"/>
    </xf>
    <xf numFmtId="2" fontId="8" fillId="3" borderId="56" xfId="0" applyNumberFormat="1" applyFont="1" applyFill="1" applyBorder="1" applyAlignment="1">
      <alignment horizontal="center" vertical="center"/>
    </xf>
    <xf numFmtId="2" fontId="3" fillId="0" borderId="46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55" xfId="0" applyNumberFormat="1" applyFont="1" applyBorder="1" applyAlignment="1">
      <alignment horizontal="center" vertical="center"/>
    </xf>
    <xf numFmtId="2" fontId="4" fillId="2" borderId="56" xfId="0" applyNumberFormat="1" applyFont="1" applyFill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2" fontId="3" fillId="0" borderId="33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2" fontId="4" fillId="3" borderId="28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49" fontId="8" fillId="5" borderId="28" xfId="0" applyNumberFormat="1" applyFont="1" applyFill="1" applyBorder="1" applyAlignment="1">
      <alignment horizontal="center" vertical="center"/>
    </xf>
    <xf numFmtId="2" fontId="4" fillId="5" borderId="28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4" fillId="2" borderId="59" xfId="0" applyNumberFormat="1" applyFont="1" applyFill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0" fontId="10" fillId="7" borderId="61" xfId="0" applyFont="1" applyFill="1" applyBorder="1" applyAlignment="1">
      <alignment horizontal="center" vertical="center"/>
    </xf>
    <xf numFmtId="2" fontId="8" fillId="4" borderId="19" xfId="0" applyNumberFormat="1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5" fillId="4" borderId="56" xfId="0" applyFont="1" applyFill="1" applyBorder="1" applyAlignment="1">
      <alignment horizontal="center" vertical="center"/>
    </xf>
    <xf numFmtId="2" fontId="8" fillId="4" borderId="20" xfId="0" applyNumberFormat="1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/>
    </xf>
    <xf numFmtId="2" fontId="8" fillId="3" borderId="34" xfId="0" applyNumberFormat="1" applyFont="1" applyFill="1" applyBorder="1" applyAlignment="1">
      <alignment horizontal="center" vertical="center"/>
    </xf>
    <xf numFmtId="2" fontId="4" fillId="5" borderId="26" xfId="0" applyNumberFormat="1" applyFont="1" applyFill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2" fontId="3" fillId="0" borderId="63" xfId="0" applyNumberFormat="1" applyFont="1" applyBorder="1" applyAlignment="1">
      <alignment horizontal="center" vertical="center"/>
    </xf>
    <xf numFmtId="0" fontId="15" fillId="5" borderId="44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2" fontId="8" fillId="5" borderId="28" xfId="0" applyNumberFormat="1" applyFont="1" applyFill="1" applyBorder="1" applyAlignment="1">
      <alignment horizontal="center" vertical="center"/>
    </xf>
    <xf numFmtId="2" fontId="6" fillId="5" borderId="28" xfId="0" applyNumberFormat="1" applyFont="1" applyFill="1" applyBorder="1" applyAlignment="1">
      <alignment horizontal="center" vertical="center"/>
    </xf>
    <xf numFmtId="2" fontId="3" fillId="0" borderId="70" xfId="0" applyNumberFormat="1" applyFont="1" applyBorder="1" applyAlignment="1">
      <alignment horizontal="center" vertical="center"/>
    </xf>
    <xf numFmtId="2" fontId="8" fillId="5" borderId="34" xfId="0" applyNumberFormat="1" applyFont="1" applyFill="1" applyBorder="1" applyAlignment="1">
      <alignment horizontal="center" vertical="center"/>
    </xf>
    <xf numFmtId="2" fontId="8" fillId="3" borderId="26" xfId="0" applyNumberFormat="1" applyFont="1" applyFill="1" applyBorder="1" applyAlignment="1">
      <alignment horizontal="center" vertical="center"/>
    </xf>
    <xf numFmtId="2" fontId="8" fillId="5" borderId="26" xfId="0" applyNumberFormat="1" applyFont="1" applyFill="1" applyBorder="1" applyAlignment="1">
      <alignment horizontal="center" vertical="center"/>
    </xf>
    <xf numFmtId="2" fontId="8" fillId="4" borderId="56" xfId="0" applyNumberFormat="1" applyFont="1" applyFill="1" applyBorder="1" applyAlignment="1">
      <alignment horizontal="center" vertical="center"/>
    </xf>
    <xf numFmtId="2" fontId="8" fillId="3" borderId="52" xfId="0" applyNumberFormat="1" applyFont="1" applyFill="1" applyBorder="1" applyAlignment="1">
      <alignment horizontal="center" vertical="center"/>
    </xf>
    <xf numFmtId="2" fontId="4" fillId="3" borderId="26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2" fontId="8" fillId="5" borderId="20" xfId="0" applyNumberFormat="1" applyFont="1" applyFill="1" applyBorder="1" applyAlignment="1">
      <alignment horizontal="center" vertical="center"/>
    </xf>
    <xf numFmtId="2" fontId="8" fillId="5" borderId="56" xfId="0" applyNumberFormat="1" applyFont="1" applyFill="1" applyBorder="1" applyAlignment="1">
      <alignment horizontal="center" vertical="center"/>
    </xf>
    <xf numFmtId="0" fontId="10" fillId="10" borderId="47" xfId="0" applyFont="1" applyFill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2" fontId="8" fillId="3" borderId="23" xfId="0" applyNumberFormat="1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5" fillId="4" borderId="67" xfId="0" applyFont="1" applyFill="1" applyBorder="1" applyAlignment="1">
      <alignment horizontal="center" vertical="center"/>
    </xf>
    <xf numFmtId="2" fontId="8" fillId="3" borderId="25" xfId="0" applyNumberFormat="1" applyFont="1" applyFill="1" applyBorder="1" applyAlignment="1">
      <alignment horizontal="center" vertical="center"/>
    </xf>
    <xf numFmtId="2" fontId="8" fillId="5" borderId="40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2" fontId="8" fillId="5" borderId="31" xfId="0" applyNumberFormat="1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49" fontId="8" fillId="4" borderId="41" xfId="0" applyNumberFormat="1" applyFont="1" applyFill="1" applyBorder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center" vertical="center"/>
    </xf>
    <xf numFmtId="49" fontId="8" fillId="4" borderId="40" xfId="0" applyNumberFormat="1" applyFont="1" applyFill="1" applyBorder="1" applyAlignment="1">
      <alignment horizontal="center" vertical="center"/>
    </xf>
    <xf numFmtId="2" fontId="8" fillId="4" borderId="31" xfId="0" applyNumberFormat="1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2" fontId="3" fillId="6" borderId="21" xfId="0" applyNumberFormat="1" applyFont="1" applyFill="1" applyBorder="1" applyAlignment="1">
      <alignment horizontal="center" vertical="center"/>
    </xf>
    <xf numFmtId="49" fontId="8" fillId="5" borderId="34" xfId="0" applyNumberFormat="1" applyFont="1" applyFill="1" applyBorder="1" applyAlignment="1">
      <alignment horizontal="center" vertical="center"/>
    </xf>
    <xf numFmtId="2" fontId="3" fillId="6" borderId="4" xfId="0" applyNumberFormat="1" applyFont="1" applyFill="1" applyBorder="1" applyAlignment="1">
      <alignment horizontal="center" vertical="center"/>
    </xf>
    <xf numFmtId="2" fontId="3" fillId="6" borderId="46" xfId="0" applyNumberFormat="1" applyFont="1" applyFill="1" applyBorder="1" applyAlignment="1">
      <alignment horizontal="center" vertical="center"/>
    </xf>
    <xf numFmtId="49" fontId="8" fillId="5" borderId="52" xfId="0" applyNumberFormat="1" applyFont="1" applyFill="1" applyBorder="1" applyAlignment="1">
      <alignment horizontal="center" vertical="center"/>
    </xf>
    <xf numFmtId="0" fontId="10" fillId="3" borderId="70" xfId="0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49" fontId="9" fillId="0" borderId="54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47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57" xfId="0" applyNumberFormat="1" applyFont="1" applyBorder="1" applyAlignment="1">
      <alignment horizontal="center" vertical="center"/>
    </xf>
    <xf numFmtId="1" fontId="4" fillId="0" borderId="58" xfId="0" applyNumberFormat="1" applyFont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1" fontId="4" fillId="0" borderId="48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66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" fontId="4" fillId="6" borderId="68" xfId="0" applyNumberFormat="1" applyFont="1" applyFill="1" applyBorder="1" applyAlignment="1">
      <alignment horizontal="center" vertical="center"/>
    </xf>
    <xf numFmtId="1" fontId="4" fillId="6" borderId="27" xfId="0" applyNumberFormat="1" applyFont="1" applyFill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" fontId="4" fillId="0" borderId="69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1" fontId="4" fillId="0" borderId="62" xfId="0" applyNumberFormat="1" applyFont="1" applyBorder="1" applyAlignment="1">
      <alignment horizontal="center" vertical="center"/>
    </xf>
    <xf numFmtId="1" fontId="4" fillId="0" borderId="63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72" xfId="0" applyNumberFormat="1" applyFont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6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7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60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>
      <alignment horizontal="center"/>
    </xf>
    <xf numFmtId="1" fontId="4" fillId="0" borderId="51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295275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34</xdr:row>
      <xdr:rowOff>105833</xdr:rowOff>
    </xdr:from>
    <xdr:to>
      <xdr:col>31</xdr:col>
      <xdr:colOff>325967</xdr:colOff>
      <xdr:row>38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328346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28</xdr:row>
      <xdr:rowOff>63500</xdr:rowOff>
    </xdr:from>
    <xdr:to>
      <xdr:col>2</xdr:col>
      <xdr:colOff>222250</xdr:colOff>
      <xdr:row>31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27</xdr:row>
      <xdr:rowOff>116417</xdr:rowOff>
    </xdr:from>
    <xdr:to>
      <xdr:col>33</xdr:col>
      <xdr:colOff>297392</xdr:colOff>
      <xdr:row>31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28</xdr:row>
      <xdr:rowOff>105832</xdr:rowOff>
    </xdr:from>
    <xdr:to>
      <xdr:col>18</xdr:col>
      <xdr:colOff>223571</xdr:colOff>
      <xdr:row>31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9525</xdr:colOff>
      <xdr:row>38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34</xdr:row>
      <xdr:rowOff>127000</xdr:rowOff>
    </xdr:from>
    <xdr:to>
      <xdr:col>32</xdr:col>
      <xdr:colOff>351367</xdr:colOff>
      <xdr:row>38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21167</xdr:colOff>
      <xdr:row>36</xdr:row>
      <xdr:rowOff>116416</xdr:rowOff>
    </xdr:from>
    <xdr:to>
      <xdr:col>18</xdr:col>
      <xdr:colOff>40480</xdr:colOff>
      <xdr:row>39</xdr:row>
      <xdr:rowOff>148694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683250" y="6244166"/>
          <a:ext cx="1373980" cy="5085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34</xdr:row>
      <xdr:rowOff>84667</xdr:rowOff>
    </xdr:from>
    <xdr:to>
      <xdr:col>32</xdr:col>
      <xdr:colOff>301625</xdr:colOff>
      <xdr:row>38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19</xdr:col>
      <xdr:colOff>23546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200025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34</xdr:row>
      <xdr:rowOff>105834</xdr:rowOff>
    </xdr:from>
    <xdr:to>
      <xdr:col>31</xdr:col>
      <xdr:colOff>357716</xdr:colOff>
      <xdr:row>38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328346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2</xdr:col>
      <xdr:colOff>257175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34</xdr:row>
      <xdr:rowOff>42334</xdr:rowOff>
    </xdr:from>
    <xdr:to>
      <xdr:col>32</xdr:col>
      <xdr:colOff>432858</xdr:colOff>
      <xdr:row>37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18</xdr:col>
      <xdr:colOff>166421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35</xdr:row>
      <xdr:rowOff>63500</xdr:rowOff>
    </xdr:from>
    <xdr:to>
      <xdr:col>3</xdr:col>
      <xdr:colOff>0</xdr:colOff>
      <xdr:row>38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34</xdr:row>
      <xdr:rowOff>127000</xdr:rowOff>
    </xdr:from>
    <xdr:to>
      <xdr:col>32</xdr:col>
      <xdr:colOff>350308</xdr:colOff>
      <xdr:row>38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35</xdr:row>
      <xdr:rowOff>105832</xdr:rowOff>
    </xdr:from>
    <xdr:to>
      <xdr:col>19</xdr:col>
      <xdr:colOff>42596</xdr:colOff>
      <xdr:row>38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295275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31</xdr:row>
      <xdr:rowOff>105833</xdr:rowOff>
    </xdr:from>
    <xdr:to>
      <xdr:col>32</xdr:col>
      <xdr:colOff>565149</xdr:colOff>
      <xdr:row>35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36</xdr:row>
      <xdr:rowOff>63500</xdr:rowOff>
    </xdr:from>
    <xdr:to>
      <xdr:col>2</xdr:col>
      <xdr:colOff>114300</xdr:colOff>
      <xdr:row>39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35</xdr:row>
      <xdr:rowOff>68792</xdr:rowOff>
    </xdr:from>
    <xdr:to>
      <xdr:col>31</xdr:col>
      <xdr:colOff>991658</xdr:colOff>
      <xdr:row>39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37</xdr:row>
      <xdr:rowOff>39157</xdr:rowOff>
    </xdr:from>
    <xdr:to>
      <xdr:col>24</xdr:col>
      <xdr:colOff>71171</xdr:colOff>
      <xdr:row>40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32</xdr:row>
      <xdr:rowOff>63500</xdr:rowOff>
    </xdr:from>
    <xdr:to>
      <xdr:col>2</xdr:col>
      <xdr:colOff>247650</xdr:colOff>
      <xdr:row>35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31</xdr:row>
      <xdr:rowOff>31750</xdr:rowOff>
    </xdr:from>
    <xdr:to>
      <xdr:col>32</xdr:col>
      <xdr:colOff>342899</xdr:colOff>
      <xdr:row>34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32</xdr:row>
      <xdr:rowOff>105832</xdr:rowOff>
    </xdr:from>
    <xdr:to>
      <xdr:col>18</xdr:col>
      <xdr:colOff>328346</xdr:colOff>
      <xdr:row>35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MTEC/CEMTEC_BOLETINS%20METEOROL&#211;GICO%20_%20INMET/2020/BoletimAguaClara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EMTEC/CEMTEC_BOLETINS%20METEOROL&#211;GICO%20_%20INMET/2020/BoletimCassilandi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EMTEC/CEMTEC_BOLETINS%20METEOROL&#211;GICO%20_%20INMET/2020/BoletimCostaRica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EMTEC/CEMTEC_BOLETINS%20METEOROL&#211;GICO%20_%20INMET/2020/BoletimCoxim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EMTEC/CEMTEC_BOLETINS%20METEOROL&#211;GICO%20_%20INMET/2020/BoletimJardim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EMTEC/CEMTEC_BOLETINS%20METEOROL&#211;GICO%20_%20INMET/2020/BoletimPontaPora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EMTEC/CEMTEC_BOLETINS%20METEOROL&#211;GICO%20_%20INMET/2020/BoletimSidrolandi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EMTEC/CEMTEC_BOLETINS%20METEOROL&#211;GICO%20_%20INMET/2020/BoletimAmambai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35">
          <cell r="I35" t="str">
            <v>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35">
          <cell r="I35" t="str">
            <v>NE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35">
          <cell r="I35" t="str">
            <v>N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35">
          <cell r="I35" t="str">
            <v>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35">
          <cell r="I35" t="str">
            <v>SE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15">
          <cell r="K15">
            <v>0</v>
          </cell>
        </row>
        <row r="25">
          <cell r="K25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tabSelected="1" zoomScale="90" zoomScaleNormal="90" workbookViewId="0">
      <selection activeCell="AL53" sqref="AL53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7" bestFit="1" customWidth="1"/>
  </cols>
  <sheetData>
    <row r="1" spans="1:37" ht="20.100000000000001" customHeight="1" thickBot="1" x14ac:dyDescent="0.25">
      <c r="A1" s="212" t="s">
        <v>226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4"/>
    </row>
    <row r="2" spans="1:37" s="4" customFormat="1" ht="20.100000000000001" customHeight="1" thickBot="1" x14ac:dyDescent="0.25">
      <c r="A2" s="215" t="s">
        <v>12</v>
      </c>
      <c r="B2" s="209" t="s">
        <v>211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1"/>
    </row>
    <row r="3" spans="1:37" s="5" customFormat="1" ht="20.100000000000001" customHeight="1" x14ac:dyDescent="0.2">
      <c r="A3" s="216"/>
      <c r="B3" s="217">
        <v>1</v>
      </c>
      <c r="C3" s="219">
        <f>SUM(B3+1)</f>
        <v>2</v>
      </c>
      <c r="D3" s="219">
        <f t="shared" ref="D3:AB3" si="0">SUM(C3+1)</f>
        <v>3</v>
      </c>
      <c r="E3" s="219">
        <f t="shared" si="0"/>
        <v>4</v>
      </c>
      <c r="F3" s="219">
        <f t="shared" si="0"/>
        <v>5</v>
      </c>
      <c r="G3" s="219">
        <v>6</v>
      </c>
      <c r="H3" s="219">
        <v>7</v>
      </c>
      <c r="I3" s="219">
        <f t="shared" si="0"/>
        <v>8</v>
      </c>
      <c r="J3" s="219">
        <f t="shared" si="0"/>
        <v>9</v>
      </c>
      <c r="K3" s="219">
        <f t="shared" si="0"/>
        <v>10</v>
      </c>
      <c r="L3" s="219">
        <f t="shared" si="0"/>
        <v>11</v>
      </c>
      <c r="M3" s="219">
        <f t="shared" si="0"/>
        <v>12</v>
      </c>
      <c r="N3" s="219">
        <f t="shared" si="0"/>
        <v>13</v>
      </c>
      <c r="O3" s="219">
        <f t="shared" si="0"/>
        <v>14</v>
      </c>
      <c r="P3" s="219">
        <f t="shared" si="0"/>
        <v>15</v>
      </c>
      <c r="Q3" s="219">
        <f t="shared" si="0"/>
        <v>16</v>
      </c>
      <c r="R3" s="219">
        <f t="shared" si="0"/>
        <v>17</v>
      </c>
      <c r="S3" s="219">
        <f t="shared" si="0"/>
        <v>18</v>
      </c>
      <c r="T3" s="219">
        <f t="shared" si="0"/>
        <v>19</v>
      </c>
      <c r="U3" s="219">
        <f t="shared" si="0"/>
        <v>20</v>
      </c>
      <c r="V3" s="219">
        <f t="shared" si="0"/>
        <v>21</v>
      </c>
      <c r="W3" s="219">
        <f t="shared" si="0"/>
        <v>22</v>
      </c>
      <c r="X3" s="219">
        <f t="shared" si="0"/>
        <v>23</v>
      </c>
      <c r="Y3" s="219">
        <f t="shared" si="0"/>
        <v>24</v>
      </c>
      <c r="Z3" s="219">
        <f t="shared" si="0"/>
        <v>25</v>
      </c>
      <c r="AA3" s="219">
        <f t="shared" si="0"/>
        <v>26</v>
      </c>
      <c r="AB3" s="219">
        <f t="shared" si="0"/>
        <v>27</v>
      </c>
      <c r="AC3" s="219">
        <f>SUM(AB3+1)</f>
        <v>28</v>
      </c>
      <c r="AD3" s="219">
        <f>SUM(AC3+1)</f>
        <v>29</v>
      </c>
      <c r="AE3" s="225">
        <v>30</v>
      </c>
      <c r="AF3" s="221" t="s">
        <v>18</v>
      </c>
    </row>
    <row r="4" spans="1:37" s="5" customFormat="1" ht="13.5" thickBot="1" x14ac:dyDescent="0.25">
      <c r="A4" s="216"/>
      <c r="B4" s="218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6"/>
      <c r="AF4" s="222"/>
    </row>
    <row r="5" spans="1:37" s="5" customFormat="1" x14ac:dyDescent="0.2">
      <c r="A5" s="86" t="s">
        <v>22</v>
      </c>
      <c r="B5" s="131">
        <v>22.837500000000002</v>
      </c>
      <c r="C5" s="132">
        <v>22.837499999999995</v>
      </c>
      <c r="D5" s="132">
        <v>23.537499999999998</v>
      </c>
      <c r="E5" s="132">
        <v>23.591666666666669</v>
      </c>
      <c r="F5" s="132">
        <v>23.604166666666668</v>
      </c>
      <c r="G5" s="132">
        <v>23.354166666666661</v>
      </c>
      <c r="H5" s="132">
        <v>22.829166666666669</v>
      </c>
      <c r="I5" s="132">
        <v>20.383333333333336</v>
      </c>
      <c r="J5" s="132">
        <v>20.537499999999998</v>
      </c>
      <c r="K5" s="132">
        <v>20.008333333333333</v>
      </c>
      <c r="L5" s="132">
        <v>20.695833333333329</v>
      </c>
      <c r="M5" s="132">
        <v>20.279166666666665</v>
      </c>
      <c r="N5" s="132">
        <v>17.879166666666666</v>
      </c>
      <c r="O5" s="132">
        <v>19.483333333333334</v>
      </c>
      <c r="P5" s="132">
        <v>19.645833333333336</v>
      </c>
      <c r="Q5" s="132">
        <v>18.179166666666664</v>
      </c>
      <c r="R5" s="132">
        <v>20.650000000000006</v>
      </c>
      <c r="S5" s="132">
        <v>20.583333333333332</v>
      </c>
      <c r="T5" s="132">
        <v>21.216666666666665</v>
      </c>
      <c r="U5" s="132">
        <v>19.295833333333334</v>
      </c>
      <c r="V5" s="132">
        <v>20.479166666666664</v>
      </c>
      <c r="W5" s="132">
        <v>23.824999999999999</v>
      </c>
      <c r="X5" s="132">
        <v>23.55</v>
      </c>
      <c r="Y5" s="132">
        <v>24.758333333333301</v>
      </c>
      <c r="Z5" s="132">
        <v>22.962500000000002</v>
      </c>
      <c r="AA5" s="132">
        <v>23.083333333333332</v>
      </c>
      <c r="AB5" s="132">
        <v>23.004166666666666</v>
      </c>
      <c r="AC5" s="132">
        <v>14.683333333333332</v>
      </c>
      <c r="AD5" s="132">
        <v>9.7374999999999989</v>
      </c>
      <c r="AE5" s="133">
        <v>9.1875</v>
      </c>
      <c r="AF5" s="136">
        <f>AVERAGE(B5:AE5)</f>
        <v>20.556666666666661</v>
      </c>
    </row>
    <row r="6" spans="1:37" x14ac:dyDescent="0.2">
      <c r="A6" s="86" t="s">
        <v>83</v>
      </c>
      <c r="B6" s="120">
        <v>20.283333333333335</v>
      </c>
      <c r="C6" s="11">
        <v>23.258333333333326</v>
      </c>
      <c r="D6" s="11">
        <v>23.545833333333334</v>
      </c>
      <c r="E6" s="11">
        <v>24.658333333333331</v>
      </c>
      <c r="F6" s="11">
        <v>24.979166666666668</v>
      </c>
      <c r="G6" s="11">
        <v>22.408333333333335</v>
      </c>
      <c r="H6" s="11">
        <v>20.112500000000001</v>
      </c>
      <c r="I6" s="11">
        <v>19.754166666666666</v>
      </c>
      <c r="J6" s="11">
        <v>18.483333333333331</v>
      </c>
      <c r="K6" s="11">
        <v>19.487500000000001</v>
      </c>
      <c r="L6" s="11">
        <v>19.779166666666665</v>
      </c>
      <c r="M6" s="11">
        <v>18.029166666666665</v>
      </c>
      <c r="N6" s="11">
        <v>17.229166666666668</v>
      </c>
      <c r="O6" s="11">
        <v>18.875000000000004</v>
      </c>
      <c r="P6" s="11">
        <v>19.866666666666671</v>
      </c>
      <c r="Q6" s="11">
        <v>18.449999999999996</v>
      </c>
      <c r="R6" s="11">
        <v>17.141666666666669</v>
      </c>
      <c r="S6" s="11">
        <v>17.016666666666666</v>
      </c>
      <c r="T6" s="11">
        <v>17.954166666666662</v>
      </c>
      <c r="U6" s="11">
        <v>14.312499999999998</v>
      </c>
      <c r="V6" s="11">
        <v>17.69166666666667</v>
      </c>
      <c r="W6" s="11">
        <v>19.883333333333333</v>
      </c>
      <c r="X6" s="11">
        <v>21.995833333333334</v>
      </c>
      <c r="Y6" s="11">
        <v>22.975000000000005</v>
      </c>
      <c r="Z6" s="11">
        <v>23.716666666666669</v>
      </c>
      <c r="AA6" s="11">
        <v>24.108333333333334</v>
      </c>
      <c r="AB6" s="11">
        <v>19.375</v>
      </c>
      <c r="AC6" s="11">
        <v>10.329166666666667</v>
      </c>
      <c r="AD6" s="11">
        <v>8.0208333333333339</v>
      </c>
      <c r="AE6" s="106">
        <v>9.5166666666666675</v>
      </c>
      <c r="AF6" s="136">
        <f>AVERAGE(B6:AE6)</f>
        <v>19.107916666666664</v>
      </c>
    </row>
    <row r="7" spans="1:37" x14ac:dyDescent="0.2">
      <c r="A7" s="86" t="s">
        <v>0</v>
      </c>
      <c r="B7" s="120" t="s">
        <v>199</v>
      </c>
      <c r="C7" s="11" t="s">
        <v>199</v>
      </c>
      <c r="D7" s="11" t="s">
        <v>199</v>
      </c>
      <c r="E7" s="11" t="s">
        <v>199</v>
      </c>
      <c r="F7" s="11" t="s">
        <v>199</v>
      </c>
      <c r="G7" s="11" t="s">
        <v>199</v>
      </c>
      <c r="H7" s="11" t="s">
        <v>199</v>
      </c>
      <c r="I7" s="11" t="s">
        <v>199</v>
      </c>
      <c r="J7" s="11" t="s">
        <v>199</v>
      </c>
      <c r="K7" s="11" t="s">
        <v>199</v>
      </c>
      <c r="L7" s="11" t="s">
        <v>199</v>
      </c>
      <c r="M7" s="11" t="s">
        <v>199</v>
      </c>
      <c r="N7" s="11" t="s">
        <v>199</v>
      </c>
      <c r="O7" s="11" t="s">
        <v>199</v>
      </c>
      <c r="P7" s="11" t="s">
        <v>199</v>
      </c>
      <c r="Q7" s="11" t="s">
        <v>199</v>
      </c>
      <c r="R7" s="11" t="s">
        <v>199</v>
      </c>
      <c r="S7" s="11" t="s">
        <v>199</v>
      </c>
      <c r="T7" s="11">
        <v>19.7</v>
      </c>
      <c r="U7" s="11">
        <v>17.145833333333332</v>
      </c>
      <c r="V7" s="11">
        <v>21.462500000000002</v>
      </c>
      <c r="W7" s="11">
        <v>22.912499999999998</v>
      </c>
      <c r="X7" s="11">
        <v>23.1</v>
      </c>
      <c r="Y7" s="11" t="s">
        <v>199</v>
      </c>
      <c r="Z7" s="11" t="s">
        <v>199</v>
      </c>
      <c r="AA7" s="11" t="s">
        <v>199</v>
      </c>
      <c r="AB7" s="11" t="s">
        <v>199</v>
      </c>
      <c r="AC7" s="11" t="s">
        <v>199</v>
      </c>
      <c r="AD7" s="11" t="s">
        <v>199</v>
      </c>
      <c r="AE7" s="106">
        <v>15.233333333333334</v>
      </c>
      <c r="AF7" s="108">
        <f>AVERAGE(B7:AE7)</f>
        <v>19.925694444444442</v>
      </c>
    </row>
    <row r="8" spans="1:37" x14ac:dyDescent="0.2">
      <c r="A8" s="86" t="s">
        <v>142</v>
      </c>
      <c r="B8" s="120">
        <v>18.670833333333331</v>
      </c>
      <c r="C8" s="11">
        <v>21.508333333333336</v>
      </c>
      <c r="D8" s="11">
        <v>22.266666666666666</v>
      </c>
      <c r="E8" s="11">
        <v>22.270833333333332</v>
      </c>
      <c r="F8" s="11">
        <v>22.783333333333331</v>
      </c>
      <c r="G8" s="11">
        <v>21.116666666666674</v>
      </c>
      <c r="H8" s="11">
        <v>18.266666666666669</v>
      </c>
      <c r="I8" s="11">
        <v>19.216666666666665</v>
      </c>
      <c r="J8" s="11">
        <v>18.208333333333336</v>
      </c>
      <c r="K8" s="11">
        <v>19.179166666666664</v>
      </c>
      <c r="L8" s="11">
        <v>17.533333333333331</v>
      </c>
      <c r="M8" s="11">
        <v>14.97083333333333</v>
      </c>
      <c r="N8" s="11">
        <v>15.800000000000004</v>
      </c>
      <c r="O8" s="11">
        <v>16.529166666666669</v>
      </c>
      <c r="P8" s="11">
        <v>17.720833333333335</v>
      </c>
      <c r="Q8" s="11">
        <v>14.570833333333333</v>
      </c>
      <c r="R8" s="11">
        <v>12.245833333333332</v>
      </c>
      <c r="S8" s="11">
        <v>11.416666666666664</v>
      </c>
      <c r="T8" s="11">
        <v>11.65</v>
      </c>
      <c r="U8" s="11">
        <v>10.516666666666667</v>
      </c>
      <c r="V8" s="11">
        <v>14.387500000000001</v>
      </c>
      <c r="W8" s="11">
        <v>16.245833333333334</v>
      </c>
      <c r="X8" s="11">
        <v>19.404166666666665</v>
      </c>
      <c r="Y8" s="11">
        <v>21.141666666666666</v>
      </c>
      <c r="Z8" s="11">
        <v>20.387499999999999</v>
      </c>
      <c r="AA8" s="11">
        <v>22.970833333333335</v>
      </c>
      <c r="AB8" s="11">
        <v>13.6875</v>
      </c>
      <c r="AC8" s="11">
        <v>6.1958333333333329</v>
      </c>
      <c r="AD8" s="11">
        <v>6.0791666666666657</v>
      </c>
      <c r="AE8" s="106">
        <v>7.5541666666666663</v>
      </c>
      <c r="AF8" s="136">
        <f>AVERAGE(B8:AE8)</f>
        <v>16.483194444444443</v>
      </c>
    </row>
    <row r="9" spans="1:37" x14ac:dyDescent="0.2">
      <c r="A9" s="86" t="s">
        <v>23</v>
      </c>
      <c r="B9" s="120" t="s">
        <v>199</v>
      </c>
      <c r="C9" s="11">
        <v>26.755555555555556</v>
      </c>
      <c r="D9" s="11">
        <v>23.830434782608691</v>
      </c>
      <c r="E9" s="11">
        <v>24.395454545454548</v>
      </c>
      <c r="F9" s="11">
        <v>23.535000000000004</v>
      </c>
      <c r="G9" s="11">
        <v>23.96</v>
      </c>
      <c r="H9" s="11">
        <v>22.965</v>
      </c>
      <c r="I9" s="11">
        <v>21.904999999999994</v>
      </c>
      <c r="J9" s="11">
        <v>20.847619047619045</v>
      </c>
      <c r="K9" s="11">
        <v>22.2</v>
      </c>
      <c r="L9" s="11">
        <v>19.847058823529416</v>
      </c>
      <c r="M9" s="11">
        <v>16.040909090909086</v>
      </c>
      <c r="N9" s="11">
        <v>14.986363636363636</v>
      </c>
      <c r="O9" s="11">
        <v>16.785714285714288</v>
      </c>
      <c r="P9" s="11">
        <v>16.916666666666668</v>
      </c>
      <c r="Q9" s="11" t="s">
        <v>199</v>
      </c>
      <c r="R9" s="11" t="s">
        <v>199</v>
      </c>
      <c r="S9" s="11" t="s">
        <v>199</v>
      </c>
      <c r="T9" s="11">
        <v>13.28888888888889</v>
      </c>
      <c r="U9" s="11">
        <v>15.99</v>
      </c>
      <c r="V9" s="11">
        <v>16.445833333333329</v>
      </c>
      <c r="W9" s="11">
        <v>18.675000000000001</v>
      </c>
      <c r="X9" s="11">
        <v>23.259090909090908</v>
      </c>
      <c r="Y9" s="11">
        <v>24.650000000000006</v>
      </c>
      <c r="Z9" s="11">
        <v>22.661904761904765</v>
      </c>
      <c r="AA9" s="11">
        <v>25.072222222222223</v>
      </c>
      <c r="AB9" s="11">
        <v>16.172222222222228</v>
      </c>
      <c r="AC9" s="11">
        <v>9.2444444444444436</v>
      </c>
      <c r="AD9" s="11">
        <v>5.9318181818181817</v>
      </c>
      <c r="AE9" s="106">
        <v>6.8208333333333329</v>
      </c>
      <c r="AF9" s="108">
        <f t="shared" ref="AF9:AF32" si="1">AVERAGE(B9:AE9)</f>
        <v>18.968578258910743</v>
      </c>
      <c r="AI9" t="s">
        <v>28</v>
      </c>
    </row>
    <row r="10" spans="1:37" x14ac:dyDescent="0.2">
      <c r="A10" s="86" t="s">
        <v>92</v>
      </c>
      <c r="B10" s="120">
        <v>21.816666666666666</v>
      </c>
      <c r="C10" s="11">
        <v>23.333333333333339</v>
      </c>
      <c r="D10" s="11">
        <v>24.295833333333334</v>
      </c>
      <c r="E10" s="11">
        <v>24.441666666666666</v>
      </c>
      <c r="F10" s="11">
        <v>24.979166666666661</v>
      </c>
      <c r="G10" s="11">
        <v>25.041666666666661</v>
      </c>
      <c r="H10" s="11">
        <v>21.845833333333331</v>
      </c>
      <c r="I10" s="11">
        <v>20.341666666666669</v>
      </c>
      <c r="J10" s="11">
        <v>19.81666666666667</v>
      </c>
      <c r="K10" s="11">
        <v>19.895238095238096</v>
      </c>
      <c r="L10" s="11">
        <v>19.741666666666667</v>
      </c>
      <c r="M10" s="11">
        <v>17.104166666666668</v>
      </c>
      <c r="N10" s="11">
        <v>17.05</v>
      </c>
      <c r="O10" s="11">
        <v>18.387500000000003</v>
      </c>
      <c r="P10" s="11">
        <v>18.904166666666669</v>
      </c>
      <c r="Q10" s="11">
        <v>18.225000000000001</v>
      </c>
      <c r="R10" s="11">
        <v>14.833333333333334</v>
      </c>
      <c r="S10" s="11">
        <v>14.125</v>
      </c>
      <c r="T10" s="11">
        <v>14.329166666666666</v>
      </c>
      <c r="U10" s="11">
        <v>15.295833333333334</v>
      </c>
      <c r="V10" s="11">
        <v>17.749999999999996</v>
      </c>
      <c r="W10" s="11">
        <v>15.553333333333331</v>
      </c>
      <c r="X10" s="11" t="s">
        <v>199</v>
      </c>
      <c r="Y10" s="11" t="s">
        <v>199</v>
      </c>
      <c r="Z10" s="11" t="s">
        <v>199</v>
      </c>
      <c r="AA10" s="11" t="s">
        <v>199</v>
      </c>
      <c r="AB10" s="11" t="s">
        <v>199</v>
      </c>
      <c r="AC10" s="11" t="s">
        <v>199</v>
      </c>
      <c r="AD10" s="11" t="s">
        <v>199</v>
      </c>
      <c r="AE10" s="106" t="s">
        <v>199</v>
      </c>
      <c r="AF10" s="108">
        <f t="shared" si="1"/>
        <v>19.413950216450214</v>
      </c>
    </row>
    <row r="11" spans="1:37" x14ac:dyDescent="0.2">
      <c r="A11" s="86" t="s">
        <v>98</v>
      </c>
      <c r="B11" s="120">
        <v>22.161538461538463</v>
      </c>
      <c r="C11" s="11">
        <v>24.393333333333331</v>
      </c>
      <c r="D11" s="11">
        <v>24.358823529411765</v>
      </c>
      <c r="E11" s="11">
        <v>25.943750000000001</v>
      </c>
      <c r="F11" s="11">
        <v>27.666666666666664</v>
      </c>
      <c r="G11" s="11">
        <v>22.725000000000001</v>
      </c>
      <c r="H11" s="11">
        <v>22.228571428571428</v>
      </c>
      <c r="I11" s="11">
        <v>19.8</v>
      </c>
      <c r="J11" s="11" t="s">
        <v>199</v>
      </c>
      <c r="K11" s="11">
        <v>21.600000000000005</v>
      </c>
      <c r="L11" s="11">
        <v>21</v>
      </c>
      <c r="M11" s="11">
        <v>19.057142857142857</v>
      </c>
      <c r="N11" s="11">
        <v>20.233333333333334</v>
      </c>
      <c r="O11" s="11" t="s">
        <v>199</v>
      </c>
      <c r="P11" s="11" t="s">
        <v>199</v>
      </c>
      <c r="Q11" s="11" t="s">
        <v>199</v>
      </c>
      <c r="R11" s="11" t="s">
        <v>199</v>
      </c>
      <c r="S11" s="11" t="s">
        <v>199</v>
      </c>
      <c r="T11" s="11" t="s">
        <v>199</v>
      </c>
      <c r="U11" s="11" t="s">
        <v>199</v>
      </c>
      <c r="V11" s="11" t="s">
        <v>199</v>
      </c>
      <c r="W11" s="11" t="s">
        <v>199</v>
      </c>
      <c r="X11" s="11" t="s">
        <v>199</v>
      </c>
      <c r="Y11" s="11" t="s">
        <v>199</v>
      </c>
      <c r="Z11" s="11" t="s">
        <v>199</v>
      </c>
      <c r="AA11" s="11" t="s">
        <v>199</v>
      </c>
      <c r="AB11" s="11" t="s">
        <v>199</v>
      </c>
      <c r="AC11" s="11" t="s">
        <v>199</v>
      </c>
      <c r="AD11" s="11" t="s">
        <v>199</v>
      </c>
      <c r="AE11" s="106" t="s">
        <v>199</v>
      </c>
      <c r="AF11" s="108">
        <f t="shared" si="1"/>
        <v>22.597346634166485</v>
      </c>
      <c r="AJ11" t="s">
        <v>28</v>
      </c>
    </row>
    <row r="12" spans="1:37" x14ac:dyDescent="0.2">
      <c r="A12" s="86" t="s">
        <v>1</v>
      </c>
      <c r="B12" s="120">
        <v>22.108333333333338</v>
      </c>
      <c r="C12" s="11">
        <v>23.387499999999999</v>
      </c>
      <c r="D12" s="11">
        <v>24.320833333333329</v>
      </c>
      <c r="E12" s="11">
        <v>25.529166666666669</v>
      </c>
      <c r="F12" s="11">
        <v>24.837499999999995</v>
      </c>
      <c r="G12" s="11">
        <v>24.799999999999997</v>
      </c>
      <c r="H12" s="11">
        <v>23.229166666666668</v>
      </c>
      <c r="I12" s="11">
        <v>20.737500000000004</v>
      </c>
      <c r="J12" s="11">
        <v>20.595833333333335</v>
      </c>
      <c r="K12" s="11">
        <v>19.333333333333332</v>
      </c>
      <c r="L12" s="11">
        <v>17.508333333333333</v>
      </c>
      <c r="M12" s="11">
        <v>18.112500000000001</v>
      </c>
      <c r="N12" s="11">
        <v>17.841666666666665</v>
      </c>
      <c r="O12" s="11">
        <v>20.308333333333334</v>
      </c>
      <c r="P12" s="11">
        <v>20.19166666666667</v>
      </c>
      <c r="Q12" s="11">
        <v>19.587499999999999</v>
      </c>
      <c r="R12" s="11">
        <v>18.233333333333334</v>
      </c>
      <c r="S12" s="11">
        <v>18.654166666666665</v>
      </c>
      <c r="T12" s="11">
        <v>18.074999999999999</v>
      </c>
      <c r="U12" s="11">
        <v>17.004166666666666</v>
      </c>
      <c r="V12" s="11">
        <v>20.991666666666664</v>
      </c>
      <c r="W12" s="11">
        <v>22.329166666666666</v>
      </c>
      <c r="X12" s="11">
        <v>24.024999999999995</v>
      </c>
      <c r="Y12" s="11">
        <v>25.116666666666664</v>
      </c>
      <c r="Z12" s="11">
        <v>23.741666666666664</v>
      </c>
      <c r="AA12" s="11">
        <v>24.537500000000005</v>
      </c>
      <c r="AB12" s="11">
        <v>21.704166666666666</v>
      </c>
      <c r="AC12" s="11">
        <v>11.114999999999998</v>
      </c>
      <c r="AD12" s="11">
        <v>10.120000000000001</v>
      </c>
      <c r="AE12" s="106">
        <v>14.86</v>
      </c>
      <c r="AF12" s="108">
        <f t="shared" si="1"/>
        <v>20.431222222222221</v>
      </c>
      <c r="AH12" s="12" t="s">
        <v>28</v>
      </c>
    </row>
    <row r="13" spans="1:37" x14ac:dyDescent="0.2">
      <c r="A13" s="86" t="s">
        <v>2</v>
      </c>
      <c r="B13" s="120">
        <v>21.354166666666668</v>
      </c>
      <c r="C13" s="11">
        <v>21.725000000000005</v>
      </c>
      <c r="D13" s="11">
        <v>24.008333333333336</v>
      </c>
      <c r="E13" s="11">
        <v>22.974999999999998</v>
      </c>
      <c r="F13" s="11">
        <v>22.1875</v>
      </c>
      <c r="G13" s="11">
        <v>21.925000000000001</v>
      </c>
      <c r="H13" s="11">
        <v>22.283333333333328</v>
      </c>
      <c r="I13" s="11">
        <v>22.908333333333335</v>
      </c>
      <c r="J13" s="11">
        <v>22.929166666666671</v>
      </c>
      <c r="K13" s="11">
        <v>21.895833333333332</v>
      </c>
      <c r="L13" s="11">
        <v>21.033333333333335</v>
      </c>
      <c r="M13" s="11">
        <v>20.416666666666668</v>
      </c>
      <c r="N13" s="11">
        <v>19.708333333333329</v>
      </c>
      <c r="O13" s="11">
        <v>21.112500000000001</v>
      </c>
      <c r="P13" s="11">
        <v>20.662499999999998</v>
      </c>
      <c r="Q13" s="11">
        <v>18.754166666666666</v>
      </c>
      <c r="R13" s="11">
        <v>19.733333333333334</v>
      </c>
      <c r="S13" s="11">
        <v>20.075000000000003</v>
      </c>
      <c r="T13" s="11">
        <v>21.245833333333334</v>
      </c>
      <c r="U13" s="11">
        <v>22.412499999999998</v>
      </c>
      <c r="V13" s="11">
        <v>21.229166666666671</v>
      </c>
      <c r="W13" s="11">
        <v>22.504166666666666</v>
      </c>
      <c r="X13" s="11">
        <v>23.191666666666666</v>
      </c>
      <c r="Y13" s="11">
        <v>23.304166666666664</v>
      </c>
      <c r="Z13" s="11">
        <v>22.491666666666664</v>
      </c>
      <c r="AA13" s="11">
        <v>22.324999999999992</v>
      </c>
      <c r="AB13" s="11">
        <v>21.466666666666665</v>
      </c>
      <c r="AC13" s="11">
        <v>17.170833333333331</v>
      </c>
      <c r="AD13" s="11">
        <v>11.570833333333335</v>
      </c>
      <c r="AE13" s="106">
        <v>9.8958333333333321</v>
      </c>
      <c r="AF13" s="108">
        <f t="shared" si="1"/>
        <v>20.816527777777782</v>
      </c>
      <c r="AG13" s="12" t="s">
        <v>28</v>
      </c>
      <c r="AH13" s="12" t="s">
        <v>28</v>
      </c>
      <c r="AJ13" t="s">
        <v>28</v>
      </c>
      <c r="AK13" t="s">
        <v>28</v>
      </c>
    </row>
    <row r="14" spans="1:37" x14ac:dyDescent="0.2">
      <c r="A14" s="86" t="s">
        <v>3</v>
      </c>
      <c r="B14" s="120">
        <v>23.445833333333336</v>
      </c>
      <c r="C14" s="11">
        <v>26.866666666666664</v>
      </c>
      <c r="D14" s="11">
        <v>28.683333333333341</v>
      </c>
      <c r="E14" s="11">
        <v>28.912499999999998</v>
      </c>
      <c r="F14" s="11">
        <v>28.762500000000006</v>
      </c>
      <c r="G14" s="11">
        <v>27.599999999999998</v>
      </c>
      <c r="H14" s="11">
        <v>26.087499999999995</v>
      </c>
      <c r="I14" s="11">
        <v>25.295833333333331</v>
      </c>
      <c r="J14" s="11">
        <v>22.787499999999998</v>
      </c>
      <c r="K14" s="11">
        <v>23.666666666666668</v>
      </c>
      <c r="L14" s="11">
        <v>20.933333333333334</v>
      </c>
      <c r="M14" s="11">
        <v>21.058333333333337</v>
      </c>
      <c r="N14" s="11">
        <v>21.995833333333337</v>
      </c>
      <c r="O14" s="11">
        <v>23.608333333333334</v>
      </c>
      <c r="P14" s="11">
        <v>24.495833333333334</v>
      </c>
      <c r="Q14" s="11">
        <v>23.679166666666664</v>
      </c>
      <c r="R14" s="11">
        <v>18.208333333333336</v>
      </c>
      <c r="S14" s="11">
        <v>16.250000000000004</v>
      </c>
      <c r="T14" s="11">
        <v>15.954166666666667</v>
      </c>
      <c r="U14" s="11">
        <v>17.783333333333331</v>
      </c>
      <c r="V14" s="11">
        <v>21.704166666666666</v>
      </c>
      <c r="W14" s="11">
        <v>22.229166666666661</v>
      </c>
      <c r="X14" s="11">
        <v>26.420833333333338</v>
      </c>
      <c r="Y14" s="11">
        <v>27.433333333333334</v>
      </c>
      <c r="Z14" s="11">
        <v>25.879166666666663</v>
      </c>
      <c r="AA14" s="11">
        <v>27.779166666666672</v>
      </c>
      <c r="AB14" s="11">
        <v>20.233333333333334</v>
      </c>
      <c r="AC14" s="11">
        <v>11.625</v>
      </c>
      <c r="AD14" s="11">
        <v>13.112500000000002</v>
      </c>
      <c r="AE14" s="106">
        <v>12.512499999999998</v>
      </c>
      <c r="AF14" s="108">
        <f t="shared" si="1"/>
        <v>22.500138888888888</v>
      </c>
      <c r="AG14" s="12" t="s">
        <v>28</v>
      </c>
      <c r="AH14" s="12" t="s">
        <v>28</v>
      </c>
    </row>
    <row r="15" spans="1:37" x14ac:dyDescent="0.2">
      <c r="A15" s="86" t="s">
        <v>25</v>
      </c>
      <c r="B15" s="120">
        <v>21.458333333333332</v>
      </c>
      <c r="C15" s="11">
        <v>21.020833333333336</v>
      </c>
      <c r="D15" s="11">
        <v>23.0625</v>
      </c>
      <c r="E15" s="11">
        <v>23.166666666666668</v>
      </c>
      <c r="F15" s="11">
        <v>21.824999999999999</v>
      </c>
      <c r="G15" s="11">
        <v>22.270833333333332</v>
      </c>
      <c r="H15" s="11">
        <v>22.641666666666669</v>
      </c>
      <c r="I15" s="11">
        <v>22.145833333333332</v>
      </c>
      <c r="J15" s="11">
        <v>22.133333333333336</v>
      </c>
      <c r="K15" s="11">
        <v>21.970833333333331</v>
      </c>
      <c r="L15" s="11">
        <v>19.229166666666664</v>
      </c>
      <c r="M15" s="11">
        <v>19.270833333333332</v>
      </c>
      <c r="N15" s="11">
        <v>19.079166666666662</v>
      </c>
      <c r="O15" s="11">
        <v>20.683333333333334</v>
      </c>
      <c r="P15" s="11">
        <v>20.674999999999997</v>
      </c>
      <c r="Q15" s="11">
        <v>19.362500000000001</v>
      </c>
      <c r="R15" s="11">
        <v>19.541666666666668</v>
      </c>
      <c r="S15" s="11">
        <v>20.799999999999997</v>
      </c>
      <c r="T15" s="11">
        <v>21.016666666666669</v>
      </c>
      <c r="U15" s="11">
        <v>20.112500000000001</v>
      </c>
      <c r="V15" s="11">
        <v>21.799999999999997</v>
      </c>
      <c r="W15" s="11">
        <v>23.041666666666668</v>
      </c>
      <c r="X15" s="11">
        <v>23.429166666666664</v>
      </c>
      <c r="Y15" s="11">
        <v>22.354166666666668</v>
      </c>
      <c r="Z15" s="11">
        <v>22.383333333333336</v>
      </c>
      <c r="AA15" s="11">
        <v>22.508333333333336</v>
      </c>
      <c r="AB15" s="11">
        <v>21.808333333333334</v>
      </c>
      <c r="AC15" s="11">
        <v>15.716666666666667</v>
      </c>
      <c r="AD15" s="11">
        <v>9.5041666666666664</v>
      </c>
      <c r="AE15" s="106">
        <v>9.5749999999999993</v>
      </c>
      <c r="AF15" s="108">
        <f t="shared" si="1"/>
        <v>20.45291666666667</v>
      </c>
      <c r="AH15" s="12" t="s">
        <v>28</v>
      </c>
      <c r="AI15" t="s">
        <v>28</v>
      </c>
      <c r="AJ15" t="s">
        <v>28</v>
      </c>
    </row>
    <row r="16" spans="1:37" x14ac:dyDescent="0.2">
      <c r="A16" s="86" t="s">
        <v>4</v>
      </c>
      <c r="B16" s="120">
        <v>23.633333333333336</v>
      </c>
      <c r="C16" s="11">
        <v>22.724999999999998</v>
      </c>
      <c r="D16" s="11">
        <v>24.129166666666674</v>
      </c>
      <c r="E16" s="11">
        <v>23.904166666666669</v>
      </c>
      <c r="F16" s="11">
        <v>22.570833333333336</v>
      </c>
      <c r="G16" s="11">
        <v>23.183333333333337</v>
      </c>
      <c r="H16" s="11">
        <v>23.725000000000005</v>
      </c>
      <c r="I16" s="11">
        <v>23.966666666666665</v>
      </c>
      <c r="J16" s="11">
        <v>23.845833333333335</v>
      </c>
      <c r="K16" s="11">
        <v>23.058333333333334</v>
      </c>
      <c r="L16" s="11">
        <v>20.845833333333331</v>
      </c>
      <c r="M16" s="11">
        <v>20.604166666666668</v>
      </c>
      <c r="N16" s="11">
        <v>19.55833333333333</v>
      </c>
      <c r="O16" s="11">
        <v>20.504166666666666</v>
      </c>
      <c r="P16" s="11">
        <v>21.816666666666663</v>
      </c>
      <c r="Q16" s="11">
        <v>20.87916666666667</v>
      </c>
      <c r="R16" s="11">
        <v>21.066666666666666</v>
      </c>
      <c r="S16" s="11">
        <v>19.583333333333332</v>
      </c>
      <c r="T16" s="11">
        <v>18.487499999999994</v>
      </c>
      <c r="U16" s="11">
        <v>19.016666666666669</v>
      </c>
      <c r="V16" s="11">
        <v>21.491666666666671</v>
      </c>
      <c r="W16" s="11">
        <v>23.245833333333334</v>
      </c>
      <c r="X16" s="11">
        <v>24.529166666666669</v>
      </c>
      <c r="Y16" s="11">
        <v>22.720833333333335</v>
      </c>
      <c r="Z16" s="11">
        <v>22.129166666666674</v>
      </c>
      <c r="AA16" s="11">
        <v>23.104166666666668</v>
      </c>
      <c r="AB16" s="11">
        <v>21.433333333333334</v>
      </c>
      <c r="AC16" s="11">
        <v>15.979166666666666</v>
      </c>
      <c r="AD16" s="11">
        <v>12.45833333333333</v>
      </c>
      <c r="AE16" s="106">
        <v>11.887500000000001</v>
      </c>
      <c r="AF16" s="108">
        <f t="shared" si="1"/>
        <v>21.202777777777779</v>
      </c>
      <c r="AG16" t="s">
        <v>28</v>
      </c>
      <c r="AJ16" t="s">
        <v>28</v>
      </c>
    </row>
    <row r="17" spans="1:38" x14ac:dyDescent="0.2">
      <c r="A17" s="86" t="s">
        <v>143</v>
      </c>
      <c r="B17" s="120">
        <v>17.087500000000002</v>
      </c>
      <c r="C17" s="11">
        <v>22.004347826086956</v>
      </c>
      <c r="D17" s="11">
        <v>22.508695652173916</v>
      </c>
      <c r="E17" s="11">
        <v>23.083333333333332</v>
      </c>
      <c r="F17" s="11">
        <v>24.204347826086959</v>
      </c>
      <c r="G17" s="11">
        <v>19.470833333333328</v>
      </c>
      <c r="H17" s="11">
        <v>19.666666666666668</v>
      </c>
      <c r="I17" s="11">
        <v>19.566666666666666</v>
      </c>
      <c r="J17" s="11">
        <v>19.987500000000001</v>
      </c>
      <c r="K17" s="11">
        <v>20.073913043478257</v>
      </c>
      <c r="L17" s="11">
        <v>19.369565217391308</v>
      </c>
      <c r="M17" s="11">
        <v>15.321739130434782</v>
      </c>
      <c r="N17" s="11">
        <v>14.4625</v>
      </c>
      <c r="O17" s="11">
        <v>16.908333333333335</v>
      </c>
      <c r="P17" s="11">
        <v>16.162500000000001</v>
      </c>
      <c r="Q17" s="11">
        <v>15.822727272727271</v>
      </c>
      <c r="R17" s="11">
        <v>13.991666666666665</v>
      </c>
      <c r="S17" s="11">
        <v>11.765217391304349</v>
      </c>
      <c r="T17" s="11">
        <v>13.969565217391308</v>
      </c>
      <c r="U17" s="11">
        <v>13.279166666666669</v>
      </c>
      <c r="V17" s="11">
        <v>15.050000000000002</v>
      </c>
      <c r="W17" s="11">
        <v>18.012499999999999</v>
      </c>
      <c r="X17" s="11">
        <v>20.325000000000003</v>
      </c>
      <c r="Y17" s="11">
        <v>21.443478260869565</v>
      </c>
      <c r="Z17" s="11">
        <v>20.754166666666666</v>
      </c>
      <c r="AA17" s="11">
        <v>23.641666666666666</v>
      </c>
      <c r="AB17" s="11">
        <v>16.213043478260865</v>
      </c>
      <c r="AC17" s="11">
        <v>8.1416666666666639</v>
      </c>
      <c r="AD17" s="11">
        <v>6.05</v>
      </c>
      <c r="AE17" s="106">
        <v>7.1217391304347828</v>
      </c>
      <c r="AF17" s="108">
        <f t="shared" si="1"/>
        <v>17.182001537110235</v>
      </c>
      <c r="AG17" s="12" t="s">
        <v>28</v>
      </c>
      <c r="AH17" s="12" t="s">
        <v>28</v>
      </c>
      <c r="AI17" t="s">
        <v>28</v>
      </c>
    </row>
    <row r="18" spans="1:38" x14ac:dyDescent="0.2">
      <c r="A18" s="86" t="s">
        <v>144</v>
      </c>
      <c r="B18" s="120">
        <v>20.100000000000001</v>
      </c>
      <c r="C18" s="11">
        <v>23.1875</v>
      </c>
      <c r="D18" s="11">
        <v>23.387500000000003</v>
      </c>
      <c r="E18" s="11">
        <v>24.333333333333332</v>
      </c>
      <c r="F18" s="11">
        <v>24.837499999999995</v>
      </c>
      <c r="G18" s="11">
        <v>22.158333333333331</v>
      </c>
      <c r="H18" s="11">
        <v>19.983333333333331</v>
      </c>
      <c r="I18" s="11">
        <v>20.491666666666667</v>
      </c>
      <c r="J18" s="11">
        <v>18.595833333333331</v>
      </c>
      <c r="K18" s="11">
        <v>19.320833333333336</v>
      </c>
      <c r="L18" s="11">
        <v>19.275000000000002</v>
      </c>
      <c r="M18" s="11">
        <v>18.416666666666668</v>
      </c>
      <c r="N18" s="11">
        <v>16.587500000000002</v>
      </c>
      <c r="O18" s="11">
        <v>19.025000000000002</v>
      </c>
      <c r="P18" s="11">
        <v>19.920833333333334</v>
      </c>
      <c r="Q18" s="11">
        <v>18.9375</v>
      </c>
      <c r="R18" s="11">
        <v>15.820833333333333</v>
      </c>
      <c r="S18" s="11">
        <v>15.754166666666663</v>
      </c>
      <c r="T18" s="11">
        <v>16.687500000000004</v>
      </c>
      <c r="U18" s="11">
        <v>13.324999999999998</v>
      </c>
      <c r="V18" s="11">
        <v>16.9375</v>
      </c>
      <c r="W18" s="11">
        <v>19.541666666666668</v>
      </c>
      <c r="X18" s="11">
        <v>22.175000000000001</v>
      </c>
      <c r="Y18" s="11">
        <v>22.650000000000002</v>
      </c>
      <c r="Z18" s="11">
        <v>23.212499999999995</v>
      </c>
      <c r="AA18" s="11">
        <v>23.395833333333332</v>
      </c>
      <c r="AB18" s="11">
        <v>17.649999999999995</v>
      </c>
      <c r="AC18" s="11">
        <v>9.3166666666666682</v>
      </c>
      <c r="AD18" s="11">
        <v>7.645833333333333</v>
      </c>
      <c r="AE18" s="106">
        <v>10.520833333333332</v>
      </c>
      <c r="AF18" s="108">
        <f t="shared" si="1"/>
        <v>18.773055555555558</v>
      </c>
      <c r="AH18" s="12" t="s">
        <v>28</v>
      </c>
      <c r="AI18" t="s">
        <v>28</v>
      </c>
      <c r="AJ18" t="s">
        <v>28</v>
      </c>
    </row>
    <row r="19" spans="1:38" x14ac:dyDescent="0.2">
      <c r="A19" s="86" t="s">
        <v>5</v>
      </c>
      <c r="B19" s="120">
        <v>16.81666666666667</v>
      </c>
      <c r="C19" s="11">
        <v>22.040909090909093</v>
      </c>
      <c r="D19" s="11">
        <v>22.886956521739133</v>
      </c>
      <c r="E19" s="11">
        <v>22.950000000000003</v>
      </c>
      <c r="F19" s="11">
        <v>23.633333333333336</v>
      </c>
      <c r="G19" s="11">
        <v>19.429166666666664</v>
      </c>
      <c r="H19" s="11">
        <v>19.735714285714284</v>
      </c>
      <c r="I19" s="11">
        <v>19.345454545454544</v>
      </c>
      <c r="J19" s="11">
        <v>21.842857142857138</v>
      </c>
      <c r="K19" s="11">
        <v>21.7</v>
      </c>
      <c r="L19" s="11">
        <v>22.049999999999997</v>
      </c>
      <c r="M19" s="11">
        <v>18.7</v>
      </c>
      <c r="N19" s="11">
        <v>19.690000000000001</v>
      </c>
      <c r="O19" s="11">
        <v>20.166666666666668</v>
      </c>
      <c r="P19" s="11">
        <v>21.78</v>
      </c>
      <c r="Q19" s="11">
        <v>19.628571428571426</v>
      </c>
      <c r="R19" s="11">
        <v>16.433333333333334</v>
      </c>
      <c r="S19" s="11">
        <v>14.5</v>
      </c>
      <c r="T19" s="11">
        <v>15.675000000000001</v>
      </c>
      <c r="U19" s="11">
        <v>15.180000000000001</v>
      </c>
      <c r="V19" s="11">
        <v>15.85</v>
      </c>
      <c r="W19" s="11">
        <v>20.145454545454541</v>
      </c>
      <c r="X19" s="11">
        <v>22.627272727272729</v>
      </c>
      <c r="Y19" s="11">
        <v>23.316666666666666</v>
      </c>
      <c r="Z19" s="11">
        <v>24.490909090909089</v>
      </c>
      <c r="AA19" s="11">
        <v>26.123076923076919</v>
      </c>
      <c r="AB19" s="11">
        <v>17.233333333333331</v>
      </c>
      <c r="AC19" s="11">
        <v>7.1499999999999995</v>
      </c>
      <c r="AD19" s="11">
        <v>10.333333333333334</v>
      </c>
      <c r="AE19" s="106">
        <v>11.76923076923077</v>
      </c>
      <c r="AF19" s="108">
        <f t="shared" si="1"/>
        <v>19.107463569039655</v>
      </c>
      <c r="AI19" t="s">
        <v>28</v>
      </c>
      <c r="AJ19" t="s">
        <v>28</v>
      </c>
    </row>
    <row r="20" spans="1:38" x14ac:dyDescent="0.2">
      <c r="A20" s="86" t="s">
        <v>6</v>
      </c>
      <c r="B20" s="120">
        <v>21.946153846153848</v>
      </c>
      <c r="C20" s="11">
        <v>26.290909090909089</v>
      </c>
      <c r="D20" s="11">
        <v>27.284615384615389</v>
      </c>
      <c r="E20" s="11">
        <v>26.616666666666671</v>
      </c>
      <c r="F20" s="11">
        <v>26.293750000000003</v>
      </c>
      <c r="G20" s="11">
        <v>22.341176470588238</v>
      </c>
      <c r="H20" s="11">
        <v>20.25</v>
      </c>
      <c r="I20" s="11">
        <v>20.323076923076922</v>
      </c>
      <c r="J20" s="11">
        <v>18.608333333333334</v>
      </c>
      <c r="K20" s="11">
        <v>20.433333333333334</v>
      </c>
      <c r="L20" s="11">
        <v>21.633333333333336</v>
      </c>
      <c r="M20" s="11">
        <v>20.119999999999997</v>
      </c>
      <c r="N20" s="11">
        <v>21.254545454545454</v>
      </c>
      <c r="O20" s="11">
        <v>21.53846153846154</v>
      </c>
      <c r="P20" s="11">
        <v>21.449999999999996</v>
      </c>
      <c r="Q20" s="11">
        <v>15.1</v>
      </c>
      <c r="R20" s="11">
        <v>18.222222222222218</v>
      </c>
      <c r="S20" s="11">
        <v>18.725000000000001</v>
      </c>
      <c r="T20" s="11">
        <v>18.666666666666668</v>
      </c>
      <c r="U20" s="11">
        <v>14.081818181818182</v>
      </c>
      <c r="V20" s="11">
        <v>20.311111111111114</v>
      </c>
      <c r="W20" s="11">
        <v>21.880000000000003</v>
      </c>
      <c r="X20" s="11">
        <v>23.474999999999998</v>
      </c>
      <c r="Y20" s="11">
        <v>24.329411764705878</v>
      </c>
      <c r="Z20" s="11">
        <v>25.316666666666666</v>
      </c>
      <c r="AA20" s="11">
        <v>24.914285714285718</v>
      </c>
      <c r="AB20" s="11">
        <v>19.035294117647059</v>
      </c>
      <c r="AC20" s="11">
        <v>10.1</v>
      </c>
      <c r="AD20" s="11">
        <v>9.3714285714285701</v>
      </c>
      <c r="AE20" s="106">
        <v>10.685714285714285</v>
      </c>
      <c r="AF20" s="108">
        <f t="shared" si="1"/>
        <v>20.353299155909454</v>
      </c>
      <c r="AG20" t="s">
        <v>28</v>
      </c>
      <c r="AI20" t="s">
        <v>28</v>
      </c>
      <c r="AJ20" t="s">
        <v>28</v>
      </c>
    </row>
    <row r="21" spans="1:38" x14ac:dyDescent="0.2">
      <c r="A21" s="86" t="s">
        <v>24</v>
      </c>
      <c r="B21" s="120">
        <v>25.927272727272726</v>
      </c>
      <c r="C21" s="11">
        <v>28.829999999999995</v>
      </c>
      <c r="D21" s="11">
        <v>29.044444444444441</v>
      </c>
      <c r="E21" s="11">
        <v>29.472727272727276</v>
      </c>
      <c r="F21" s="11">
        <v>29.509090909090904</v>
      </c>
      <c r="G21" s="11">
        <v>28.412500000000001</v>
      </c>
      <c r="H21" s="11">
        <v>25.655555555555559</v>
      </c>
      <c r="I21" s="11">
        <v>22.422222222222224</v>
      </c>
      <c r="J21" s="11">
        <v>22.2</v>
      </c>
      <c r="K21" s="11">
        <v>21.440000000000005</v>
      </c>
      <c r="L21" s="11">
        <v>21.355555555555558</v>
      </c>
      <c r="M21" s="11">
        <v>21.750000000000004</v>
      </c>
      <c r="N21" s="11">
        <v>23.17</v>
      </c>
      <c r="O21" s="11">
        <v>24.919999999999998</v>
      </c>
      <c r="P21" s="11">
        <v>24.127272727272729</v>
      </c>
      <c r="Q21" s="11">
        <v>21.425000000000001</v>
      </c>
      <c r="R21" s="11">
        <v>16.580000000000002</v>
      </c>
      <c r="S21" s="11">
        <v>17.033333333333335</v>
      </c>
      <c r="T21" s="11">
        <v>14.583333333333334</v>
      </c>
      <c r="U21" s="11">
        <v>18.422222222222224</v>
      </c>
      <c r="V21" s="11">
        <v>20.485714285714284</v>
      </c>
      <c r="W21" s="11">
        <v>24.522222222222222</v>
      </c>
      <c r="X21" s="11">
        <v>28.07</v>
      </c>
      <c r="Y21" s="11">
        <v>27.55</v>
      </c>
      <c r="Z21" s="11">
        <v>27.68</v>
      </c>
      <c r="AA21" s="11">
        <v>27.299999999999994</v>
      </c>
      <c r="AB21" s="11">
        <v>15.571428571428571</v>
      </c>
      <c r="AC21" s="11" t="s">
        <v>199</v>
      </c>
      <c r="AD21" s="11">
        <v>14.874999999999998</v>
      </c>
      <c r="AE21" s="106">
        <v>17.537499999999998</v>
      </c>
      <c r="AF21" s="108">
        <f t="shared" si="1"/>
        <v>23.099048116634322</v>
      </c>
      <c r="AH21" s="12" t="s">
        <v>28</v>
      </c>
    </row>
    <row r="22" spans="1:38" x14ac:dyDescent="0.2">
      <c r="A22" s="86" t="s">
        <v>145</v>
      </c>
      <c r="B22" s="120">
        <v>20.576923076923077</v>
      </c>
      <c r="C22" s="11">
        <v>24.38461538461539</v>
      </c>
      <c r="D22" s="11">
        <v>24.723076923076924</v>
      </c>
      <c r="E22" s="11">
        <v>25.076923076923077</v>
      </c>
      <c r="F22" s="11">
        <v>25.45</v>
      </c>
      <c r="G22" s="11">
        <v>21.31</v>
      </c>
      <c r="H22" s="11">
        <v>20.263636363636365</v>
      </c>
      <c r="I22" s="11">
        <v>20.909090909090907</v>
      </c>
      <c r="J22" s="11">
        <v>18.711111111111112</v>
      </c>
      <c r="K22" s="11">
        <v>19.84</v>
      </c>
      <c r="L22" s="11">
        <v>18.554545454545455</v>
      </c>
      <c r="M22" s="11">
        <v>17.630769230769232</v>
      </c>
      <c r="N22" s="11">
        <v>19.023076923076921</v>
      </c>
      <c r="O22" s="11">
        <v>19.823076923076922</v>
      </c>
      <c r="P22" s="11">
        <v>20.715384615384615</v>
      </c>
      <c r="Q22" s="11">
        <v>17.633333333333333</v>
      </c>
      <c r="R22" s="11">
        <v>15.260000000000002</v>
      </c>
      <c r="S22" s="11">
        <v>13.91</v>
      </c>
      <c r="T22" s="11">
        <v>14.190000000000001</v>
      </c>
      <c r="U22" s="11">
        <v>12.333333333333334</v>
      </c>
      <c r="V22" s="11">
        <v>15.76</v>
      </c>
      <c r="W22" s="11">
        <v>19.545454545454543</v>
      </c>
      <c r="X22" s="11">
        <v>22.892307692307693</v>
      </c>
      <c r="Y22" s="11">
        <v>23.483333333333334</v>
      </c>
      <c r="Z22" s="11">
        <v>23</v>
      </c>
      <c r="AA22" s="11">
        <v>24.5</v>
      </c>
      <c r="AB22" s="11">
        <v>13.155555555555557</v>
      </c>
      <c r="AC22" s="11">
        <v>6.166666666666667</v>
      </c>
      <c r="AD22" s="11">
        <v>9.627272727272727</v>
      </c>
      <c r="AE22" s="106">
        <v>11.745454545454544</v>
      </c>
      <c r="AF22" s="108">
        <f t="shared" si="1"/>
        <v>18.673164724164725</v>
      </c>
      <c r="AG22" s="12" t="s">
        <v>28</v>
      </c>
      <c r="AH22" s="12" t="s">
        <v>28</v>
      </c>
    </row>
    <row r="23" spans="1:38" s="5" customFormat="1" x14ac:dyDescent="0.2">
      <c r="A23" s="86" t="s">
        <v>7</v>
      </c>
      <c r="B23" s="120" t="s">
        <v>199</v>
      </c>
      <c r="C23" s="11" t="s">
        <v>199</v>
      </c>
      <c r="D23" s="11" t="s">
        <v>199</v>
      </c>
      <c r="E23" s="11" t="s">
        <v>199</v>
      </c>
      <c r="F23" s="11" t="s">
        <v>199</v>
      </c>
      <c r="G23" s="11" t="s">
        <v>199</v>
      </c>
      <c r="H23" s="11" t="s">
        <v>199</v>
      </c>
      <c r="I23" s="11" t="s">
        <v>199</v>
      </c>
      <c r="J23" s="11" t="s">
        <v>199</v>
      </c>
      <c r="K23" s="11" t="s">
        <v>199</v>
      </c>
      <c r="L23" s="11" t="s">
        <v>199</v>
      </c>
      <c r="M23" s="11" t="s">
        <v>199</v>
      </c>
      <c r="N23" s="11" t="s">
        <v>199</v>
      </c>
      <c r="O23" s="11" t="s">
        <v>199</v>
      </c>
      <c r="P23" s="11" t="s">
        <v>199</v>
      </c>
      <c r="Q23" s="11" t="s">
        <v>199</v>
      </c>
      <c r="R23" s="11" t="s">
        <v>199</v>
      </c>
      <c r="S23" s="11" t="s">
        <v>199</v>
      </c>
      <c r="T23" s="11">
        <v>19.080000000000002</v>
      </c>
      <c r="U23" s="11">
        <v>16.429166666666667</v>
      </c>
      <c r="V23" s="11">
        <v>20.025000000000002</v>
      </c>
      <c r="W23" s="11">
        <v>21.686363636363634</v>
      </c>
      <c r="X23" s="11" t="s">
        <v>199</v>
      </c>
      <c r="Y23" s="11" t="s">
        <v>199</v>
      </c>
      <c r="Z23" s="11" t="s">
        <v>199</v>
      </c>
      <c r="AA23" s="11" t="s">
        <v>199</v>
      </c>
      <c r="AB23" s="11" t="s">
        <v>199</v>
      </c>
      <c r="AC23" s="11" t="s">
        <v>199</v>
      </c>
      <c r="AD23" s="11" t="s">
        <v>199</v>
      </c>
      <c r="AE23" s="106" t="s">
        <v>199</v>
      </c>
      <c r="AF23" s="108">
        <f t="shared" si="1"/>
        <v>19.305132575757579</v>
      </c>
      <c r="AI23" s="5" t="s">
        <v>28</v>
      </c>
      <c r="AJ23" s="5" t="s">
        <v>28</v>
      </c>
      <c r="AK23" s="5" t="s">
        <v>28</v>
      </c>
    </row>
    <row r="24" spans="1:38" x14ac:dyDescent="0.2">
      <c r="A24" s="86" t="s">
        <v>146</v>
      </c>
      <c r="B24" s="120">
        <v>24.46</v>
      </c>
      <c r="C24" s="11">
        <v>27.23</v>
      </c>
      <c r="D24" s="11">
        <v>28.259999999999998</v>
      </c>
      <c r="E24" s="11">
        <v>28.869999999999997</v>
      </c>
      <c r="F24" s="11">
        <v>28.940000000000005</v>
      </c>
      <c r="G24" s="11">
        <v>27.160000000000004</v>
      </c>
      <c r="H24" s="11">
        <v>24.077777777777779</v>
      </c>
      <c r="I24" s="11">
        <v>21.3</v>
      </c>
      <c r="J24" s="11">
        <v>19.512499999999999</v>
      </c>
      <c r="K24" s="11">
        <v>20.071428571428573</v>
      </c>
      <c r="L24" s="11">
        <v>19.244444444444447</v>
      </c>
      <c r="M24" s="11">
        <v>19.61</v>
      </c>
      <c r="N24" s="11">
        <v>21.29</v>
      </c>
      <c r="O24" s="11">
        <v>23.15</v>
      </c>
      <c r="P24" s="11">
        <v>22.21</v>
      </c>
      <c r="Q24" s="11">
        <v>19.88</v>
      </c>
      <c r="R24" s="11">
        <v>17.887500000000003</v>
      </c>
      <c r="S24" s="11">
        <v>18.511111111111106</v>
      </c>
      <c r="T24" s="11">
        <v>20.622222222222224</v>
      </c>
      <c r="U24" s="11">
        <v>15.655555555555553</v>
      </c>
      <c r="V24" s="11">
        <v>22.966666666666665</v>
      </c>
      <c r="W24" s="11">
        <v>23.462500000000002</v>
      </c>
      <c r="X24" s="11">
        <v>25.860000000000003</v>
      </c>
      <c r="Y24" s="11">
        <v>27.159999999999997</v>
      </c>
      <c r="Z24" s="11">
        <v>27.011111111111113</v>
      </c>
      <c r="AA24" s="11">
        <v>28.130000000000003</v>
      </c>
      <c r="AB24" s="11">
        <v>22.228571428571431</v>
      </c>
      <c r="AC24" s="11">
        <v>10.074999999999999</v>
      </c>
      <c r="AD24" s="11">
        <v>9.36</v>
      </c>
      <c r="AE24" s="106">
        <v>12.599999999999998</v>
      </c>
      <c r="AF24" s="108">
        <f t="shared" si="1"/>
        <v>21.893212962962959</v>
      </c>
      <c r="AJ24" s="12" t="s">
        <v>28</v>
      </c>
    </row>
    <row r="25" spans="1:38" x14ac:dyDescent="0.2">
      <c r="A25" s="86" t="s">
        <v>147</v>
      </c>
      <c r="B25" s="120">
        <v>22.824999999999999</v>
      </c>
      <c r="C25" s="11">
        <v>22.099999999999998</v>
      </c>
      <c r="D25" s="11">
        <v>22.733333333333334</v>
      </c>
      <c r="E25" s="11">
        <v>23.366666666666664</v>
      </c>
      <c r="F25" s="11">
        <v>22.6</v>
      </c>
      <c r="G25" s="11">
        <v>23.299999999999997</v>
      </c>
      <c r="H25" s="11">
        <v>22.266666666666669</v>
      </c>
      <c r="I25" s="11">
        <v>23.066666666666666</v>
      </c>
      <c r="J25" s="11">
        <v>23.725000000000001</v>
      </c>
      <c r="K25" s="11">
        <v>26.3</v>
      </c>
      <c r="L25" s="11">
        <v>22.928571428571427</v>
      </c>
      <c r="M25" s="11">
        <v>23.557142857142857</v>
      </c>
      <c r="N25" s="11">
        <v>22.283333333333335</v>
      </c>
      <c r="O25" s="11">
        <v>21.86</v>
      </c>
      <c r="P25" s="11">
        <v>22.9</v>
      </c>
      <c r="Q25" s="11">
        <v>21.16</v>
      </c>
      <c r="R25" s="11">
        <v>21.86</v>
      </c>
      <c r="S25" s="11">
        <v>21.22</v>
      </c>
      <c r="T25" s="11">
        <v>22.112500000000001</v>
      </c>
      <c r="U25" s="11">
        <v>20.98</v>
      </c>
      <c r="V25" s="11">
        <v>23.875</v>
      </c>
      <c r="W25" s="11">
        <v>23.175000000000001</v>
      </c>
      <c r="X25" s="11">
        <v>22.8</v>
      </c>
      <c r="Y25" s="11">
        <v>22.125</v>
      </c>
      <c r="Z25" s="11">
        <v>22.625</v>
      </c>
      <c r="AA25" s="11">
        <v>23.024999999999999</v>
      </c>
      <c r="AB25" s="11">
        <v>22.65</v>
      </c>
      <c r="AC25" s="11">
        <v>16.5</v>
      </c>
      <c r="AD25" s="11">
        <v>15.999999999999998</v>
      </c>
      <c r="AE25" s="106">
        <v>17.422222222222224</v>
      </c>
      <c r="AF25" s="108">
        <f t="shared" si="1"/>
        <v>22.111403439153438</v>
      </c>
      <c r="AH25" s="97" t="s">
        <v>28</v>
      </c>
      <c r="AI25" s="97" t="s">
        <v>28</v>
      </c>
      <c r="AK25" s="12" t="s">
        <v>28</v>
      </c>
      <c r="AL25" s="12" t="s">
        <v>28</v>
      </c>
    </row>
    <row r="26" spans="1:38" x14ac:dyDescent="0.2">
      <c r="A26" s="86" t="s">
        <v>8</v>
      </c>
      <c r="B26" s="120">
        <v>18.200000000000003</v>
      </c>
      <c r="C26" s="11">
        <v>20.712499999999995</v>
      </c>
      <c r="D26" s="11">
        <v>22.429166666666664</v>
      </c>
      <c r="E26" s="11">
        <v>21.608333333333334</v>
      </c>
      <c r="F26" s="11">
        <v>22.108333333333338</v>
      </c>
      <c r="G26" s="11">
        <v>21.745833333333334</v>
      </c>
      <c r="H26" s="11">
        <v>17.829166666666669</v>
      </c>
      <c r="I26" s="11">
        <v>18.95</v>
      </c>
      <c r="J26" s="11">
        <v>17.362500000000001</v>
      </c>
      <c r="K26" s="11">
        <v>18.374999999999996</v>
      </c>
      <c r="L26" s="11">
        <v>17.408333333333335</v>
      </c>
      <c r="M26" s="11">
        <v>15.9125</v>
      </c>
      <c r="N26" s="11">
        <v>14.95833333333333</v>
      </c>
      <c r="O26" s="11">
        <v>16.237499999999997</v>
      </c>
      <c r="P26" s="11">
        <v>18.058333333333337</v>
      </c>
      <c r="Q26" s="11">
        <v>15.429166666666669</v>
      </c>
      <c r="R26" s="11">
        <v>12.829166666666667</v>
      </c>
      <c r="S26" s="11">
        <v>12.070833333333333</v>
      </c>
      <c r="T26" s="11">
        <v>12.035714285714286</v>
      </c>
      <c r="U26" s="11">
        <v>12.81111111111111</v>
      </c>
      <c r="V26" s="11">
        <v>15.70833333333333</v>
      </c>
      <c r="W26" s="11">
        <v>18.93</v>
      </c>
      <c r="X26" s="11">
        <v>19.486363636363635</v>
      </c>
      <c r="Y26" s="11">
        <v>20.7</v>
      </c>
      <c r="Z26" s="11">
        <v>20.312499999999996</v>
      </c>
      <c r="AA26" s="11">
        <v>22.520833333333332</v>
      </c>
      <c r="AB26" s="11">
        <v>14.099999999999996</v>
      </c>
      <c r="AC26" s="11">
        <v>5.8416666666666677</v>
      </c>
      <c r="AD26" s="11">
        <v>7.3529411764705879</v>
      </c>
      <c r="AE26" s="106">
        <v>7.8833333333333337</v>
      </c>
      <c r="AF26" s="108">
        <f t="shared" si="1"/>
        <v>16.663593229210875</v>
      </c>
      <c r="AG26" s="12" t="s">
        <v>28</v>
      </c>
      <c r="AH26" s="12" t="s">
        <v>28</v>
      </c>
      <c r="AI26" t="s">
        <v>28</v>
      </c>
      <c r="AJ26" s="12" t="s">
        <v>28</v>
      </c>
    </row>
    <row r="27" spans="1:38" x14ac:dyDescent="0.2">
      <c r="A27" s="86" t="s">
        <v>9</v>
      </c>
      <c r="B27" s="120" t="s">
        <v>199</v>
      </c>
      <c r="C27" s="11" t="s">
        <v>199</v>
      </c>
      <c r="D27" s="11" t="s">
        <v>199</v>
      </c>
      <c r="E27" s="11" t="s">
        <v>199</v>
      </c>
      <c r="F27" s="11" t="s">
        <v>199</v>
      </c>
      <c r="G27" s="11" t="s">
        <v>199</v>
      </c>
      <c r="H27" s="11" t="s">
        <v>199</v>
      </c>
      <c r="I27" s="11" t="s">
        <v>199</v>
      </c>
      <c r="J27" s="11" t="s">
        <v>199</v>
      </c>
      <c r="K27" s="11" t="s">
        <v>199</v>
      </c>
      <c r="L27" s="11" t="s">
        <v>199</v>
      </c>
      <c r="M27" s="11">
        <v>22.433333333333334</v>
      </c>
      <c r="N27" s="11">
        <v>18.274999999999999</v>
      </c>
      <c r="O27" s="11">
        <v>15.100000000000001</v>
      </c>
      <c r="P27" s="11" t="s">
        <v>199</v>
      </c>
      <c r="Q27" s="11" t="s">
        <v>199</v>
      </c>
      <c r="R27" s="11" t="s">
        <v>199</v>
      </c>
      <c r="S27" s="11" t="s">
        <v>199</v>
      </c>
      <c r="T27" s="11">
        <v>15.272727272727273</v>
      </c>
      <c r="U27" s="11">
        <v>15.320833333333333</v>
      </c>
      <c r="V27" s="11" t="s">
        <v>199</v>
      </c>
      <c r="W27" s="11" t="s">
        <v>199</v>
      </c>
      <c r="X27" s="11" t="s">
        <v>199</v>
      </c>
      <c r="Y27" s="11" t="s">
        <v>199</v>
      </c>
      <c r="Z27" s="11">
        <v>27.790909090909096</v>
      </c>
      <c r="AA27" s="11">
        <v>26.608333333333334</v>
      </c>
      <c r="AB27" s="11">
        <v>21.366666666666671</v>
      </c>
      <c r="AC27" s="11" t="s">
        <v>199</v>
      </c>
      <c r="AD27" s="11">
        <v>15.055555555555555</v>
      </c>
      <c r="AE27" s="106">
        <v>9.6000000000000014</v>
      </c>
      <c r="AF27" s="108">
        <f t="shared" si="1"/>
        <v>18.682335858585859</v>
      </c>
      <c r="AH27" s="12" t="s">
        <v>28</v>
      </c>
      <c r="AJ27" t="s">
        <v>28</v>
      </c>
    </row>
    <row r="28" spans="1:38" x14ac:dyDescent="0.2">
      <c r="A28" s="86" t="s">
        <v>148</v>
      </c>
      <c r="B28" s="120">
        <v>25.844444444444441</v>
      </c>
      <c r="C28" s="11">
        <v>28.422222222222221</v>
      </c>
      <c r="D28" s="11">
        <v>28.48</v>
      </c>
      <c r="E28" s="11">
        <v>29.711111111111116</v>
      </c>
      <c r="F28" s="11">
        <v>29.255555555555549</v>
      </c>
      <c r="G28" s="11">
        <v>29.266666666666669</v>
      </c>
      <c r="H28" s="11">
        <v>25.288888888888891</v>
      </c>
      <c r="I28" s="11">
        <v>21.725000000000001</v>
      </c>
      <c r="J28" s="11">
        <v>22.099999999999998</v>
      </c>
      <c r="K28" s="11" t="s">
        <v>199</v>
      </c>
      <c r="L28" s="11">
        <v>21.925000000000001</v>
      </c>
      <c r="M28" s="11">
        <v>21.9</v>
      </c>
      <c r="N28" s="11">
        <v>21.491666666666664</v>
      </c>
      <c r="O28" s="11">
        <v>23.591666666666665</v>
      </c>
      <c r="P28" s="11">
        <v>24.390000000000004</v>
      </c>
      <c r="Q28" s="11">
        <v>22.445454545454545</v>
      </c>
      <c r="R28" s="11">
        <v>21.650000000000002</v>
      </c>
      <c r="S28" s="11">
        <v>24.277777777777779</v>
      </c>
      <c r="T28" s="11">
        <v>25.357142857142858</v>
      </c>
      <c r="U28" s="11">
        <v>20.09</v>
      </c>
      <c r="V28" s="11">
        <v>23.777777777777782</v>
      </c>
      <c r="W28" s="11">
        <v>25.390909090909091</v>
      </c>
      <c r="X28" s="11">
        <v>27.190909090909091</v>
      </c>
      <c r="Y28" s="11">
        <v>28.445454545454549</v>
      </c>
      <c r="Z28" s="11">
        <v>28.611111111111111</v>
      </c>
      <c r="AA28" s="11">
        <v>28.279999999999994</v>
      </c>
      <c r="AB28" s="11">
        <v>27.24</v>
      </c>
      <c r="AC28" s="11">
        <v>12.680000000000001</v>
      </c>
      <c r="AD28" s="11">
        <v>10.187499999999998</v>
      </c>
      <c r="AE28" s="106">
        <v>12.87</v>
      </c>
      <c r="AF28" s="108">
        <f t="shared" si="1"/>
        <v>23.858146862715824</v>
      </c>
      <c r="AH28" s="12" t="s">
        <v>28</v>
      </c>
      <c r="AJ28" t="s">
        <v>28</v>
      </c>
      <c r="AK28" s="12" t="s">
        <v>28</v>
      </c>
    </row>
    <row r="29" spans="1:38" x14ac:dyDescent="0.2">
      <c r="A29" s="86" t="s">
        <v>10</v>
      </c>
      <c r="B29" s="120">
        <v>20.56666666666667</v>
      </c>
      <c r="C29" s="11">
        <v>22.75</v>
      </c>
      <c r="D29" s="11">
        <v>21.487500000000001</v>
      </c>
      <c r="E29" s="11">
        <v>24.154166666666658</v>
      </c>
      <c r="F29" s="11">
        <v>24.583333333333332</v>
      </c>
      <c r="G29" s="11">
        <v>21.766666666666666</v>
      </c>
      <c r="H29" s="11">
        <v>21.724999999999998</v>
      </c>
      <c r="I29" s="11">
        <v>20.633333333333329</v>
      </c>
      <c r="J29" s="11">
        <v>18.383333333333333</v>
      </c>
      <c r="K29" s="11">
        <v>19.275000000000002</v>
      </c>
      <c r="L29" s="11">
        <v>18.412500000000001</v>
      </c>
      <c r="M29" s="11">
        <v>16.783333333333335</v>
      </c>
      <c r="N29" s="11">
        <v>14.337499999999999</v>
      </c>
      <c r="O29" s="11">
        <v>18.008333333333336</v>
      </c>
      <c r="P29" s="11">
        <v>17.57826086956522</v>
      </c>
      <c r="Q29" s="11">
        <v>16.845833333333335</v>
      </c>
      <c r="R29" s="11">
        <v>16.220833333333335</v>
      </c>
      <c r="S29" s="11">
        <v>16.187499999999996</v>
      </c>
      <c r="T29" s="11">
        <v>17.487500000000001</v>
      </c>
      <c r="U29" s="11">
        <v>13.791666666666666</v>
      </c>
      <c r="V29" s="11">
        <v>17.74583333333333</v>
      </c>
      <c r="W29" s="11">
        <v>19.350000000000001</v>
      </c>
      <c r="X29" s="11">
        <v>22.375</v>
      </c>
      <c r="Y29" s="11">
        <v>23.670833333333331</v>
      </c>
      <c r="Z29" s="11">
        <v>23.549999999999997</v>
      </c>
      <c r="AA29" s="11">
        <v>22.824999999999999</v>
      </c>
      <c r="AB29" s="11">
        <v>17.287500000000005</v>
      </c>
      <c r="AC29" s="11">
        <v>9.6791666666666689</v>
      </c>
      <c r="AD29" s="11">
        <v>7.5208333333333348</v>
      </c>
      <c r="AE29" s="106">
        <v>6.5958333333333323</v>
      </c>
      <c r="AF29" s="108">
        <f t="shared" si="1"/>
        <v>18.385942028985507</v>
      </c>
      <c r="AH29" s="12" t="s">
        <v>28</v>
      </c>
      <c r="AJ29" t="s">
        <v>28</v>
      </c>
      <c r="AK29" s="12" t="s">
        <v>28</v>
      </c>
    </row>
    <row r="30" spans="1:38" x14ac:dyDescent="0.2">
      <c r="A30" s="86" t="s">
        <v>133</v>
      </c>
      <c r="B30" s="120">
        <v>21.625</v>
      </c>
      <c r="C30" s="11">
        <v>22.779166666666669</v>
      </c>
      <c r="D30" s="11">
        <v>24.350000000000005</v>
      </c>
      <c r="E30" s="11">
        <v>24.875</v>
      </c>
      <c r="F30" s="11">
        <v>25.433333333333334</v>
      </c>
      <c r="G30" s="11">
        <v>25.033333333333335</v>
      </c>
      <c r="H30" s="11">
        <v>22.108333333333331</v>
      </c>
      <c r="I30" s="11">
        <v>19.283333333333335</v>
      </c>
      <c r="J30" s="11">
        <v>19.066666666666663</v>
      </c>
      <c r="K30" s="11">
        <v>18.937499999999996</v>
      </c>
      <c r="L30" s="11">
        <v>19.354166666666664</v>
      </c>
      <c r="M30" s="11">
        <v>18.774999999999999</v>
      </c>
      <c r="N30" s="11">
        <v>16.574999999999999</v>
      </c>
      <c r="O30" s="11">
        <v>18.7</v>
      </c>
      <c r="P30" s="11">
        <v>19.437499999999996</v>
      </c>
      <c r="Q30" s="11">
        <v>17.633333333333336</v>
      </c>
      <c r="R30" s="11">
        <v>19.391666666666666</v>
      </c>
      <c r="S30" s="11">
        <v>20.058333333333334</v>
      </c>
      <c r="T30" s="11">
        <v>20.920833333333331</v>
      </c>
      <c r="U30" s="11">
        <v>15.924999999999999</v>
      </c>
      <c r="V30" s="11">
        <v>18.816666666666666</v>
      </c>
      <c r="W30" s="11">
        <v>21.579166666666666</v>
      </c>
      <c r="X30" s="11">
        <v>22.162499999999998</v>
      </c>
      <c r="Y30" s="11">
        <v>23.366666666666671</v>
      </c>
      <c r="Z30" s="11">
        <v>21.558333333333334</v>
      </c>
      <c r="AA30" s="11">
        <v>23.541666666666668</v>
      </c>
      <c r="AB30" s="11">
        <v>23.337499999999995</v>
      </c>
      <c r="AC30" s="11">
        <v>12.275000000000004</v>
      </c>
      <c r="AD30" s="11">
        <v>7.7791666666666659</v>
      </c>
      <c r="AE30" s="106">
        <v>7.3875000000000002</v>
      </c>
      <c r="AF30" s="108">
        <f t="shared" si="1"/>
        <v>19.735555555555553</v>
      </c>
      <c r="AH30" s="12" t="s">
        <v>28</v>
      </c>
      <c r="AI30" s="12" t="s">
        <v>28</v>
      </c>
    </row>
    <row r="31" spans="1:38" x14ac:dyDescent="0.2">
      <c r="A31" s="86" t="s">
        <v>14</v>
      </c>
      <c r="B31" s="120">
        <v>20.388235294117653</v>
      </c>
      <c r="C31" s="11">
        <v>20.525000000000002</v>
      </c>
      <c r="D31" s="11">
        <v>24.830434782608698</v>
      </c>
      <c r="E31" s="11">
        <v>24.716666666666665</v>
      </c>
      <c r="F31" s="11">
        <v>23.944444444444443</v>
      </c>
      <c r="G31" s="11">
        <v>22.975000000000005</v>
      </c>
      <c r="H31" s="11">
        <v>20.579999999999995</v>
      </c>
      <c r="I31" s="11">
        <v>19.490909090909089</v>
      </c>
      <c r="J31" s="11">
        <v>18.84090909090909</v>
      </c>
      <c r="K31" s="11">
        <v>18.809999999999999</v>
      </c>
      <c r="L31" s="11">
        <v>17.336842105263159</v>
      </c>
      <c r="M31" s="11">
        <v>15.852631578947367</v>
      </c>
      <c r="N31" s="11">
        <v>15.9</v>
      </c>
      <c r="O31" s="11">
        <v>18.792857142857141</v>
      </c>
      <c r="P31" s="11">
        <v>18.495833333333334</v>
      </c>
      <c r="Q31" s="11">
        <v>17.533333333333331</v>
      </c>
      <c r="R31" s="11">
        <v>16.404166666666665</v>
      </c>
      <c r="S31" s="11">
        <v>16.487499999999997</v>
      </c>
      <c r="T31" s="11" t="s">
        <v>28</v>
      </c>
      <c r="U31" s="11">
        <v>14.620833333333335</v>
      </c>
      <c r="V31" s="11">
        <v>15.106666666666666</v>
      </c>
      <c r="W31" s="11">
        <v>17.807142857142857</v>
      </c>
      <c r="X31" s="11">
        <v>20.533333333333335</v>
      </c>
      <c r="Y31" s="11">
        <v>22.841666666666665</v>
      </c>
      <c r="Z31" s="11">
        <v>21.855555555555561</v>
      </c>
      <c r="AA31" s="11">
        <v>20.346153846153847</v>
      </c>
      <c r="AB31" s="11">
        <v>20.29545454545455</v>
      </c>
      <c r="AC31" s="11">
        <v>9.4708333333333332</v>
      </c>
      <c r="AD31" s="11">
        <v>7.2249999999999988</v>
      </c>
      <c r="AE31" s="106">
        <v>7.6791666666666671</v>
      </c>
      <c r="AF31" s="108">
        <f t="shared" si="1"/>
        <v>18.265054149460813</v>
      </c>
      <c r="AJ31" t="s">
        <v>28</v>
      </c>
    </row>
    <row r="32" spans="1:38" ht="13.5" thickBot="1" x14ac:dyDescent="0.25">
      <c r="A32" s="87" t="s">
        <v>11</v>
      </c>
      <c r="B32" s="126">
        <v>23.829166666666666</v>
      </c>
      <c r="C32" s="127">
        <v>24.154166666666669</v>
      </c>
      <c r="D32" s="127">
        <v>24.762500000000006</v>
      </c>
      <c r="E32" s="127">
        <v>24.837500000000002</v>
      </c>
      <c r="F32" s="127">
        <v>25.229166666666671</v>
      </c>
      <c r="G32" s="127">
        <v>25.141666666666669</v>
      </c>
      <c r="H32" s="127">
        <v>24.229166666666661</v>
      </c>
      <c r="I32" s="127">
        <v>20.445833333333336</v>
      </c>
      <c r="J32" s="127">
        <v>20.954166666666666</v>
      </c>
      <c r="K32" s="127">
        <v>19.679166666666671</v>
      </c>
      <c r="L32" s="127">
        <v>20.75</v>
      </c>
      <c r="M32" s="127">
        <v>21.270833333333332</v>
      </c>
      <c r="N32" s="127">
        <v>19.524999999999999</v>
      </c>
      <c r="O32" s="127">
        <v>20.041666666666668</v>
      </c>
      <c r="P32" s="127">
        <v>21.3</v>
      </c>
      <c r="Q32" s="127">
        <v>20.241666666666667</v>
      </c>
      <c r="R32" s="127">
        <v>21.458333333333339</v>
      </c>
      <c r="S32" s="127">
        <v>21.708333333333332</v>
      </c>
      <c r="T32" s="127">
        <v>23.25</v>
      </c>
      <c r="U32" s="127">
        <v>19.512500000000003</v>
      </c>
      <c r="V32" s="127">
        <v>20.812500000000004</v>
      </c>
      <c r="W32" s="127">
        <v>23.887499999999999</v>
      </c>
      <c r="X32" s="127">
        <v>23.512500000000003</v>
      </c>
      <c r="Y32" s="127">
        <v>24.279166666666669</v>
      </c>
      <c r="Z32" s="127">
        <v>24.666666666666668</v>
      </c>
      <c r="AA32" s="127">
        <v>24.312500000000004</v>
      </c>
      <c r="AB32" s="127">
        <v>24.625000000000004</v>
      </c>
      <c r="AC32" s="127">
        <v>16.195833333333336</v>
      </c>
      <c r="AD32" s="127">
        <v>10.629166666666665</v>
      </c>
      <c r="AE32" s="128">
        <v>11.141666666666667</v>
      </c>
      <c r="AF32" s="164">
        <f t="shared" si="1"/>
        <v>21.546111111111106</v>
      </c>
      <c r="AH32" s="12" t="s">
        <v>28</v>
      </c>
      <c r="AI32" s="12" t="s">
        <v>28</v>
      </c>
      <c r="AJ32" s="12" t="s">
        <v>28</v>
      </c>
    </row>
    <row r="33" spans="1:37" s="5" customFormat="1" ht="17.100000000000001" customHeight="1" thickBot="1" x14ac:dyDescent="0.25">
      <c r="A33" s="163" t="s">
        <v>200</v>
      </c>
      <c r="B33" s="89">
        <f t="shared" ref="B33:AF33" si="2">AVERAGE(B5:B32)</f>
        <v>21.581787549324314</v>
      </c>
      <c r="C33" s="90">
        <f t="shared" si="2"/>
        <v>23.728909033478605</v>
      </c>
      <c r="D33" s="90">
        <f t="shared" si="2"/>
        <v>24.528299280827156</v>
      </c>
      <c r="E33" s="90">
        <f t="shared" si="2"/>
        <v>24.938465306915308</v>
      </c>
      <c r="F33" s="90">
        <f t="shared" si="2"/>
        <v>24.95012088274045</v>
      </c>
      <c r="G33" s="90">
        <f t="shared" si="2"/>
        <v>23.515847058823528</v>
      </c>
      <c r="H33" s="90">
        <f t="shared" si="2"/>
        <v>21.994972438672438</v>
      </c>
      <c r="I33" s="90">
        <f t="shared" si="2"/>
        <v>20.976330147630151</v>
      </c>
      <c r="J33" s="90">
        <f t="shared" si="2"/>
        <v>20.419826238576238</v>
      </c>
      <c r="K33" s="90">
        <f t="shared" si="2"/>
        <v>20.689642210144928</v>
      </c>
      <c r="L33" s="90">
        <f t="shared" si="2"/>
        <v>19.909796654505367</v>
      </c>
      <c r="M33" s="90">
        <f t="shared" si="2"/>
        <v>18.960685951744082</v>
      </c>
      <c r="N33" s="90">
        <f t="shared" si="2"/>
        <v>18.468646897973819</v>
      </c>
      <c r="O33" s="90">
        <f t="shared" si="2"/>
        <v>19.76563772893773</v>
      </c>
      <c r="P33" s="90">
        <f t="shared" si="2"/>
        <v>20.392572981064824</v>
      </c>
      <c r="Q33" s="90">
        <f t="shared" si="2"/>
        <v>18.756670431018257</v>
      </c>
      <c r="R33" s="90">
        <f t="shared" si="2"/>
        <v>17.637560386473428</v>
      </c>
      <c r="S33" s="90">
        <f t="shared" si="2"/>
        <v>17.422316215080865</v>
      </c>
      <c r="T33" s="90">
        <f t="shared" si="2"/>
        <v>17.801106182464874</v>
      </c>
      <c r="U33" s="90">
        <f t="shared" si="2"/>
        <v>16.320149644594093</v>
      </c>
      <c r="V33" s="90">
        <f t="shared" si="2"/>
        <v>19.179311660561659</v>
      </c>
      <c r="W33" s="90">
        <f t="shared" si="2"/>
        <v>21.129264624264621</v>
      </c>
      <c r="X33" s="90">
        <f t="shared" si="2"/>
        <v>23.182921280108783</v>
      </c>
      <c r="Y33" s="90">
        <f t="shared" si="2"/>
        <v>23.905036720479565</v>
      </c>
      <c r="Z33" s="90">
        <f t="shared" si="2"/>
        <v>23.699541696729199</v>
      </c>
      <c r="AA33" s="90">
        <f t="shared" si="2"/>
        <v>24.373051612739104</v>
      </c>
      <c r="AB33" s="90">
        <f t="shared" si="2"/>
        <v>19.619752913297514</v>
      </c>
      <c r="AC33" s="90">
        <f t="shared" si="2"/>
        <v>11.165997474747474</v>
      </c>
      <c r="AD33" s="90">
        <f t="shared" si="2"/>
        <v>9.8145076199671752</v>
      </c>
      <c r="AE33" s="93">
        <f t="shared" si="2"/>
        <v>10.784141104788928</v>
      </c>
      <c r="AF33" s="165">
        <f t="shared" si="2"/>
        <v>20.003266110607022</v>
      </c>
      <c r="AH33" s="5" t="s">
        <v>28</v>
      </c>
      <c r="AI33" s="5" t="s">
        <v>28</v>
      </c>
      <c r="AJ33" s="5" t="s">
        <v>28</v>
      </c>
      <c r="AK33" s="5" t="s">
        <v>28</v>
      </c>
    </row>
    <row r="34" spans="1:37" x14ac:dyDescent="0.2">
      <c r="A34" s="154"/>
      <c r="B34" s="155"/>
      <c r="C34" s="155"/>
      <c r="D34" s="155" t="s">
        <v>80</v>
      </c>
      <c r="E34" s="155"/>
      <c r="F34" s="155"/>
      <c r="G34" s="155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7"/>
      <c r="AE34" s="161" t="s">
        <v>28</v>
      </c>
      <c r="AF34" s="162"/>
      <c r="AI34" s="12" t="s">
        <v>28</v>
      </c>
      <c r="AJ34" t="s">
        <v>28</v>
      </c>
      <c r="AK34" s="12" t="s">
        <v>28</v>
      </c>
    </row>
    <row r="35" spans="1:37" x14ac:dyDescent="0.2">
      <c r="A35" s="42"/>
      <c r="B35" s="44" t="s">
        <v>81</v>
      </c>
      <c r="C35" s="44"/>
      <c r="D35" s="44"/>
      <c r="E35" s="44"/>
      <c r="F35" s="44"/>
      <c r="G35" s="44"/>
      <c r="H35" s="44"/>
      <c r="I35" s="44"/>
      <c r="J35" s="159"/>
      <c r="K35" s="159"/>
      <c r="L35" s="159"/>
      <c r="M35" s="159" t="s">
        <v>26</v>
      </c>
      <c r="N35" s="159"/>
      <c r="O35" s="159"/>
      <c r="P35" s="159"/>
      <c r="Q35" s="159"/>
      <c r="R35" s="159"/>
      <c r="S35" s="159"/>
      <c r="T35" s="223" t="s">
        <v>210</v>
      </c>
      <c r="U35" s="223"/>
      <c r="V35" s="223"/>
      <c r="W35" s="223"/>
      <c r="X35" s="223"/>
      <c r="Y35" s="159"/>
      <c r="Z35" s="159"/>
      <c r="AA35" s="159"/>
      <c r="AB35" s="159"/>
      <c r="AC35" s="159"/>
      <c r="AD35" s="159"/>
      <c r="AE35" s="159"/>
      <c r="AF35" s="79"/>
      <c r="AH35" s="12" t="s">
        <v>28</v>
      </c>
    </row>
    <row r="36" spans="1:37" x14ac:dyDescent="0.2">
      <c r="A36" s="45"/>
      <c r="B36" s="159"/>
      <c r="C36" s="159"/>
      <c r="D36" s="159"/>
      <c r="E36" s="159"/>
      <c r="F36" s="159"/>
      <c r="G36" s="159"/>
      <c r="H36" s="159"/>
      <c r="I36" s="159"/>
      <c r="J36" s="160"/>
      <c r="K36" s="160"/>
      <c r="L36" s="160"/>
      <c r="M36" s="160" t="s">
        <v>27</v>
      </c>
      <c r="N36" s="160"/>
      <c r="O36" s="160"/>
      <c r="P36" s="160"/>
      <c r="Q36" s="159"/>
      <c r="R36" s="159"/>
      <c r="S36" s="159"/>
      <c r="T36" s="224" t="s">
        <v>77</v>
      </c>
      <c r="U36" s="224"/>
      <c r="V36" s="224"/>
      <c r="W36" s="224"/>
      <c r="X36" s="224"/>
      <c r="Y36" s="159"/>
      <c r="Z36" s="159"/>
      <c r="AA36" s="159"/>
      <c r="AB36" s="159"/>
      <c r="AC36" s="159"/>
      <c r="AD36" s="50"/>
      <c r="AE36" s="50"/>
      <c r="AF36" s="79"/>
    </row>
    <row r="37" spans="1:37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50"/>
      <c r="AE37" s="50"/>
      <c r="AF37" s="79"/>
      <c r="AJ37" s="12" t="s">
        <v>28</v>
      </c>
      <c r="AK37" t="s">
        <v>28</v>
      </c>
    </row>
    <row r="38" spans="1:37" x14ac:dyDescent="0.2">
      <c r="A38" s="45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50"/>
      <c r="AF38" s="79"/>
      <c r="AJ38" s="12" t="s">
        <v>28</v>
      </c>
    </row>
    <row r="39" spans="1:37" x14ac:dyDescent="0.2">
      <c r="A39" s="45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51"/>
      <c r="AF39" s="79"/>
      <c r="AH39" t="s">
        <v>28</v>
      </c>
    </row>
    <row r="40" spans="1:37" ht="13.5" thickBot="1" x14ac:dyDescent="0.25">
      <c r="A40" s="55"/>
      <c r="B40" s="56"/>
      <c r="C40" s="56"/>
      <c r="D40" s="56"/>
      <c r="E40" s="56"/>
      <c r="F40" s="56"/>
      <c r="G40" s="56" t="s">
        <v>28</v>
      </c>
      <c r="H40" s="56"/>
      <c r="I40" s="56"/>
      <c r="J40" s="56"/>
      <c r="K40" s="56"/>
      <c r="L40" s="56" t="s">
        <v>28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80"/>
      <c r="AK40" s="12" t="s">
        <v>28</v>
      </c>
    </row>
    <row r="42" spans="1:37" x14ac:dyDescent="0.2">
      <c r="AH42" s="12" t="s">
        <v>28</v>
      </c>
    </row>
    <row r="43" spans="1:37" x14ac:dyDescent="0.2">
      <c r="N43" s="2" t="s">
        <v>28</v>
      </c>
      <c r="AD43" s="2" t="s">
        <v>28</v>
      </c>
    </row>
    <row r="44" spans="1:37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2" t="s">
        <v>28</v>
      </c>
      <c r="AJ44" s="12" t="s">
        <v>28</v>
      </c>
    </row>
    <row r="45" spans="1:37" x14ac:dyDescent="0.2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2" t="s">
        <v>28</v>
      </c>
      <c r="W45" s="2" t="s">
        <v>28</v>
      </c>
    </row>
    <row r="46" spans="1:37" x14ac:dyDescent="0.2">
      <c r="Z46" s="2" t="s">
        <v>28</v>
      </c>
    </row>
    <row r="47" spans="1:37" x14ac:dyDescent="0.2">
      <c r="AB47" s="2" t="s">
        <v>28</v>
      </c>
    </row>
    <row r="48" spans="1:37" x14ac:dyDescent="0.2">
      <c r="AF48" s="7" t="s">
        <v>28</v>
      </c>
    </row>
    <row r="50" spans="9:38" x14ac:dyDescent="0.2">
      <c r="I50" s="2" t="s">
        <v>28</v>
      </c>
      <c r="AL50" s="12" t="s">
        <v>28</v>
      </c>
    </row>
    <row r="53" spans="9:38" x14ac:dyDescent="0.2">
      <c r="AE53" s="2" t="s">
        <v>28</v>
      </c>
    </row>
    <row r="54" spans="9:38" x14ac:dyDescent="0.2">
      <c r="AK54" s="12" t="s">
        <v>28</v>
      </c>
    </row>
  </sheetData>
  <mergeCells count="36">
    <mergeCell ref="AF3:AF4"/>
    <mergeCell ref="T35:X35"/>
    <mergeCell ref="T36:X36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9"/>
  <sheetViews>
    <sheetView topLeftCell="B1" zoomScale="90" zoomScaleNormal="90" workbookViewId="0">
      <selection activeCell="AK38" sqref="AK38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thickBot="1" x14ac:dyDescent="0.25">
      <c r="A1" s="212" t="s">
        <v>218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3"/>
      <c r="AH1" s="60"/>
    </row>
    <row r="2" spans="1:36" s="4" customFormat="1" ht="20.100000000000001" customHeight="1" thickBot="1" x14ac:dyDescent="0.25">
      <c r="A2" s="215" t="s">
        <v>12</v>
      </c>
      <c r="B2" s="210" t="s">
        <v>209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119"/>
    </row>
    <row r="3" spans="1:36" s="5" customFormat="1" ht="20.100000000000001" customHeight="1" x14ac:dyDescent="0.2">
      <c r="A3" s="216"/>
      <c r="B3" s="217">
        <v>1</v>
      </c>
      <c r="C3" s="219">
        <f>SUM(B3+1)</f>
        <v>2</v>
      </c>
      <c r="D3" s="219">
        <f t="shared" ref="D3:AD3" si="0">SUM(C3+1)</f>
        <v>3</v>
      </c>
      <c r="E3" s="219">
        <f t="shared" si="0"/>
        <v>4</v>
      </c>
      <c r="F3" s="219">
        <f t="shared" si="0"/>
        <v>5</v>
      </c>
      <c r="G3" s="219">
        <f t="shared" si="0"/>
        <v>6</v>
      </c>
      <c r="H3" s="219">
        <f t="shared" si="0"/>
        <v>7</v>
      </c>
      <c r="I3" s="219">
        <f t="shared" si="0"/>
        <v>8</v>
      </c>
      <c r="J3" s="219">
        <f t="shared" si="0"/>
        <v>9</v>
      </c>
      <c r="K3" s="219">
        <f t="shared" si="0"/>
        <v>10</v>
      </c>
      <c r="L3" s="219">
        <f t="shared" si="0"/>
        <v>11</v>
      </c>
      <c r="M3" s="219">
        <f t="shared" si="0"/>
        <v>12</v>
      </c>
      <c r="N3" s="219">
        <f t="shared" si="0"/>
        <v>13</v>
      </c>
      <c r="O3" s="219">
        <f t="shared" si="0"/>
        <v>14</v>
      </c>
      <c r="P3" s="219">
        <f t="shared" si="0"/>
        <v>15</v>
      </c>
      <c r="Q3" s="219">
        <f t="shared" si="0"/>
        <v>16</v>
      </c>
      <c r="R3" s="219">
        <f t="shared" si="0"/>
        <v>17</v>
      </c>
      <c r="S3" s="219">
        <f t="shared" si="0"/>
        <v>18</v>
      </c>
      <c r="T3" s="219">
        <f t="shared" si="0"/>
        <v>19</v>
      </c>
      <c r="U3" s="219">
        <f t="shared" si="0"/>
        <v>20</v>
      </c>
      <c r="V3" s="219">
        <f t="shared" si="0"/>
        <v>21</v>
      </c>
      <c r="W3" s="219">
        <f t="shared" si="0"/>
        <v>22</v>
      </c>
      <c r="X3" s="219">
        <f t="shared" si="0"/>
        <v>23</v>
      </c>
      <c r="Y3" s="219">
        <f t="shared" si="0"/>
        <v>24</v>
      </c>
      <c r="Z3" s="219">
        <f t="shared" si="0"/>
        <v>25</v>
      </c>
      <c r="AA3" s="219">
        <f t="shared" si="0"/>
        <v>26</v>
      </c>
      <c r="AB3" s="219">
        <f t="shared" si="0"/>
        <v>27</v>
      </c>
      <c r="AC3" s="219">
        <f t="shared" si="0"/>
        <v>28</v>
      </c>
      <c r="AD3" s="219">
        <f t="shared" si="0"/>
        <v>29</v>
      </c>
      <c r="AE3" s="225">
        <v>30</v>
      </c>
      <c r="AF3" s="117" t="s">
        <v>21</v>
      </c>
      <c r="AG3" s="143" t="s">
        <v>19</v>
      </c>
      <c r="AH3" s="118" t="s">
        <v>198</v>
      </c>
    </row>
    <row r="4" spans="1:36" s="5" customFormat="1" ht="20.100000000000001" customHeight="1" thickBot="1" x14ac:dyDescent="0.25">
      <c r="A4" s="273"/>
      <c r="B4" s="218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6"/>
      <c r="AF4" s="109" t="s">
        <v>17</v>
      </c>
      <c r="AG4" s="91" t="s">
        <v>17</v>
      </c>
      <c r="AH4" s="115" t="s">
        <v>17</v>
      </c>
    </row>
    <row r="5" spans="1:36" s="5" customFormat="1" x14ac:dyDescent="0.2">
      <c r="A5" s="130" t="s">
        <v>22</v>
      </c>
      <c r="B5" s="131">
        <v>0</v>
      </c>
      <c r="C5" s="132">
        <v>0</v>
      </c>
      <c r="D5" s="132">
        <v>0</v>
      </c>
      <c r="E5" s="132">
        <v>0</v>
      </c>
      <c r="F5" s="132">
        <v>0</v>
      </c>
      <c r="G5" s="132">
        <v>0</v>
      </c>
      <c r="H5" s="132">
        <v>0</v>
      </c>
      <c r="I5" s="132">
        <v>0.4</v>
      </c>
      <c r="J5" s="132">
        <v>1.8</v>
      </c>
      <c r="K5" s="132">
        <v>9</v>
      </c>
      <c r="L5" s="132">
        <v>0.60000000000000009</v>
      </c>
      <c r="M5" s="132">
        <v>0</v>
      </c>
      <c r="N5" s="132">
        <v>0</v>
      </c>
      <c r="O5" s="132">
        <v>0</v>
      </c>
      <c r="P5" s="132">
        <v>0</v>
      </c>
      <c r="Q5" s="132">
        <v>0</v>
      </c>
      <c r="R5" s="132">
        <v>0</v>
      </c>
      <c r="S5" s="132">
        <v>0</v>
      </c>
      <c r="T5" s="132">
        <v>0</v>
      </c>
      <c r="U5" s="132">
        <v>0</v>
      </c>
      <c r="V5" s="132">
        <v>0</v>
      </c>
      <c r="W5" s="132">
        <v>0</v>
      </c>
      <c r="X5" s="132">
        <v>0</v>
      </c>
      <c r="Y5" s="132">
        <v>0</v>
      </c>
      <c r="Z5" s="132">
        <v>0</v>
      </c>
      <c r="AA5" s="132">
        <v>0</v>
      </c>
      <c r="AB5" s="132">
        <v>0</v>
      </c>
      <c r="AC5" s="132">
        <v>0</v>
      </c>
      <c r="AD5" s="132">
        <v>0</v>
      </c>
      <c r="AE5" s="133">
        <v>0</v>
      </c>
      <c r="AF5" s="110">
        <f>SUM(B5:AE5)</f>
        <v>11.799999999999999</v>
      </c>
      <c r="AG5" s="138">
        <f>MAX(B5:AE5)</f>
        <v>9</v>
      </c>
      <c r="AH5" s="116">
        <f>COUNTIF(B5:AE5,"=0,0")</f>
        <v>26</v>
      </c>
    </row>
    <row r="6" spans="1:36" x14ac:dyDescent="0.2">
      <c r="A6" s="86" t="s">
        <v>83</v>
      </c>
      <c r="B6" s="120">
        <v>0</v>
      </c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20.399999999999999</v>
      </c>
      <c r="I6" s="11">
        <v>20</v>
      </c>
      <c r="J6" s="11">
        <v>4.2</v>
      </c>
      <c r="K6" s="11">
        <v>31.400000000000002</v>
      </c>
      <c r="L6" s="11">
        <v>0.2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1.5999999999999999</v>
      </c>
      <c r="AA6" s="11">
        <v>0</v>
      </c>
      <c r="AB6" s="11">
        <v>0</v>
      </c>
      <c r="AC6" s="11">
        <v>0.2</v>
      </c>
      <c r="AD6" s="11">
        <v>0.2</v>
      </c>
      <c r="AE6" s="106">
        <v>0</v>
      </c>
      <c r="AF6" s="111">
        <f>SUM(B6:AE6)</f>
        <v>78.2</v>
      </c>
      <c r="AG6" s="139">
        <f>MAX(B6:AE6)</f>
        <v>31.400000000000002</v>
      </c>
      <c r="AH6" s="116">
        <f>COUNTIF(B6:AE6,"=0,0")</f>
        <v>22</v>
      </c>
    </row>
    <row r="7" spans="1:36" x14ac:dyDescent="0.2">
      <c r="A7" s="86" t="s">
        <v>0</v>
      </c>
      <c r="B7" s="120" t="s">
        <v>199</v>
      </c>
      <c r="C7" s="11" t="s">
        <v>199</v>
      </c>
      <c r="D7" s="11" t="s">
        <v>199</v>
      </c>
      <c r="E7" s="11" t="s">
        <v>199</v>
      </c>
      <c r="F7" s="11" t="s">
        <v>199</v>
      </c>
      <c r="G7" s="11" t="s">
        <v>199</v>
      </c>
      <c r="H7" s="11" t="s">
        <v>199</v>
      </c>
      <c r="I7" s="11" t="s">
        <v>199</v>
      </c>
      <c r="J7" s="11" t="s">
        <v>199</v>
      </c>
      <c r="K7" s="11" t="s">
        <v>199</v>
      </c>
      <c r="L7" s="11" t="s">
        <v>199</v>
      </c>
      <c r="M7" s="11" t="s">
        <v>199</v>
      </c>
      <c r="N7" s="11" t="s">
        <v>199</v>
      </c>
      <c r="O7" s="11" t="s">
        <v>199</v>
      </c>
      <c r="P7" s="11" t="s">
        <v>199</v>
      </c>
      <c r="Q7" s="11" t="s">
        <v>199</v>
      </c>
      <c r="R7" s="11" t="s">
        <v>199</v>
      </c>
      <c r="S7" s="11" t="s">
        <v>199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 t="s">
        <v>199</v>
      </c>
      <c r="Z7" s="11" t="s">
        <v>199</v>
      </c>
      <c r="AA7" s="11" t="s">
        <v>199</v>
      </c>
      <c r="AB7" s="11" t="s">
        <v>199</v>
      </c>
      <c r="AC7" s="11" t="s">
        <v>199</v>
      </c>
      <c r="AD7" s="11" t="s">
        <v>199</v>
      </c>
      <c r="AE7" s="106">
        <v>0</v>
      </c>
      <c r="AF7" s="110">
        <f>SUM(B7:AE7)</f>
        <v>0</v>
      </c>
      <c r="AG7" s="138">
        <f>MAX(B7:AE7)</f>
        <v>0</v>
      </c>
      <c r="AH7" s="116">
        <f>COUNTIF(B7:AE7,"=0,0")</f>
        <v>6</v>
      </c>
    </row>
    <row r="8" spans="1:36" x14ac:dyDescent="0.2">
      <c r="A8" s="86" t="s">
        <v>142</v>
      </c>
      <c r="B8" s="120">
        <v>0.60000000000000009</v>
      </c>
      <c r="C8" s="11">
        <v>0.4</v>
      </c>
      <c r="D8" s="11">
        <v>0.4</v>
      </c>
      <c r="E8" s="11">
        <v>0.2</v>
      </c>
      <c r="F8" s="11">
        <v>0</v>
      </c>
      <c r="G8" s="11">
        <v>0.2</v>
      </c>
      <c r="H8" s="11">
        <v>0.4</v>
      </c>
      <c r="I8" s="11">
        <v>0.4</v>
      </c>
      <c r="J8" s="11">
        <v>0.4</v>
      </c>
      <c r="K8" s="11">
        <v>0.60000000000000009</v>
      </c>
      <c r="L8" s="11">
        <v>0.60000000000000009</v>
      </c>
      <c r="M8" s="11">
        <v>0.60000000000000009</v>
      </c>
      <c r="N8" s="11">
        <v>0.4</v>
      </c>
      <c r="O8" s="11">
        <v>0.4</v>
      </c>
      <c r="P8" s="11">
        <v>0.4</v>
      </c>
      <c r="Q8" s="11">
        <v>0.4</v>
      </c>
      <c r="R8" s="11">
        <v>0.4</v>
      </c>
      <c r="S8" s="11">
        <v>0.2</v>
      </c>
      <c r="T8" s="11">
        <v>0.4</v>
      </c>
      <c r="U8" s="11">
        <v>0.4</v>
      </c>
      <c r="V8" s="11">
        <v>0.2</v>
      </c>
      <c r="W8" s="11">
        <v>0.4</v>
      </c>
      <c r="X8" s="11">
        <v>0.2</v>
      </c>
      <c r="Y8" s="11">
        <v>0.2</v>
      </c>
      <c r="Z8" s="11">
        <v>0</v>
      </c>
      <c r="AA8" s="11">
        <v>0</v>
      </c>
      <c r="AB8" s="11">
        <v>0</v>
      </c>
      <c r="AC8" s="11">
        <v>0.2</v>
      </c>
      <c r="AD8" s="11">
        <v>0</v>
      </c>
      <c r="AE8" s="106">
        <v>0</v>
      </c>
      <c r="AF8" s="110">
        <f>SUM(B8:AE8)</f>
        <v>9</v>
      </c>
      <c r="AG8" s="139">
        <f>MAX(B8:AE8)</f>
        <v>0.60000000000000009</v>
      </c>
      <c r="AH8" s="116">
        <f>COUNTIF(B8:AE8,"=0,0")</f>
        <v>6</v>
      </c>
    </row>
    <row r="9" spans="1:36" x14ac:dyDescent="0.2">
      <c r="A9" s="86" t="s">
        <v>92</v>
      </c>
      <c r="B9" s="120">
        <v>0.8</v>
      </c>
      <c r="C9" s="11">
        <v>0</v>
      </c>
      <c r="D9" s="11">
        <v>0</v>
      </c>
      <c r="E9" s="11">
        <v>0</v>
      </c>
      <c r="F9" s="11">
        <v>0</v>
      </c>
      <c r="G9" s="11">
        <v>0.6</v>
      </c>
      <c r="H9" s="11">
        <v>5.2</v>
      </c>
      <c r="I9" s="11">
        <v>11.6</v>
      </c>
      <c r="J9" s="11">
        <v>10.6</v>
      </c>
      <c r="K9" s="11">
        <v>41.2</v>
      </c>
      <c r="L9" s="11">
        <v>0</v>
      </c>
      <c r="M9" s="11">
        <v>0.2</v>
      </c>
      <c r="N9" s="11">
        <v>0</v>
      </c>
      <c r="O9" s="11">
        <v>0</v>
      </c>
      <c r="P9" s="11">
        <v>0.2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f>[9]Junho!$K$25</f>
        <v>0</v>
      </c>
      <c r="W9" s="11">
        <v>0</v>
      </c>
      <c r="X9" s="11" t="s">
        <v>199</v>
      </c>
      <c r="Y9" s="11" t="s">
        <v>199</v>
      </c>
      <c r="Z9" s="11" t="s">
        <v>199</v>
      </c>
      <c r="AA9" s="11" t="s">
        <v>199</v>
      </c>
      <c r="AB9" s="11" t="s">
        <v>199</v>
      </c>
      <c r="AC9" s="11" t="s">
        <v>199</v>
      </c>
      <c r="AD9" s="11" t="s">
        <v>199</v>
      </c>
      <c r="AE9" s="106" t="s">
        <v>199</v>
      </c>
      <c r="AF9" s="111">
        <f>SUM(B9:AE9)</f>
        <v>70.400000000000006</v>
      </c>
      <c r="AG9" s="139">
        <f>MAX(B9:AE9)</f>
        <v>41.2</v>
      </c>
      <c r="AH9" s="116">
        <f>COUNTIF(B9:AE9,"=0,0")</f>
        <v>14</v>
      </c>
    </row>
    <row r="10" spans="1:36" x14ac:dyDescent="0.2">
      <c r="A10" s="86" t="s">
        <v>98</v>
      </c>
      <c r="B10" s="120">
        <v>0.2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 t="s">
        <v>199</v>
      </c>
      <c r="K10" s="11">
        <v>0</v>
      </c>
      <c r="L10" s="11">
        <f>[9]Junho!$K$15</f>
        <v>0</v>
      </c>
      <c r="M10" s="11">
        <v>0.2</v>
      </c>
      <c r="N10" s="11">
        <v>0</v>
      </c>
      <c r="O10" s="11" t="s">
        <v>199</v>
      </c>
      <c r="P10" s="11" t="s">
        <v>199</v>
      </c>
      <c r="Q10" s="11" t="s">
        <v>199</v>
      </c>
      <c r="R10" s="11" t="s">
        <v>199</v>
      </c>
      <c r="S10" s="11" t="s">
        <v>199</v>
      </c>
      <c r="T10" s="11" t="s">
        <v>199</v>
      </c>
      <c r="U10" s="11" t="s">
        <v>199</v>
      </c>
      <c r="V10" s="11" t="s">
        <v>199</v>
      </c>
      <c r="W10" s="11" t="s">
        <v>199</v>
      </c>
      <c r="X10" s="11" t="s">
        <v>199</v>
      </c>
      <c r="Y10" s="11" t="s">
        <v>199</v>
      </c>
      <c r="Z10" s="11" t="s">
        <v>199</v>
      </c>
      <c r="AA10" s="11" t="s">
        <v>199</v>
      </c>
      <c r="AB10" s="11" t="s">
        <v>199</v>
      </c>
      <c r="AC10" s="11" t="s">
        <v>199</v>
      </c>
      <c r="AD10" s="11" t="s">
        <v>199</v>
      </c>
      <c r="AE10" s="106" t="s">
        <v>199</v>
      </c>
      <c r="AF10" s="110">
        <f t="shared" ref="AF10:AF13" si="1">SUM(B10:AE10)</f>
        <v>0.4</v>
      </c>
      <c r="AG10" s="138">
        <f t="shared" ref="AG10:AG13" si="2">MAX(B10:AE10)</f>
        <v>0.2</v>
      </c>
      <c r="AH10" s="116">
        <f t="shared" ref="AH10:AH12" si="3">COUNTIF(B10:AE10,"=0,0")</f>
        <v>10</v>
      </c>
    </row>
    <row r="11" spans="1:36" x14ac:dyDescent="0.2">
      <c r="A11" s="86" t="s">
        <v>1</v>
      </c>
      <c r="B11" s="120">
        <v>0.2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21.4</v>
      </c>
      <c r="J11" s="11">
        <v>2</v>
      </c>
      <c r="K11" s="11">
        <v>11.2</v>
      </c>
      <c r="L11" s="11">
        <v>16.8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f>[9]Junho!$K$25</f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0.4</v>
      </c>
      <c r="AD11" s="11">
        <v>0</v>
      </c>
      <c r="AE11" s="106">
        <v>0</v>
      </c>
      <c r="AF11" s="110">
        <f t="shared" si="1"/>
        <v>51.999999999999993</v>
      </c>
      <c r="AG11" s="138">
        <f t="shared" si="2"/>
        <v>21.4</v>
      </c>
      <c r="AH11" s="116">
        <f t="shared" si="3"/>
        <v>24</v>
      </c>
      <c r="AI11" s="12" t="s">
        <v>28</v>
      </c>
      <c r="AJ11" s="12" t="s">
        <v>28</v>
      </c>
    </row>
    <row r="12" spans="1:36" x14ac:dyDescent="0.2">
      <c r="A12" s="86" t="s">
        <v>3</v>
      </c>
      <c r="B12" s="120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f>[9]Junho!$K$15</f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f>[9]Junho!$K$25</f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0.4</v>
      </c>
      <c r="AC12" s="11">
        <v>0</v>
      </c>
      <c r="AD12" s="11">
        <v>0</v>
      </c>
      <c r="AE12" s="106">
        <v>0</v>
      </c>
      <c r="AF12" s="110">
        <f t="shared" si="1"/>
        <v>0.4</v>
      </c>
      <c r="AG12" s="138">
        <f t="shared" si="2"/>
        <v>0.4</v>
      </c>
      <c r="AH12" s="116">
        <f t="shared" si="3"/>
        <v>29</v>
      </c>
      <c r="AI12" s="12" t="s">
        <v>28</v>
      </c>
    </row>
    <row r="13" spans="1:36" x14ac:dyDescent="0.2">
      <c r="A13" s="86" t="s">
        <v>25</v>
      </c>
      <c r="B13" s="120">
        <v>0</v>
      </c>
      <c r="C13" s="11">
        <v>3.2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0.6</v>
      </c>
      <c r="K13" s="11">
        <v>0</v>
      </c>
      <c r="L13" s="11">
        <v>2.6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f>[9]Junho!$K$25</f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06">
        <v>0</v>
      </c>
      <c r="AF13" s="110">
        <f t="shared" si="1"/>
        <v>6.4</v>
      </c>
      <c r="AG13" s="138">
        <f t="shared" si="2"/>
        <v>3.2</v>
      </c>
      <c r="AH13" s="116">
        <f>COUNTIF(B13:AE13,"=0,0")</f>
        <v>27</v>
      </c>
    </row>
    <row r="14" spans="1:36" x14ac:dyDescent="0.2">
      <c r="A14" s="86" t="s">
        <v>143</v>
      </c>
      <c r="B14" s="120">
        <v>6.8</v>
      </c>
      <c r="C14" s="11">
        <v>0.2</v>
      </c>
      <c r="D14" s="11">
        <v>0</v>
      </c>
      <c r="E14" s="11">
        <v>0</v>
      </c>
      <c r="F14" s="11">
        <v>0</v>
      </c>
      <c r="G14" s="11">
        <v>19.8</v>
      </c>
      <c r="H14" s="11">
        <v>9.1999999999999993</v>
      </c>
      <c r="I14" s="11">
        <v>0.4</v>
      </c>
      <c r="J14" s="11">
        <v>0.2</v>
      </c>
      <c r="K14" s="11">
        <v>26</v>
      </c>
      <c r="L14" s="11">
        <v>1.4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f>[9]Junho!$K$25</f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1</v>
      </c>
      <c r="AC14" s="11">
        <v>0.4</v>
      </c>
      <c r="AD14" s="11">
        <v>3.6</v>
      </c>
      <c r="AE14" s="106">
        <v>0.4</v>
      </c>
      <c r="AF14" s="110">
        <f t="shared" ref="AF14:AF24" si="4">SUM(B14:AE14)</f>
        <v>69.400000000000006</v>
      </c>
      <c r="AG14" s="138">
        <f t="shared" ref="AG14:AG24" si="5">MAX(B14:AE14)</f>
        <v>26</v>
      </c>
      <c r="AH14" s="116">
        <f t="shared" ref="AH14:AH24" si="6">COUNTIF(B14:AE14,"=0,0")</f>
        <v>18</v>
      </c>
      <c r="AI14" s="12" t="s">
        <v>28</v>
      </c>
    </row>
    <row r="15" spans="1:36" x14ac:dyDescent="0.2">
      <c r="A15" s="86" t="s">
        <v>144</v>
      </c>
      <c r="B15" s="120">
        <v>0.2</v>
      </c>
      <c r="C15" s="11">
        <v>0</v>
      </c>
      <c r="D15" s="11">
        <v>0</v>
      </c>
      <c r="E15" s="11">
        <v>0</v>
      </c>
      <c r="F15" s="11">
        <v>0</v>
      </c>
      <c r="G15" s="11">
        <v>2</v>
      </c>
      <c r="H15" s="11">
        <v>18.600000000000001</v>
      </c>
      <c r="I15" s="11">
        <v>8.8000000000000007</v>
      </c>
      <c r="J15" s="11">
        <v>33.4</v>
      </c>
      <c r="K15" s="11">
        <v>40</v>
      </c>
      <c r="L15" s="11">
        <v>0.4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f>[9]Junho!$K$25</f>
        <v>0</v>
      </c>
      <c r="W15" s="11">
        <v>0</v>
      </c>
      <c r="X15" s="11">
        <v>0</v>
      </c>
      <c r="Y15" s="11">
        <v>0.4</v>
      </c>
      <c r="Z15" s="11">
        <v>0</v>
      </c>
      <c r="AA15" s="11">
        <v>0</v>
      </c>
      <c r="AB15" s="11">
        <v>0</v>
      </c>
      <c r="AC15" s="11">
        <v>0.4</v>
      </c>
      <c r="AD15" s="11">
        <v>0</v>
      </c>
      <c r="AE15" s="106">
        <v>0</v>
      </c>
      <c r="AF15" s="110">
        <f t="shared" si="4"/>
        <v>104.20000000000002</v>
      </c>
      <c r="AG15" s="138">
        <f t="shared" si="5"/>
        <v>40</v>
      </c>
      <c r="AH15" s="116">
        <f t="shared" si="6"/>
        <v>21</v>
      </c>
    </row>
    <row r="16" spans="1:36" x14ac:dyDescent="0.2">
      <c r="A16" s="86" t="s">
        <v>5</v>
      </c>
      <c r="B16" s="120">
        <v>0.2</v>
      </c>
      <c r="C16" s="11">
        <v>0.2</v>
      </c>
      <c r="D16" s="11">
        <v>0</v>
      </c>
      <c r="E16" s="11">
        <v>0</v>
      </c>
      <c r="F16" s="11">
        <v>0</v>
      </c>
      <c r="G16" s="11">
        <v>31</v>
      </c>
      <c r="H16" s="11">
        <v>13</v>
      </c>
      <c r="I16" s="11">
        <v>1</v>
      </c>
      <c r="J16" s="11">
        <v>0</v>
      </c>
      <c r="K16" s="11">
        <v>0</v>
      </c>
      <c r="L16" s="11">
        <f>[9]Junho!$K$15</f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2.6</v>
      </c>
      <c r="U16" s="11">
        <v>0</v>
      </c>
      <c r="V16" s="11">
        <v>0.2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0.8</v>
      </c>
      <c r="AD16" s="11">
        <v>0</v>
      </c>
      <c r="AE16" s="106">
        <v>0</v>
      </c>
      <c r="AF16" s="110">
        <f t="shared" si="4"/>
        <v>49</v>
      </c>
      <c r="AG16" s="138">
        <f t="shared" si="5"/>
        <v>31</v>
      </c>
      <c r="AH16" s="116">
        <f t="shared" si="6"/>
        <v>22</v>
      </c>
    </row>
    <row r="17" spans="1:36" x14ac:dyDescent="0.2">
      <c r="A17" s="86" t="s">
        <v>6</v>
      </c>
      <c r="B17" s="120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13.8</v>
      </c>
      <c r="I17" s="11">
        <v>18.8</v>
      </c>
      <c r="J17" s="11">
        <v>6</v>
      </c>
      <c r="K17" s="11">
        <v>2.4</v>
      </c>
      <c r="L17" s="11">
        <f>[9]Junho!$K$15</f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06">
        <v>0</v>
      </c>
      <c r="AF17" s="110">
        <f t="shared" si="4"/>
        <v>41</v>
      </c>
      <c r="AG17" s="138">
        <f t="shared" si="5"/>
        <v>18.8</v>
      </c>
      <c r="AH17" s="116">
        <f t="shared" si="6"/>
        <v>26</v>
      </c>
    </row>
    <row r="18" spans="1:36" x14ac:dyDescent="0.2">
      <c r="A18" s="86" t="s">
        <v>24</v>
      </c>
      <c r="B18" s="120">
        <v>0.2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f>[9]Junho!$K$15</f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f>[9]Junho!$K$25</f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06">
        <v>0</v>
      </c>
      <c r="AF18" s="110">
        <f t="shared" si="4"/>
        <v>0.2</v>
      </c>
      <c r="AG18" s="138">
        <f t="shared" si="5"/>
        <v>0.2</v>
      </c>
      <c r="AH18" s="116">
        <f t="shared" si="6"/>
        <v>29</v>
      </c>
    </row>
    <row r="19" spans="1:36" x14ac:dyDescent="0.2">
      <c r="A19" s="86" t="s">
        <v>145</v>
      </c>
      <c r="B19" s="120">
        <v>0.2</v>
      </c>
      <c r="C19" s="11">
        <v>0</v>
      </c>
      <c r="D19" s="11">
        <v>0</v>
      </c>
      <c r="E19" s="11">
        <v>0</v>
      </c>
      <c r="F19" s="11">
        <v>0</v>
      </c>
      <c r="G19" s="11">
        <v>0.2</v>
      </c>
      <c r="H19" s="11">
        <v>2.2000000000000002</v>
      </c>
      <c r="I19" s="11">
        <v>0.2</v>
      </c>
      <c r="J19" s="11">
        <v>2.6</v>
      </c>
      <c r="K19" s="11">
        <v>0.4</v>
      </c>
      <c r="L19" s="11">
        <f>[9]Junho!$K$15</f>
        <v>0</v>
      </c>
      <c r="M19" s="11">
        <v>0.2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0.4</v>
      </c>
      <c r="T19" s="11">
        <v>0</v>
      </c>
      <c r="U19" s="11">
        <v>0</v>
      </c>
      <c r="V19" s="11">
        <v>3.2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1.4</v>
      </c>
      <c r="AD19" s="11">
        <v>0</v>
      </c>
      <c r="AE19" s="106">
        <v>0</v>
      </c>
      <c r="AF19" s="110">
        <f t="shared" si="4"/>
        <v>11.000000000000002</v>
      </c>
      <c r="AG19" s="138">
        <f t="shared" si="5"/>
        <v>3.2</v>
      </c>
      <c r="AH19" s="116">
        <f t="shared" si="6"/>
        <v>20</v>
      </c>
      <c r="AI19" s="12" t="s">
        <v>28</v>
      </c>
    </row>
    <row r="20" spans="1:36" x14ac:dyDescent="0.2">
      <c r="A20" s="86" t="s">
        <v>146</v>
      </c>
      <c r="B20" s="120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0.2</v>
      </c>
      <c r="I20" s="11">
        <v>0.4</v>
      </c>
      <c r="J20" s="11">
        <v>10.6</v>
      </c>
      <c r="K20" s="11">
        <v>4.4000000000000004</v>
      </c>
      <c r="L20" s="11">
        <v>1</v>
      </c>
      <c r="M20" s="11">
        <v>0.2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f>[9]Junho!$K$25</f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0.2</v>
      </c>
      <c r="AE20" s="106">
        <v>0</v>
      </c>
      <c r="AF20" s="110">
        <f t="shared" si="4"/>
        <v>17</v>
      </c>
      <c r="AG20" s="138">
        <f t="shared" si="5"/>
        <v>10.6</v>
      </c>
      <c r="AH20" s="116">
        <f t="shared" si="6"/>
        <v>23</v>
      </c>
    </row>
    <row r="21" spans="1:36" x14ac:dyDescent="0.2">
      <c r="A21" s="86" t="s">
        <v>147</v>
      </c>
      <c r="B21" s="120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0.2</v>
      </c>
      <c r="J21" s="11">
        <v>0</v>
      </c>
      <c r="K21" s="11">
        <v>0</v>
      </c>
      <c r="L21" s="11">
        <f>[9]Junho!$K$15</f>
        <v>0</v>
      </c>
      <c r="M21" s="11">
        <v>0</v>
      </c>
      <c r="N21" s="11">
        <v>0</v>
      </c>
      <c r="O21" s="11">
        <v>0</v>
      </c>
      <c r="P21" s="11">
        <v>0.2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f>[9]Junho!$K$25</f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06">
        <v>0</v>
      </c>
      <c r="AF21" s="110">
        <f t="shared" si="4"/>
        <v>0.4</v>
      </c>
      <c r="AG21" s="138">
        <f t="shared" si="5"/>
        <v>0.2</v>
      </c>
      <c r="AH21" s="116">
        <f t="shared" si="6"/>
        <v>28</v>
      </c>
    </row>
    <row r="22" spans="1:36" x14ac:dyDescent="0.2">
      <c r="A22" s="86" t="s">
        <v>148</v>
      </c>
      <c r="B22" s="120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0.2</v>
      </c>
      <c r="J22" s="11">
        <v>0.4</v>
      </c>
      <c r="K22" s="11" t="s">
        <v>199</v>
      </c>
      <c r="L22" s="11">
        <v>0.2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f>[9]Junho!$K$25</f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06">
        <v>0</v>
      </c>
      <c r="AF22" s="110">
        <f t="shared" si="4"/>
        <v>0.8</v>
      </c>
      <c r="AG22" s="138">
        <f t="shared" si="5"/>
        <v>0.4</v>
      </c>
      <c r="AH22" s="116">
        <f t="shared" si="6"/>
        <v>26</v>
      </c>
    </row>
    <row r="23" spans="1:36" x14ac:dyDescent="0.2">
      <c r="A23" s="86" t="s">
        <v>10</v>
      </c>
      <c r="B23" s="120">
        <v>0</v>
      </c>
      <c r="C23" s="11">
        <v>0.2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0.2</v>
      </c>
      <c r="J23" s="11">
        <v>0</v>
      </c>
      <c r="K23" s="11">
        <v>0.2</v>
      </c>
      <c r="L23" s="11">
        <v>0.2</v>
      </c>
      <c r="M23" s="11">
        <v>0.4</v>
      </c>
      <c r="N23" s="11">
        <v>0</v>
      </c>
      <c r="O23" s="11">
        <v>0.2</v>
      </c>
      <c r="P23" s="11">
        <v>0.8</v>
      </c>
      <c r="Q23" s="11">
        <v>0.2</v>
      </c>
      <c r="R23" s="11">
        <v>0.6</v>
      </c>
      <c r="S23" s="11">
        <v>0.6</v>
      </c>
      <c r="T23" s="11">
        <v>0.4</v>
      </c>
      <c r="U23" s="11">
        <v>0.4</v>
      </c>
      <c r="V23" s="11">
        <f>[9]Junho!$K$25</f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06">
        <v>0.8</v>
      </c>
      <c r="AF23" s="110">
        <f t="shared" si="4"/>
        <v>5.2000000000000011</v>
      </c>
      <c r="AG23" s="138">
        <f t="shared" si="5"/>
        <v>0.8</v>
      </c>
      <c r="AH23" s="116">
        <f t="shared" si="6"/>
        <v>17</v>
      </c>
    </row>
    <row r="24" spans="1:36" ht="13.5" thickBot="1" x14ac:dyDescent="0.25">
      <c r="A24" s="86" t="s">
        <v>133</v>
      </c>
      <c r="B24" s="126">
        <v>0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24.6</v>
      </c>
      <c r="J24" s="127">
        <v>14.2</v>
      </c>
      <c r="K24" s="127">
        <v>23.8</v>
      </c>
      <c r="L24" s="127">
        <v>4.4000000000000004</v>
      </c>
      <c r="M24" s="127">
        <v>0.2</v>
      </c>
      <c r="N24" s="127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7">
        <v>2.6</v>
      </c>
      <c r="W24" s="127">
        <v>0.2</v>
      </c>
      <c r="X24" s="127">
        <v>0</v>
      </c>
      <c r="Y24" s="127">
        <v>0</v>
      </c>
      <c r="Z24" s="127">
        <v>0</v>
      </c>
      <c r="AA24" s="127">
        <v>0</v>
      </c>
      <c r="AB24" s="127">
        <v>0</v>
      </c>
      <c r="AC24" s="127">
        <v>0.4</v>
      </c>
      <c r="AD24" s="127">
        <v>2.4</v>
      </c>
      <c r="AE24" s="128">
        <v>0</v>
      </c>
      <c r="AF24" s="110">
        <f t="shared" si="4"/>
        <v>72.800000000000011</v>
      </c>
      <c r="AG24" s="138">
        <f t="shared" si="5"/>
        <v>24.6</v>
      </c>
      <c r="AH24" s="116">
        <f t="shared" si="6"/>
        <v>21</v>
      </c>
      <c r="AJ24" s="12" t="s">
        <v>28</v>
      </c>
    </row>
    <row r="25" spans="1:36" s="5" customFormat="1" ht="17.100000000000001" customHeight="1" thickBot="1" x14ac:dyDescent="0.25">
      <c r="A25" s="121" t="s">
        <v>15</v>
      </c>
      <c r="B25" s="89">
        <f t="shared" ref="B25:AG25" si="7">MAX(B5:B24)</f>
        <v>6.8</v>
      </c>
      <c r="C25" s="90">
        <f t="shared" si="7"/>
        <v>3.2</v>
      </c>
      <c r="D25" s="90">
        <f t="shared" si="7"/>
        <v>0.4</v>
      </c>
      <c r="E25" s="90">
        <f t="shared" si="7"/>
        <v>0.2</v>
      </c>
      <c r="F25" s="90">
        <f t="shared" si="7"/>
        <v>0</v>
      </c>
      <c r="G25" s="90">
        <f t="shared" si="7"/>
        <v>31</v>
      </c>
      <c r="H25" s="90">
        <f t="shared" si="7"/>
        <v>20.399999999999999</v>
      </c>
      <c r="I25" s="90">
        <f t="shared" si="7"/>
        <v>24.6</v>
      </c>
      <c r="J25" s="90">
        <f t="shared" si="7"/>
        <v>33.4</v>
      </c>
      <c r="K25" s="90">
        <f t="shared" si="7"/>
        <v>41.2</v>
      </c>
      <c r="L25" s="90">
        <f t="shared" si="7"/>
        <v>16.8</v>
      </c>
      <c r="M25" s="90">
        <f t="shared" si="7"/>
        <v>0.60000000000000009</v>
      </c>
      <c r="N25" s="90">
        <f t="shared" si="7"/>
        <v>0.4</v>
      </c>
      <c r="O25" s="90">
        <f t="shared" si="7"/>
        <v>0.4</v>
      </c>
      <c r="P25" s="90">
        <f t="shared" si="7"/>
        <v>0.8</v>
      </c>
      <c r="Q25" s="90">
        <f t="shared" si="7"/>
        <v>0.4</v>
      </c>
      <c r="R25" s="90">
        <f t="shared" si="7"/>
        <v>0.6</v>
      </c>
      <c r="S25" s="90">
        <f t="shared" si="7"/>
        <v>0.6</v>
      </c>
      <c r="T25" s="90">
        <f t="shared" si="7"/>
        <v>2.6</v>
      </c>
      <c r="U25" s="90">
        <f t="shared" si="7"/>
        <v>0.4</v>
      </c>
      <c r="V25" s="90">
        <f t="shared" si="7"/>
        <v>3.2</v>
      </c>
      <c r="W25" s="90">
        <f t="shared" si="7"/>
        <v>0.4</v>
      </c>
      <c r="X25" s="90">
        <f t="shared" si="7"/>
        <v>0.2</v>
      </c>
      <c r="Y25" s="90">
        <f t="shared" si="7"/>
        <v>0.4</v>
      </c>
      <c r="Z25" s="90">
        <f t="shared" si="7"/>
        <v>1.5999999999999999</v>
      </c>
      <c r="AA25" s="90">
        <f t="shared" si="7"/>
        <v>0</v>
      </c>
      <c r="AB25" s="90">
        <f t="shared" si="7"/>
        <v>1</v>
      </c>
      <c r="AC25" s="90">
        <f t="shared" si="7"/>
        <v>1.4</v>
      </c>
      <c r="AD25" s="90">
        <f t="shared" si="7"/>
        <v>3.6</v>
      </c>
      <c r="AE25" s="129">
        <f t="shared" si="7"/>
        <v>0.8</v>
      </c>
      <c r="AF25" s="112">
        <f t="shared" si="7"/>
        <v>104.20000000000002</v>
      </c>
      <c r="AG25" s="146">
        <f t="shared" si="7"/>
        <v>41.2</v>
      </c>
      <c r="AH25" s="281"/>
    </row>
    <row r="26" spans="1:36" s="8" customFormat="1" ht="13.5" thickBot="1" x14ac:dyDescent="0.25">
      <c r="A26" s="122" t="s">
        <v>16</v>
      </c>
      <c r="B26" s="123">
        <f t="shared" ref="B26:AF26" si="8">SUM(B5:B24)</f>
        <v>9.3999999999999968</v>
      </c>
      <c r="C26" s="124">
        <f t="shared" si="8"/>
        <v>4.2</v>
      </c>
      <c r="D26" s="124">
        <f t="shared" si="8"/>
        <v>0.4</v>
      </c>
      <c r="E26" s="124">
        <f t="shared" si="8"/>
        <v>0.2</v>
      </c>
      <c r="F26" s="124">
        <f t="shared" si="8"/>
        <v>0</v>
      </c>
      <c r="G26" s="124">
        <f t="shared" si="8"/>
        <v>53.800000000000004</v>
      </c>
      <c r="H26" s="124">
        <f t="shared" si="8"/>
        <v>83</v>
      </c>
      <c r="I26" s="124">
        <f t="shared" si="8"/>
        <v>108.60000000000002</v>
      </c>
      <c r="J26" s="124">
        <f t="shared" si="8"/>
        <v>87.000000000000014</v>
      </c>
      <c r="K26" s="124">
        <f t="shared" si="8"/>
        <v>190.60000000000005</v>
      </c>
      <c r="L26" s="124">
        <f t="shared" si="8"/>
        <v>28.4</v>
      </c>
      <c r="M26" s="124">
        <f t="shared" si="8"/>
        <v>1.9999999999999998</v>
      </c>
      <c r="N26" s="124">
        <f t="shared" si="8"/>
        <v>0.4</v>
      </c>
      <c r="O26" s="124">
        <f t="shared" si="8"/>
        <v>0.60000000000000009</v>
      </c>
      <c r="P26" s="124">
        <f t="shared" si="8"/>
        <v>1.6</v>
      </c>
      <c r="Q26" s="124">
        <f t="shared" si="8"/>
        <v>0.60000000000000009</v>
      </c>
      <c r="R26" s="124">
        <f t="shared" si="8"/>
        <v>1</v>
      </c>
      <c r="S26" s="124">
        <f t="shared" si="8"/>
        <v>1.2000000000000002</v>
      </c>
      <c r="T26" s="124">
        <f t="shared" si="8"/>
        <v>3.4</v>
      </c>
      <c r="U26" s="124">
        <f t="shared" si="8"/>
        <v>0.8</v>
      </c>
      <c r="V26" s="124">
        <f t="shared" si="8"/>
        <v>6.2</v>
      </c>
      <c r="W26" s="124">
        <f t="shared" si="8"/>
        <v>0.60000000000000009</v>
      </c>
      <c r="X26" s="124">
        <f t="shared" si="8"/>
        <v>0.2</v>
      </c>
      <c r="Y26" s="124">
        <f t="shared" si="8"/>
        <v>0.60000000000000009</v>
      </c>
      <c r="Z26" s="124">
        <f t="shared" si="8"/>
        <v>1.5999999999999999</v>
      </c>
      <c r="AA26" s="124">
        <f t="shared" si="8"/>
        <v>0</v>
      </c>
      <c r="AB26" s="124">
        <f t="shared" si="8"/>
        <v>1.4</v>
      </c>
      <c r="AC26" s="124">
        <f t="shared" si="8"/>
        <v>4.2</v>
      </c>
      <c r="AD26" s="124">
        <f t="shared" si="8"/>
        <v>6.4</v>
      </c>
      <c r="AE26" s="125">
        <f t="shared" si="8"/>
        <v>1.2000000000000002</v>
      </c>
      <c r="AF26" s="113">
        <f t="shared" si="8"/>
        <v>599.60000000000014</v>
      </c>
      <c r="AG26" s="114"/>
      <c r="AH26" s="282"/>
    </row>
    <row r="27" spans="1:36" x14ac:dyDescent="0.2">
      <c r="A27" s="42"/>
      <c r="B27" s="43"/>
      <c r="C27" s="43"/>
      <c r="D27" s="43" t="s">
        <v>80</v>
      </c>
      <c r="E27" s="43"/>
      <c r="F27" s="43"/>
      <c r="G27" s="43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50"/>
      <c r="AE27" s="54" t="s">
        <v>28</v>
      </c>
      <c r="AF27" s="47"/>
      <c r="AG27" s="51"/>
      <c r="AH27" s="49"/>
    </row>
    <row r="28" spans="1:36" x14ac:dyDescent="0.2">
      <c r="A28" s="42"/>
      <c r="B28" s="44" t="s">
        <v>81</v>
      </c>
      <c r="C28" s="44"/>
      <c r="D28" s="44"/>
      <c r="E28" s="44"/>
      <c r="F28" s="44"/>
      <c r="G28" s="44"/>
      <c r="H28" s="44"/>
      <c r="I28" s="44"/>
      <c r="J28" s="75"/>
      <c r="K28" s="75"/>
      <c r="L28" s="75"/>
      <c r="M28" s="75" t="s">
        <v>26</v>
      </c>
      <c r="N28" s="75"/>
      <c r="O28" s="75"/>
      <c r="P28" s="75"/>
      <c r="Q28" s="75"/>
      <c r="R28" s="75"/>
      <c r="S28" s="75"/>
      <c r="T28" s="223" t="s">
        <v>210</v>
      </c>
      <c r="U28" s="223"/>
      <c r="V28" s="223"/>
      <c r="W28" s="223"/>
      <c r="X28" s="223"/>
      <c r="Y28" s="75"/>
      <c r="Z28" s="75"/>
      <c r="AA28" s="75"/>
      <c r="AB28" s="75"/>
      <c r="AC28" s="75"/>
      <c r="AD28" s="75"/>
      <c r="AE28" s="75"/>
      <c r="AF28" s="47"/>
      <c r="AG28" s="75"/>
      <c r="AH28" s="49"/>
    </row>
    <row r="29" spans="1:36" x14ac:dyDescent="0.2">
      <c r="A29" s="45"/>
      <c r="B29" s="75"/>
      <c r="C29" s="75"/>
      <c r="D29" s="75"/>
      <c r="E29" s="75"/>
      <c r="F29" s="75"/>
      <c r="G29" s="75"/>
      <c r="H29" s="75"/>
      <c r="I29" s="75"/>
      <c r="J29" s="76"/>
      <c r="K29" s="76"/>
      <c r="L29" s="76"/>
      <c r="M29" s="76" t="s">
        <v>27</v>
      </c>
      <c r="N29" s="76"/>
      <c r="O29" s="76"/>
      <c r="P29" s="76"/>
      <c r="Q29" s="75"/>
      <c r="R29" s="75"/>
      <c r="S29" s="75"/>
      <c r="T29" s="224" t="s">
        <v>77</v>
      </c>
      <c r="U29" s="224"/>
      <c r="V29" s="224"/>
      <c r="W29" s="224"/>
      <c r="X29" s="224"/>
      <c r="Y29" s="75"/>
      <c r="Z29" s="75"/>
      <c r="AA29" s="75"/>
      <c r="AB29" s="75"/>
      <c r="AC29" s="75"/>
      <c r="AD29" s="50"/>
      <c r="AE29" s="50"/>
      <c r="AF29" s="47"/>
      <c r="AG29" s="75"/>
      <c r="AH29" s="46"/>
    </row>
    <row r="30" spans="1:36" x14ac:dyDescent="0.2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50"/>
      <c r="AE30" s="50"/>
      <c r="AF30" s="47"/>
      <c r="AG30" s="76"/>
      <c r="AH30" s="46"/>
    </row>
    <row r="31" spans="1:36" x14ac:dyDescent="0.2">
      <c r="A31" s="4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50"/>
      <c r="AF31" s="47"/>
      <c r="AG31" s="51"/>
      <c r="AH31" s="58"/>
    </row>
    <row r="32" spans="1:36" x14ac:dyDescent="0.2">
      <c r="A32" s="4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51"/>
      <c r="AF32" s="47"/>
      <c r="AG32" s="51"/>
      <c r="AH32" s="58"/>
    </row>
    <row r="33" spans="1:38" ht="13.5" thickBot="1" x14ac:dyDescent="0.25">
      <c r="A33" s="55"/>
      <c r="B33" s="56"/>
      <c r="C33" s="56"/>
      <c r="D33" s="56"/>
      <c r="E33" s="56"/>
      <c r="F33" s="56"/>
      <c r="G33" s="56" t="s">
        <v>28</v>
      </c>
      <c r="H33" s="56"/>
      <c r="I33" s="56"/>
      <c r="J33" s="56"/>
      <c r="K33" s="56"/>
      <c r="L33" s="56" t="s">
        <v>28</v>
      </c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7"/>
      <c r="AG33" s="59"/>
      <c r="AH33" s="52" t="s">
        <v>28</v>
      </c>
    </row>
    <row r="36" spans="1:38" x14ac:dyDescent="0.2">
      <c r="G36" s="2" t="s">
        <v>28</v>
      </c>
    </row>
    <row r="37" spans="1:38" x14ac:dyDescent="0.2">
      <c r="Q37" s="2" t="s">
        <v>28</v>
      </c>
      <c r="T37" s="2" t="s">
        <v>28</v>
      </c>
      <c r="V37" s="2" t="s">
        <v>28</v>
      </c>
      <c r="X37" s="2" t="s">
        <v>28</v>
      </c>
      <c r="Z37" s="2" t="s">
        <v>28</v>
      </c>
      <c r="AI37" t="s">
        <v>28</v>
      </c>
    </row>
    <row r="38" spans="1:38" x14ac:dyDescent="0.2">
      <c r="J38" s="2" t="s">
        <v>28</v>
      </c>
      <c r="M38" s="2" t="s">
        <v>28</v>
      </c>
      <c r="P38" s="2" t="s">
        <v>28</v>
      </c>
      <c r="Q38" s="2" t="s">
        <v>28</v>
      </c>
      <c r="R38" s="2" t="s">
        <v>28</v>
      </c>
      <c r="S38" s="2" t="s">
        <v>28</v>
      </c>
      <c r="T38" s="2" t="s">
        <v>28</v>
      </c>
      <c r="W38" s="2" t="s">
        <v>28</v>
      </c>
      <c r="X38" s="2" t="s">
        <v>28</v>
      </c>
      <c r="Z38" s="2" t="s">
        <v>28</v>
      </c>
      <c r="AB38" s="2" t="s">
        <v>28</v>
      </c>
      <c r="AG38" s="100" t="s">
        <v>28</v>
      </c>
    </row>
    <row r="39" spans="1:38" x14ac:dyDescent="0.2">
      <c r="Q39" s="2" t="s">
        <v>28</v>
      </c>
      <c r="S39" s="2" t="s">
        <v>28</v>
      </c>
      <c r="V39" s="2" t="s">
        <v>28</v>
      </c>
      <c r="W39" s="2" t="s">
        <v>28</v>
      </c>
      <c r="AB39" s="2" t="s">
        <v>28</v>
      </c>
      <c r="AC39" s="2" t="s">
        <v>28</v>
      </c>
      <c r="AF39" s="7" t="s">
        <v>28</v>
      </c>
      <c r="AG39" s="1" t="s">
        <v>28</v>
      </c>
      <c r="AH39" s="10" t="s">
        <v>28</v>
      </c>
    </row>
    <row r="40" spans="1:38" x14ac:dyDescent="0.2">
      <c r="J40" s="2" t="s">
        <v>28</v>
      </c>
      <c r="O40" s="2" t="s">
        <v>202</v>
      </c>
      <c r="P40" s="2" t="s">
        <v>28</v>
      </c>
      <c r="S40" s="2" t="s">
        <v>28</v>
      </c>
      <c r="T40" s="2" t="s">
        <v>28</v>
      </c>
      <c r="U40" s="2" t="s">
        <v>28</v>
      </c>
      <c r="V40" s="2" t="s">
        <v>28</v>
      </c>
      <c r="Z40" s="2" t="s">
        <v>28</v>
      </c>
      <c r="AF40" s="7" t="s">
        <v>28</v>
      </c>
      <c r="AH40" s="10" t="s">
        <v>28</v>
      </c>
      <c r="AI40" t="s">
        <v>28</v>
      </c>
    </row>
    <row r="41" spans="1:38" x14ac:dyDescent="0.2">
      <c r="K41" s="2" t="s">
        <v>28</v>
      </c>
      <c r="L41" s="2" t="s">
        <v>28</v>
      </c>
      <c r="M41" s="2" t="s">
        <v>28</v>
      </c>
      <c r="P41" s="2" t="s">
        <v>28</v>
      </c>
      <c r="Q41" s="2" t="s">
        <v>28</v>
      </c>
      <c r="S41" s="2" t="s">
        <v>28</v>
      </c>
      <c r="W41" s="2" t="s">
        <v>28</v>
      </c>
      <c r="Z41" s="2" t="s">
        <v>28</v>
      </c>
      <c r="AB41" s="2" t="s">
        <v>28</v>
      </c>
      <c r="AD41" s="2" t="s">
        <v>28</v>
      </c>
      <c r="AI41" s="12" t="s">
        <v>28</v>
      </c>
      <c r="AK41" t="s">
        <v>28</v>
      </c>
    </row>
    <row r="42" spans="1:38" x14ac:dyDescent="0.2">
      <c r="H42" s="2" t="s">
        <v>28</v>
      </c>
      <c r="I42" s="2" t="s">
        <v>28</v>
      </c>
      <c r="S42" s="2" t="s">
        <v>28</v>
      </c>
      <c r="W42" s="2" t="s">
        <v>28</v>
      </c>
      <c r="AA42" s="2" t="s">
        <v>28</v>
      </c>
      <c r="AJ42" t="s">
        <v>28</v>
      </c>
    </row>
    <row r="43" spans="1:38" x14ac:dyDescent="0.2">
      <c r="Q43" s="2" t="s">
        <v>28</v>
      </c>
      <c r="R43" s="2" t="s">
        <v>28</v>
      </c>
      <c r="AE43" s="2" t="s">
        <v>28</v>
      </c>
      <c r="AF43" s="7" t="s">
        <v>28</v>
      </c>
      <c r="AH43" s="10" t="s">
        <v>28</v>
      </c>
      <c r="AI43" t="s">
        <v>28</v>
      </c>
    </row>
    <row r="44" spans="1:38" x14ac:dyDescent="0.2">
      <c r="S44" s="2" t="s">
        <v>28</v>
      </c>
      <c r="X44" s="2" t="s">
        <v>28</v>
      </c>
      <c r="AC44" s="2" t="s">
        <v>28</v>
      </c>
      <c r="AH44" s="10" t="s">
        <v>28</v>
      </c>
      <c r="AI44" s="12" t="s">
        <v>28</v>
      </c>
    </row>
    <row r="45" spans="1:38" x14ac:dyDescent="0.2">
      <c r="Y45" s="2" t="s">
        <v>28</v>
      </c>
      <c r="AH45" s="10" t="s">
        <v>28</v>
      </c>
    </row>
    <row r="46" spans="1:38" x14ac:dyDescent="0.2">
      <c r="AB46" s="2" t="s">
        <v>28</v>
      </c>
      <c r="AI46" s="12" t="s">
        <v>28</v>
      </c>
      <c r="AL46" s="12" t="s">
        <v>28</v>
      </c>
    </row>
    <row r="47" spans="1:38" x14ac:dyDescent="0.2">
      <c r="AH47" s="10" t="s">
        <v>28</v>
      </c>
    </row>
    <row r="48" spans="1:38" x14ac:dyDescent="0.2">
      <c r="M48" s="2" t="s">
        <v>28</v>
      </c>
      <c r="AH48" s="10" t="s">
        <v>28</v>
      </c>
    </row>
    <row r="49" spans="19:35" x14ac:dyDescent="0.2">
      <c r="S49" s="2" t="s">
        <v>28</v>
      </c>
    </row>
    <row r="50" spans="19:35" x14ac:dyDescent="0.2">
      <c r="AH50" s="10" t="s">
        <v>28</v>
      </c>
    </row>
    <row r="51" spans="19:35" x14ac:dyDescent="0.2">
      <c r="AG51" s="100" t="s">
        <v>202</v>
      </c>
    </row>
    <row r="57" spans="19:35" x14ac:dyDescent="0.2">
      <c r="T57" s="2" t="s">
        <v>28</v>
      </c>
    </row>
    <row r="59" spans="19:35" x14ac:dyDescent="0.2">
      <c r="AI59" s="12" t="s">
        <v>28</v>
      </c>
    </row>
  </sheetData>
  <sheetProtection password="C6EC" sheet="1" objects="1" scenarios="1"/>
  <sortState ref="A5:AI49">
    <sortCondition ref="A5:A49"/>
  </sortState>
  <mergeCells count="36">
    <mergeCell ref="A1:AG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H25:AH26"/>
    <mergeCell ref="S3:S4"/>
    <mergeCell ref="T28:X28"/>
    <mergeCell ref="R3:R4"/>
    <mergeCell ref="T29:X29"/>
    <mergeCell ref="V3:V4"/>
    <mergeCell ref="A2:A4"/>
    <mergeCell ref="B3:B4"/>
    <mergeCell ref="C3:C4"/>
    <mergeCell ref="D3:D4"/>
    <mergeCell ref="B2:AG2"/>
    <mergeCell ref="W3:W4"/>
    <mergeCell ref="E3:E4"/>
    <mergeCell ref="F3:F4"/>
    <mergeCell ref="G3:G4"/>
    <mergeCell ref="J3:J4"/>
    <mergeCell ref="M3:M4"/>
    <mergeCell ref="N3:N4"/>
    <mergeCell ref="AA3:AA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F22:AF24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0" customWidth="1"/>
    <col min="3" max="3" width="9.5703125" style="41" customWidth="1"/>
    <col min="4" max="4" width="18.140625" style="40" customWidth="1"/>
    <col min="5" max="5" width="14" style="40" customWidth="1"/>
    <col min="6" max="6" width="10.140625" style="40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5" customFormat="1" ht="42.75" customHeight="1" x14ac:dyDescent="0.2">
      <c r="A1" s="13" t="s">
        <v>194</v>
      </c>
      <c r="B1" s="13" t="s">
        <v>29</v>
      </c>
      <c r="C1" s="13" t="s">
        <v>30</v>
      </c>
      <c r="D1" s="13" t="s">
        <v>31</v>
      </c>
      <c r="E1" s="13" t="s">
        <v>32</v>
      </c>
      <c r="F1" s="13" t="s">
        <v>33</v>
      </c>
      <c r="G1" s="13" t="s">
        <v>34</v>
      </c>
      <c r="H1" s="13" t="s">
        <v>82</v>
      </c>
      <c r="I1" s="13" t="s">
        <v>35</v>
      </c>
      <c r="J1" s="14"/>
      <c r="K1" s="14"/>
      <c r="L1" s="14"/>
      <c r="M1" s="14"/>
    </row>
    <row r="2" spans="1:13" s="20" customFormat="1" x14ac:dyDescent="0.2">
      <c r="A2" s="16" t="s">
        <v>149</v>
      </c>
      <c r="B2" s="16" t="s">
        <v>36</v>
      </c>
      <c r="C2" s="17" t="s">
        <v>37</v>
      </c>
      <c r="D2" s="17">
        <v>-20.444199999999999</v>
      </c>
      <c r="E2" s="17">
        <v>-52.875599999999999</v>
      </c>
      <c r="F2" s="17">
        <v>388</v>
      </c>
      <c r="G2" s="18">
        <v>40405</v>
      </c>
      <c r="H2" s="19">
        <v>1</v>
      </c>
      <c r="I2" s="17" t="s">
        <v>38</v>
      </c>
      <c r="J2" s="14"/>
      <c r="K2" s="14"/>
      <c r="L2" s="14"/>
      <c r="M2" s="14"/>
    </row>
    <row r="3" spans="1:13" ht="12.75" customHeight="1" x14ac:dyDescent="0.2">
      <c r="A3" s="16" t="s">
        <v>150</v>
      </c>
      <c r="B3" s="16" t="s">
        <v>36</v>
      </c>
      <c r="C3" s="17" t="s">
        <v>39</v>
      </c>
      <c r="D3" s="19">
        <v>-23.002500000000001</v>
      </c>
      <c r="E3" s="19">
        <v>-55.3294</v>
      </c>
      <c r="F3" s="19">
        <v>431</v>
      </c>
      <c r="G3" s="21">
        <v>39611</v>
      </c>
      <c r="H3" s="19">
        <v>1</v>
      </c>
      <c r="I3" s="17" t="s">
        <v>40</v>
      </c>
      <c r="J3" s="22"/>
      <c r="K3" s="22"/>
      <c r="L3" s="22"/>
      <c r="M3" s="22"/>
    </row>
    <row r="4" spans="1:13" x14ac:dyDescent="0.2">
      <c r="A4" s="16" t="s">
        <v>151</v>
      </c>
      <c r="B4" s="16" t="s">
        <v>36</v>
      </c>
      <c r="C4" s="17" t="s">
        <v>41</v>
      </c>
      <c r="D4" s="23">
        <v>-20.4756</v>
      </c>
      <c r="E4" s="23">
        <v>-55.783900000000003</v>
      </c>
      <c r="F4" s="23">
        <v>155</v>
      </c>
      <c r="G4" s="21">
        <v>39022</v>
      </c>
      <c r="H4" s="19">
        <v>1</v>
      </c>
      <c r="I4" s="17" t="s">
        <v>42</v>
      </c>
      <c r="J4" s="22"/>
      <c r="K4" s="22"/>
      <c r="L4" s="22"/>
      <c r="M4" s="22"/>
    </row>
    <row r="5" spans="1:13" ht="14.25" customHeight="1" x14ac:dyDescent="0.2">
      <c r="A5" s="16" t="s">
        <v>152</v>
      </c>
      <c r="B5" s="16" t="s">
        <v>84</v>
      </c>
      <c r="C5" s="17" t="s">
        <v>85</v>
      </c>
      <c r="D5" s="62">
        <v>-11148083</v>
      </c>
      <c r="E5" s="63">
        <v>-53763736</v>
      </c>
      <c r="F5" s="23">
        <v>347</v>
      </c>
      <c r="G5" s="21">
        <v>43199</v>
      </c>
      <c r="H5" s="19">
        <v>1</v>
      </c>
      <c r="I5" s="17" t="s">
        <v>86</v>
      </c>
      <c r="J5" s="22"/>
      <c r="K5" s="22"/>
      <c r="L5" s="22"/>
      <c r="M5" s="22"/>
    </row>
    <row r="6" spans="1:13" ht="14.25" customHeight="1" x14ac:dyDescent="0.2">
      <c r="A6" s="16" t="s">
        <v>153</v>
      </c>
      <c r="B6" s="16" t="s">
        <v>84</v>
      </c>
      <c r="C6" s="17" t="s">
        <v>87</v>
      </c>
      <c r="D6" s="63">
        <v>-22955028</v>
      </c>
      <c r="E6" s="63">
        <v>-55626001</v>
      </c>
      <c r="F6" s="23">
        <v>605</v>
      </c>
      <c r="G6" s="21">
        <v>43203</v>
      </c>
      <c r="H6" s="19">
        <v>1</v>
      </c>
      <c r="I6" s="17" t="s">
        <v>88</v>
      </c>
      <c r="J6" s="22"/>
      <c r="K6" s="22"/>
      <c r="L6" s="22"/>
      <c r="M6" s="22"/>
    </row>
    <row r="7" spans="1:13" s="25" customFormat="1" x14ac:dyDescent="0.2">
      <c r="A7" s="16" t="s">
        <v>154</v>
      </c>
      <c r="B7" s="16" t="s">
        <v>36</v>
      </c>
      <c r="C7" s="17" t="s">
        <v>43</v>
      </c>
      <c r="D7" s="23">
        <v>-22.1008</v>
      </c>
      <c r="E7" s="23">
        <v>-56.54</v>
      </c>
      <c r="F7" s="23">
        <v>208</v>
      </c>
      <c r="G7" s="21">
        <v>40764</v>
      </c>
      <c r="H7" s="19">
        <v>1</v>
      </c>
      <c r="I7" s="24" t="s">
        <v>44</v>
      </c>
      <c r="J7" s="22"/>
      <c r="K7" s="22"/>
      <c r="L7" s="22"/>
      <c r="M7" s="22"/>
    </row>
    <row r="8" spans="1:13" s="25" customFormat="1" x14ac:dyDescent="0.2">
      <c r="A8" s="16" t="s">
        <v>155</v>
      </c>
      <c r="B8" s="16" t="s">
        <v>36</v>
      </c>
      <c r="C8" s="17" t="s">
        <v>45</v>
      </c>
      <c r="D8" s="23">
        <v>-21.7514</v>
      </c>
      <c r="E8" s="23">
        <v>-52.470599999999997</v>
      </c>
      <c r="F8" s="23">
        <v>387</v>
      </c>
      <c r="G8" s="21">
        <v>41354</v>
      </c>
      <c r="H8" s="19">
        <v>1</v>
      </c>
      <c r="I8" s="24" t="s">
        <v>89</v>
      </c>
      <c r="J8" s="22"/>
      <c r="K8" s="22"/>
      <c r="L8" s="22"/>
      <c r="M8" s="22"/>
    </row>
    <row r="9" spans="1:13" s="25" customFormat="1" x14ac:dyDescent="0.2">
      <c r="A9" s="16" t="s">
        <v>156</v>
      </c>
      <c r="B9" s="16" t="s">
        <v>84</v>
      </c>
      <c r="C9" s="17" t="s">
        <v>90</v>
      </c>
      <c r="D9" s="63">
        <v>-19945539</v>
      </c>
      <c r="E9" s="63">
        <v>-54368533</v>
      </c>
      <c r="F9" s="23">
        <v>624</v>
      </c>
      <c r="G9" s="21">
        <v>43129</v>
      </c>
      <c r="H9" s="19">
        <v>1</v>
      </c>
      <c r="I9" s="24" t="s">
        <v>91</v>
      </c>
      <c r="J9" s="22"/>
      <c r="K9" s="22"/>
      <c r="L9" s="22"/>
      <c r="M9" s="22"/>
    </row>
    <row r="10" spans="1:13" s="25" customFormat="1" x14ac:dyDescent="0.2">
      <c r="A10" s="16" t="s">
        <v>157</v>
      </c>
      <c r="B10" s="16" t="s">
        <v>84</v>
      </c>
      <c r="C10" s="17" t="s">
        <v>93</v>
      </c>
      <c r="D10" s="63">
        <v>-21246756</v>
      </c>
      <c r="E10" s="63">
        <v>-564560442</v>
      </c>
      <c r="F10" s="23">
        <v>329</v>
      </c>
      <c r="G10" s="21" t="s">
        <v>94</v>
      </c>
      <c r="H10" s="19">
        <v>1</v>
      </c>
      <c r="I10" s="24" t="s">
        <v>95</v>
      </c>
      <c r="J10" s="22"/>
      <c r="K10" s="22"/>
      <c r="L10" s="22"/>
      <c r="M10" s="22"/>
    </row>
    <row r="11" spans="1:13" s="25" customFormat="1" x14ac:dyDescent="0.2">
      <c r="A11" s="16" t="s">
        <v>158</v>
      </c>
      <c r="B11" s="16" t="s">
        <v>84</v>
      </c>
      <c r="C11" s="17" t="s">
        <v>96</v>
      </c>
      <c r="D11" s="63">
        <v>-21298278</v>
      </c>
      <c r="E11" s="63">
        <v>-52068917</v>
      </c>
      <c r="F11" s="23">
        <v>345</v>
      </c>
      <c r="G11" s="21">
        <v>43196</v>
      </c>
      <c r="H11" s="19">
        <v>1</v>
      </c>
      <c r="I11" s="24" t="s">
        <v>97</v>
      </c>
      <c r="J11" s="22"/>
      <c r="K11" s="22"/>
      <c r="L11" s="22"/>
      <c r="M11" s="22"/>
    </row>
    <row r="12" spans="1:13" s="25" customFormat="1" x14ac:dyDescent="0.2">
      <c r="A12" s="16" t="s">
        <v>159</v>
      </c>
      <c r="B12" s="16" t="s">
        <v>84</v>
      </c>
      <c r="C12" s="17" t="s">
        <v>99</v>
      </c>
      <c r="D12" s="63">
        <v>-22657056</v>
      </c>
      <c r="E12" s="63">
        <v>-54819306</v>
      </c>
      <c r="F12" s="23">
        <v>456</v>
      </c>
      <c r="G12" s="21">
        <v>43165</v>
      </c>
      <c r="H12" s="19">
        <v>1</v>
      </c>
      <c r="I12" s="24" t="s">
        <v>100</v>
      </c>
      <c r="J12" s="22"/>
      <c r="K12" s="22"/>
      <c r="L12" s="22"/>
      <c r="M12" s="22"/>
    </row>
    <row r="13" spans="1:13" s="72" customFormat="1" ht="15" x14ac:dyDescent="0.25">
      <c r="A13" s="64" t="s">
        <v>160</v>
      </c>
      <c r="B13" s="64" t="s">
        <v>84</v>
      </c>
      <c r="C13" s="65" t="s">
        <v>101</v>
      </c>
      <c r="D13" s="66">
        <v>-19587528</v>
      </c>
      <c r="E13" s="66">
        <v>-54030083</v>
      </c>
      <c r="F13" s="67">
        <v>540</v>
      </c>
      <c r="G13" s="68">
        <v>43206</v>
      </c>
      <c r="H13" s="69">
        <v>1</v>
      </c>
      <c r="I13" s="70" t="s">
        <v>102</v>
      </c>
      <c r="J13" s="71"/>
      <c r="K13" s="71"/>
      <c r="L13" s="71"/>
      <c r="M13" s="71"/>
    </row>
    <row r="14" spans="1:13" x14ac:dyDescent="0.2">
      <c r="A14" s="16" t="s">
        <v>161</v>
      </c>
      <c r="B14" s="16" t="s">
        <v>36</v>
      </c>
      <c r="C14" s="17" t="s">
        <v>103</v>
      </c>
      <c r="D14" s="23">
        <v>-20.45</v>
      </c>
      <c r="E14" s="23">
        <v>-54.616599999999998</v>
      </c>
      <c r="F14" s="23">
        <v>530</v>
      </c>
      <c r="G14" s="21">
        <v>37145</v>
      </c>
      <c r="H14" s="19">
        <v>1</v>
      </c>
      <c r="I14" s="17" t="s">
        <v>46</v>
      </c>
      <c r="J14" s="22"/>
      <c r="K14" s="22"/>
      <c r="L14" s="22"/>
      <c r="M14" s="22"/>
    </row>
    <row r="15" spans="1:13" x14ac:dyDescent="0.2">
      <c r="A15" s="16" t="s">
        <v>162</v>
      </c>
      <c r="B15" s="16" t="s">
        <v>36</v>
      </c>
      <c r="C15" s="17" t="s">
        <v>104</v>
      </c>
      <c r="D15" s="19">
        <v>-19.122499999999999</v>
      </c>
      <c r="E15" s="19">
        <v>-51.720799999999997</v>
      </c>
      <c r="F15" s="23">
        <v>516</v>
      </c>
      <c r="G15" s="21">
        <v>39515</v>
      </c>
      <c r="H15" s="19">
        <v>1</v>
      </c>
      <c r="I15" s="17" t="s">
        <v>47</v>
      </c>
      <c r="J15" s="22"/>
      <c r="K15" s="22"/>
      <c r="L15" s="22" t="s">
        <v>28</v>
      </c>
      <c r="M15" s="22"/>
    </row>
    <row r="16" spans="1:13" x14ac:dyDescent="0.2">
      <c r="A16" s="16" t="s">
        <v>163</v>
      </c>
      <c r="B16" s="16" t="s">
        <v>36</v>
      </c>
      <c r="C16" s="17" t="s">
        <v>105</v>
      </c>
      <c r="D16" s="23">
        <v>-18.802199999999999</v>
      </c>
      <c r="E16" s="23">
        <v>-52.602800000000002</v>
      </c>
      <c r="F16" s="23">
        <v>818</v>
      </c>
      <c r="G16" s="21">
        <v>39070</v>
      </c>
      <c r="H16" s="19">
        <v>1</v>
      </c>
      <c r="I16" s="17" t="s">
        <v>78</v>
      </c>
      <c r="J16" s="22"/>
      <c r="K16" s="22"/>
      <c r="L16" s="22"/>
      <c r="M16" s="22"/>
    </row>
    <row r="17" spans="1:13" ht="13.5" customHeight="1" x14ac:dyDescent="0.2">
      <c r="A17" s="16" t="s">
        <v>164</v>
      </c>
      <c r="B17" s="16" t="s">
        <v>36</v>
      </c>
      <c r="C17" s="17" t="s">
        <v>106</v>
      </c>
      <c r="D17" s="23">
        <v>-18.996700000000001</v>
      </c>
      <c r="E17" s="23">
        <v>-57.637500000000003</v>
      </c>
      <c r="F17" s="23">
        <v>126</v>
      </c>
      <c r="G17" s="21">
        <v>39017</v>
      </c>
      <c r="H17" s="19">
        <v>1</v>
      </c>
      <c r="I17" s="17" t="s">
        <v>48</v>
      </c>
      <c r="J17" s="22"/>
      <c r="K17" s="22"/>
      <c r="L17" s="22"/>
      <c r="M17" s="22"/>
    </row>
    <row r="18" spans="1:13" ht="13.5" customHeight="1" x14ac:dyDescent="0.2">
      <c r="A18" s="16" t="s">
        <v>165</v>
      </c>
      <c r="B18" s="16" t="s">
        <v>36</v>
      </c>
      <c r="C18" s="17" t="s">
        <v>107</v>
      </c>
      <c r="D18" s="23">
        <v>-18.4922</v>
      </c>
      <c r="E18" s="23">
        <v>-53.167200000000001</v>
      </c>
      <c r="F18" s="23">
        <v>730</v>
      </c>
      <c r="G18" s="21">
        <v>41247</v>
      </c>
      <c r="H18" s="19">
        <v>1</v>
      </c>
      <c r="I18" s="24" t="s">
        <v>49</v>
      </c>
      <c r="J18" s="22"/>
      <c r="K18" s="22"/>
      <c r="L18" s="22" t="s">
        <v>28</v>
      </c>
      <c r="M18" s="22"/>
    </row>
    <row r="19" spans="1:13" x14ac:dyDescent="0.2">
      <c r="A19" s="16" t="s">
        <v>166</v>
      </c>
      <c r="B19" s="16" t="s">
        <v>36</v>
      </c>
      <c r="C19" s="17" t="s">
        <v>108</v>
      </c>
      <c r="D19" s="23">
        <v>-18.304400000000001</v>
      </c>
      <c r="E19" s="23">
        <v>-54.440899999999999</v>
      </c>
      <c r="F19" s="23">
        <v>252</v>
      </c>
      <c r="G19" s="21">
        <v>39028</v>
      </c>
      <c r="H19" s="19">
        <v>1</v>
      </c>
      <c r="I19" s="17" t="s">
        <v>50</v>
      </c>
      <c r="J19" s="22"/>
      <c r="K19" s="22"/>
      <c r="L19" s="22" t="s">
        <v>28</v>
      </c>
      <c r="M19" s="22"/>
    </row>
    <row r="20" spans="1:13" x14ac:dyDescent="0.2">
      <c r="A20" s="16" t="s">
        <v>167</v>
      </c>
      <c r="B20" s="16" t="s">
        <v>36</v>
      </c>
      <c r="C20" s="17" t="s">
        <v>109</v>
      </c>
      <c r="D20" s="23">
        <v>-22.193899999999999</v>
      </c>
      <c r="E20" s="26">
        <v>-54.9114</v>
      </c>
      <c r="F20" s="23">
        <v>469</v>
      </c>
      <c r="G20" s="21">
        <v>39011</v>
      </c>
      <c r="H20" s="19">
        <v>1</v>
      </c>
      <c r="I20" s="17" t="s">
        <v>51</v>
      </c>
      <c r="J20" s="22"/>
      <c r="K20" s="22"/>
      <c r="L20" s="22"/>
      <c r="M20" s="22"/>
    </row>
    <row r="21" spans="1:13" x14ac:dyDescent="0.2">
      <c r="A21" s="16" t="s">
        <v>168</v>
      </c>
      <c r="B21" s="16" t="s">
        <v>84</v>
      </c>
      <c r="C21" s="17" t="s">
        <v>110</v>
      </c>
      <c r="D21" s="63">
        <v>-22308694</v>
      </c>
      <c r="E21" s="73">
        <v>-54325833</v>
      </c>
      <c r="F21" s="23">
        <v>340</v>
      </c>
      <c r="G21" s="21">
        <v>43159</v>
      </c>
      <c r="H21" s="19">
        <v>1</v>
      </c>
      <c r="I21" s="17" t="s">
        <v>111</v>
      </c>
      <c r="J21" s="22"/>
      <c r="K21" s="22"/>
      <c r="L21" s="22"/>
      <c r="M21" s="22" t="s">
        <v>28</v>
      </c>
    </row>
    <row r="22" spans="1:13" ht="25.5" x14ac:dyDescent="0.2">
      <c r="A22" s="16" t="s">
        <v>169</v>
      </c>
      <c r="B22" s="16" t="s">
        <v>84</v>
      </c>
      <c r="C22" s="17" t="s">
        <v>112</v>
      </c>
      <c r="D22" s="63">
        <v>-23644881</v>
      </c>
      <c r="E22" s="73">
        <v>-54570289</v>
      </c>
      <c r="F22" s="23">
        <v>319</v>
      </c>
      <c r="G22" s="21">
        <v>43204</v>
      </c>
      <c r="H22" s="19">
        <v>1</v>
      </c>
      <c r="I22" s="17" t="s">
        <v>113</v>
      </c>
      <c r="J22" s="22"/>
      <c r="K22" s="22"/>
      <c r="L22" s="22"/>
      <c r="M22" s="22"/>
    </row>
    <row r="23" spans="1:13" x14ac:dyDescent="0.2">
      <c r="A23" s="16" t="s">
        <v>170</v>
      </c>
      <c r="B23" s="16" t="s">
        <v>84</v>
      </c>
      <c r="C23" s="17" t="s">
        <v>114</v>
      </c>
      <c r="D23" s="63">
        <v>-22092833</v>
      </c>
      <c r="E23" s="73">
        <v>-54798833</v>
      </c>
      <c r="F23" s="23">
        <v>360</v>
      </c>
      <c r="G23" s="21">
        <v>43157</v>
      </c>
      <c r="H23" s="19">
        <v>1</v>
      </c>
      <c r="I23" s="17" t="s">
        <v>115</v>
      </c>
      <c r="J23" s="22"/>
      <c r="K23" s="22"/>
      <c r="L23" s="22"/>
      <c r="M23" s="22"/>
    </row>
    <row r="24" spans="1:13" x14ac:dyDescent="0.2">
      <c r="A24" s="16" t="s">
        <v>171</v>
      </c>
      <c r="B24" s="16" t="s">
        <v>36</v>
      </c>
      <c r="C24" s="17" t="s">
        <v>52</v>
      </c>
      <c r="D24" s="19">
        <v>-23.449400000000001</v>
      </c>
      <c r="E24" s="19">
        <v>-54.181699999999999</v>
      </c>
      <c r="F24" s="19">
        <v>336</v>
      </c>
      <c r="G24" s="21">
        <v>39598</v>
      </c>
      <c r="H24" s="19">
        <v>1</v>
      </c>
      <c r="I24" s="17" t="s">
        <v>53</v>
      </c>
      <c r="J24" s="22"/>
      <c r="K24" s="22"/>
      <c r="L24" s="22" t="s">
        <v>28</v>
      </c>
      <c r="M24" s="22" t="s">
        <v>28</v>
      </c>
    </row>
    <row r="25" spans="1:13" x14ac:dyDescent="0.2">
      <c r="A25" s="16" t="s">
        <v>172</v>
      </c>
      <c r="B25" s="16" t="s">
        <v>36</v>
      </c>
      <c r="C25" s="17" t="s">
        <v>54</v>
      </c>
      <c r="D25" s="23">
        <v>-22.3</v>
      </c>
      <c r="E25" s="23">
        <v>-53.816600000000001</v>
      </c>
      <c r="F25" s="23">
        <v>373.29</v>
      </c>
      <c r="G25" s="21">
        <v>37662</v>
      </c>
      <c r="H25" s="19">
        <v>1</v>
      </c>
      <c r="I25" s="17" t="s">
        <v>55</v>
      </c>
      <c r="J25" s="22"/>
      <c r="K25" s="22"/>
      <c r="L25" s="22" t="s">
        <v>28</v>
      </c>
      <c r="M25" s="22"/>
    </row>
    <row r="26" spans="1:13" s="25" customFormat="1" x14ac:dyDescent="0.2">
      <c r="A26" s="16" t="s">
        <v>173</v>
      </c>
      <c r="B26" s="16" t="s">
        <v>36</v>
      </c>
      <c r="C26" s="17" t="s">
        <v>56</v>
      </c>
      <c r="D26" s="23">
        <v>-21.478200000000001</v>
      </c>
      <c r="E26" s="23">
        <v>-56.136899999999997</v>
      </c>
      <c r="F26" s="23">
        <v>249</v>
      </c>
      <c r="G26" s="21">
        <v>40759</v>
      </c>
      <c r="H26" s="19">
        <v>1</v>
      </c>
      <c r="I26" s="24" t="s">
        <v>57</v>
      </c>
      <c r="J26" s="22"/>
      <c r="K26" s="22"/>
      <c r="L26" s="22"/>
      <c r="M26" s="22"/>
    </row>
    <row r="27" spans="1:13" x14ac:dyDescent="0.2">
      <c r="A27" s="16" t="s">
        <v>174</v>
      </c>
      <c r="B27" s="16" t="s">
        <v>36</v>
      </c>
      <c r="C27" s="17" t="s">
        <v>58</v>
      </c>
      <c r="D27" s="19">
        <v>-22.857199999999999</v>
      </c>
      <c r="E27" s="19">
        <v>-54.605600000000003</v>
      </c>
      <c r="F27" s="19">
        <v>379</v>
      </c>
      <c r="G27" s="21">
        <v>39617</v>
      </c>
      <c r="H27" s="19">
        <v>1</v>
      </c>
      <c r="I27" s="17" t="s">
        <v>59</v>
      </c>
      <c r="J27" s="22"/>
      <c r="K27" s="22"/>
      <c r="L27" s="22"/>
      <c r="M27" s="22"/>
    </row>
    <row r="28" spans="1:13" x14ac:dyDescent="0.2">
      <c r="A28" s="16" t="s">
        <v>175</v>
      </c>
      <c r="B28" s="16" t="s">
        <v>84</v>
      </c>
      <c r="C28" s="17" t="s">
        <v>116</v>
      </c>
      <c r="D28" s="63">
        <v>-22575389</v>
      </c>
      <c r="E28" s="63">
        <v>-55160833</v>
      </c>
      <c r="F28" s="19">
        <v>499</v>
      </c>
      <c r="G28" s="21">
        <v>43166</v>
      </c>
      <c r="H28" s="19">
        <v>1</v>
      </c>
      <c r="I28" s="17" t="s">
        <v>117</v>
      </c>
      <c r="J28" s="22"/>
      <c r="K28" s="22"/>
      <c r="L28" s="22"/>
      <c r="M28" s="22"/>
    </row>
    <row r="29" spans="1:13" ht="12.75" customHeight="1" x14ac:dyDescent="0.2">
      <c r="A29" s="16" t="s">
        <v>176</v>
      </c>
      <c r="B29" s="16" t="s">
        <v>36</v>
      </c>
      <c r="C29" s="17" t="s">
        <v>118</v>
      </c>
      <c r="D29" s="23">
        <v>-21.609200000000001</v>
      </c>
      <c r="E29" s="23">
        <v>-55.177799999999998</v>
      </c>
      <c r="F29" s="23">
        <v>401</v>
      </c>
      <c r="G29" s="21">
        <v>39065</v>
      </c>
      <c r="H29" s="19">
        <v>1</v>
      </c>
      <c r="I29" s="17" t="s">
        <v>60</v>
      </c>
      <c r="J29" s="22"/>
      <c r="K29" s="22"/>
      <c r="L29" s="22"/>
      <c r="M29" s="22"/>
    </row>
    <row r="30" spans="1:13" ht="12.75" customHeight="1" x14ac:dyDescent="0.2">
      <c r="A30" s="16" t="s">
        <v>177</v>
      </c>
      <c r="B30" s="16" t="s">
        <v>84</v>
      </c>
      <c r="C30" s="17" t="s">
        <v>119</v>
      </c>
      <c r="D30" s="63">
        <v>-21450972</v>
      </c>
      <c r="E30" s="63">
        <v>-54341972</v>
      </c>
      <c r="F30" s="23">
        <v>500</v>
      </c>
      <c r="G30" s="21">
        <v>43153</v>
      </c>
      <c r="H30" s="19">
        <v>1</v>
      </c>
      <c r="I30" s="17" t="s">
        <v>120</v>
      </c>
      <c r="J30" s="22"/>
      <c r="K30" s="22"/>
      <c r="L30" s="22"/>
      <c r="M30" s="22"/>
    </row>
    <row r="31" spans="1:13" ht="12.75" customHeight="1" x14ac:dyDescent="0.2">
      <c r="A31" s="16" t="s">
        <v>178</v>
      </c>
      <c r="B31" s="16" t="s">
        <v>84</v>
      </c>
      <c r="C31" s="17" t="s">
        <v>121</v>
      </c>
      <c r="D31" s="63">
        <v>-22078528</v>
      </c>
      <c r="E31" s="63">
        <v>-53465889</v>
      </c>
      <c r="F31" s="23">
        <v>372</v>
      </c>
      <c r="G31" s="21">
        <v>43199</v>
      </c>
      <c r="H31" s="19">
        <v>1</v>
      </c>
      <c r="I31" s="17" t="s">
        <v>122</v>
      </c>
      <c r="J31" s="22"/>
      <c r="K31" s="22"/>
      <c r="L31" s="22"/>
      <c r="M31" s="22"/>
    </row>
    <row r="32" spans="1:13" s="25" customFormat="1" x14ac:dyDescent="0.2">
      <c r="A32" s="16" t="s">
        <v>179</v>
      </c>
      <c r="B32" s="16" t="s">
        <v>36</v>
      </c>
      <c r="C32" s="17" t="s">
        <v>123</v>
      </c>
      <c r="D32" s="23">
        <v>-20.395600000000002</v>
      </c>
      <c r="E32" s="23">
        <v>-56.431699999999999</v>
      </c>
      <c r="F32" s="23">
        <v>140</v>
      </c>
      <c r="G32" s="21">
        <v>39023</v>
      </c>
      <c r="H32" s="19">
        <v>1</v>
      </c>
      <c r="I32" s="17" t="s">
        <v>61</v>
      </c>
      <c r="J32" s="22"/>
      <c r="K32" s="22"/>
      <c r="L32" s="22"/>
      <c r="M32" s="22" t="s">
        <v>28</v>
      </c>
    </row>
    <row r="33" spans="1:13" x14ac:dyDescent="0.2">
      <c r="A33" s="16" t="s">
        <v>180</v>
      </c>
      <c r="B33" s="16" t="s">
        <v>36</v>
      </c>
      <c r="C33" s="17" t="s">
        <v>124</v>
      </c>
      <c r="D33" s="23">
        <v>-18.988900000000001</v>
      </c>
      <c r="E33" s="23">
        <v>-56.623100000000001</v>
      </c>
      <c r="F33" s="23">
        <v>104</v>
      </c>
      <c r="G33" s="21">
        <v>38932</v>
      </c>
      <c r="H33" s="19">
        <v>1</v>
      </c>
      <c r="I33" s="17" t="s">
        <v>62</v>
      </c>
      <c r="J33" s="22"/>
      <c r="K33" s="22"/>
      <c r="L33" s="22"/>
      <c r="M33" s="22"/>
    </row>
    <row r="34" spans="1:13" s="25" customFormat="1" x14ac:dyDescent="0.2">
      <c r="A34" s="16" t="s">
        <v>181</v>
      </c>
      <c r="B34" s="16" t="s">
        <v>36</v>
      </c>
      <c r="C34" s="17" t="s">
        <v>125</v>
      </c>
      <c r="D34" s="23">
        <v>-19.414300000000001</v>
      </c>
      <c r="E34" s="23">
        <v>-51.1053</v>
      </c>
      <c r="F34" s="23">
        <v>424</v>
      </c>
      <c r="G34" s="21" t="s">
        <v>63</v>
      </c>
      <c r="H34" s="19">
        <v>1</v>
      </c>
      <c r="I34" s="17" t="s">
        <v>64</v>
      </c>
      <c r="J34" s="22"/>
      <c r="K34" s="22"/>
      <c r="L34" s="22"/>
      <c r="M34" s="22"/>
    </row>
    <row r="35" spans="1:13" s="25" customFormat="1" x14ac:dyDescent="0.2">
      <c r="A35" s="16" t="s">
        <v>182</v>
      </c>
      <c r="B35" s="16" t="s">
        <v>84</v>
      </c>
      <c r="C35" s="17" t="s">
        <v>126</v>
      </c>
      <c r="D35" s="63">
        <v>-18072711</v>
      </c>
      <c r="E35" s="63">
        <v>-54548811</v>
      </c>
      <c r="F35" s="23">
        <v>251</v>
      </c>
      <c r="G35" s="21">
        <v>43133</v>
      </c>
      <c r="H35" s="19">
        <v>1</v>
      </c>
      <c r="I35" s="17" t="s">
        <v>127</v>
      </c>
      <c r="J35" s="22"/>
      <c r="K35" s="22"/>
      <c r="L35" s="22"/>
      <c r="M35" s="22" t="s">
        <v>28</v>
      </c>
    </row>
    <row r="36" spans="1:13" x14ac:dyDescent="0.2">
      <c r="A36" s="16" t="s">
        <v>183</v>
      </c>
      <c r="B36" s="16" t="s">
        <v>36</v>
      </c>
      <c r="C36" s="17" t="s">
        <v>128</v>
      </c>
      <c r="D36" s="23">
        <v>-22.533300000000001</v>
      </c>
      <c r="E36" s="23">
        <v>-55.533299999999997</v>
      </c>
      <c r="F36" s="23">
        <v>650</v>
      </c>
      <c r="G36" s="21">
        <v>37140</v>
      </c>
      <c r="H36" s="19">
        <v>1</v>
      </c>
      <c r="I36" s="17" t="s">
        <v>65</v>
      </c>
      <c r="J36" s="22"/>
      <c r="K36" s="22"/>
      <c r="L36" s="22"/>
      <c r="M36" s="22"/>
    </row>
    <row r="37" spans="1:13" x14ac:dyDescent="0.2">
      <c r="A37" s="16" t="s">
        <v>184</v>
      </c>
      <c r="B37" s="16" t="s">
        <v>36</v>
      </c>
      <c r="C37" s="17" t="s">
        <v>129</v>
      </c>
      <c r="D37" s="23">
        <v>-21.7058</v>
      </c>
      <c r="E37" s="23">
        <v>-57.5533</v>
      </c>
      <c r="F37" s="23">
        <v>85</v>
      </c>
      <c r="G37" s="21">
        <v>39014</v>
      </c>
      <c r="H37" s="19">
        <v>1</v>
      </c>
      <c r="I37" s="17" t="s">
        <v>66</v>
      </c>
      <c r="J37" s="22"/>
      <c r="K37" s="22"/>
      <c r="L37" s="22"/>
      <c r="M37" s="22"/>
    </row>
    <row r="38" spans="1:13" s="25" customFormat="1" x14ac:dyDescent="0.2">
      <c r="A38" s="16" t="s">
        <v>185</v>
      </c>
      <c r="B38" s="16" t="s">
        <v>36</v>
      </c>
      <c r="C38" s="17" t="s">
        <v>130</v>
      </c>
      <c r="D38" s="23">
        <v>-19.420100000000001</v>
      </c>
      <c r="E38" s="23">
        <v>-54.553100000000001</v>
      </c>
      <c r="F38" s="23">
        <v>647</v>
      </c>
      <c r="G38" s="21">
        <v>39067</v>
      </c>
      <c r="H38" s="19">
        <v>1</v>
      </c>
      <c r="I38" s="17" t="s">
        <v>79</v>
      </c>
      <c r="J38" s="22"/>
      <c r="K38" s="22"/>
      <c r="L38" s="22"/>
      <c r="M38" s="22"/>
    </row>
    <row r="39" spans="1:13" s="25" customFormat="1" x14ac:dyDescent="0.2">
      <c r="A39" s="16" t="s">
        <v>186</v>
      </c>
      <c r="B39" s="16" t="s">
        <v>84</v>
      </c>
      <c r="C39" s="17" t="s">
        <v>131</v>
      </c>
      <c r="D39" s="63">
        <v>-20466094</v>
      </c>
      <c r="E39" s="63">
        <v>-53763028</v>
      </c>
      <c r="F39" s="23">
        <v>442</v>
      </c>
      <c r="G39" s="21">
        <v>43118</v>
      </c>
      <c r="H39" s="19">
        <v>1</v>
      </c>
      <c r="I39" s="17"/>
      <c r="J39" s="22"/>
      <c r="K39" s="22"/>
      <c r="L39" s="22"/>
      <c r="M39" s="22"/>
    </row>
    <row r="40" spans="1:13" x14ac:dyDescent="0.2">
      <c r="A40" s="16" t="s">
        <v>187</v>
      </c>
      <c r="B40" s="16" t="s">
        <v>36</v>
      </c>
      <c r="C40" s="17" t="s">
        <v>132</v>
      </c>
      <c r="D40" s="19">
        <v>-21.774999999999999</v>
      </c>
      <c r="E40" s="19">
        <v>-54.528100000000002</v>
      </c>
      <c r="F40" s="19">
        <v>329</v>
      </c>
      <c r="G40" s="21">
        <v>39625</v>
      </c>
      <c r="H40" s="19">
        <v>1</v>
      </c>
      <c r="I40" s="17" t="s">
        <v>67</v>
      </c>
      <c r="J40" s="22"/>
      <c r="K40" s="22"/>
      <c r="L40" s="22"/>
      <c r="M40" s="22" t="s">
        <v>28</v>
      </c>
    </row>
    <row r="41" spans="1:13" s="30" customFormat="1" ht="15" customHeight="1" x14ac:dyDescent="0.2">
      <c r="A41" s="27" t="s">
        <v>188</v>
      </c>
      <c r="B41" s="27" t="s">
        <v>84</v>
      </c>
      <c r="C41" s="17" t="s">
        <v>134</v>
      </c>
      <c r="D41" s="74">
        <v>-21305889</v>
      </c>
      <c r="E41" s="74">
        <v>-52820375</v>
      </c>
      <c r="F41" s="28">
        <v>383</v>
      </c>
      <c r="G41" s="18">
        <v>43209</v>
      </c>
      <c r="H41" s="17">
        <v>1</v>
      </c>
      <c r="I41" s="27" t="s">
        <v>135</v>
      </c>
      <c r="J41" s="29"/>
      <c r="K41" s="29"/>
      <c r="L41" s="29"/>
      <c r="M41" s="29"/>
    </row>
    <row r="42" spans="1:13" s="30" customFormat="1" ht="15" customHeight="1" x14ac:dyDescent="0.2">
      <c r="A42" s="27" t="s">
        <v>189</v>
      </c>
      <c r="B42" s="27" t="s">
        <v>36</v>
      </c>
      <c r="C42" s="17" t="s">
        <v>136</v>
      </c>
      <c r="D42" s="74">
        <v>-20981633</v>
      </c>
      <c r="E42" s="28">
        <v>-54.971899999999998</v>
      </c>
      <c r="F42" s="28">
        <v>464</v>
      </c>
      <c r="G42" s="18" t="s">
        <v>68</v>
      </c>
      <c r="H42" s="17">
        <v>1</v>
      </c>
      <c r="I42" s="27" t="s">
        <v>69</v>
      </c>
      <c r="J42" s="29"/>
      <c r="K42" s="29"/>
      <c r="L42" s="29"/>
      <c r="M42" s="29"/>
    </row>
    <row r="43" spans="1:13" s="25" customFormat="1" x14ac:dyDescent="0.2">
      <c r="A43" s="16" t="s">
        <v>190</v>
      </c>
      <c r="B43" s="16" t="s">
        <v>36</v>
      </c>
      <c r="C43" s="17" t="s">
        <v>137</v>
      </c>
      <c r="D43" s="19">
        <v>-23.966899999999999</v>
      </c>
      <c r="E43" s="19">
        <v>-55.0242</v>
      </c>
      <c r="F43" s="19">
        <v>402</v>
      </c>
      <c r="G43" s="21">
        <v>39605</v>
      </c>
      <c r="H43" s="19">
        <v>1</v>
      </c>
      <c r="I43" s="17" t="s">
        <v>70</v>
      </c>
      <c r="J43" s="22"/>
      <c r="K43" s="22"/>
      <c r="L43" s="22"/>
      <c r="M43" s="22"/>
    </row>
    <row r="44" spans="1:13" s="25" customFormat="1" x14ac:dyDescent="0.2">
      <c r="A44" s="16" t="s">
        <v>191</v>
      </c>
      <c r="B44" s="16" t="s">
        <v>84</v>
      </c>
      <c r="C44" s="17" t="s">
        <v>138</v>
      </c>
      <c r="D44" s="63">
        <v>-20351444</v>
      </c>
      <c r="E44" s="63">
        <v>-51430222</v>
      </c>
      <c r="F44" s="19">
        <v>374</v>
      </c>
      <c r="G44" s="21">
        <v>43196</v>
      </c>
      <c r="H44" s="19">
        <v>1</v>
      </c>
      <c r="I44" s="17" t="s">
        <v>139</v>
      </c>
      <c r="J44" s="22"/>
      <c r="K44" s="22"/>
      <c r="L44" s="22"/>
      <c r="M44" s="22"/>
    </row>
    <row r="45" spans="1:13" s="32" customFormat="1" x14ac:dyDescent="0.2">
      <c r="A45" s="27" t="s">
        <v>192</v>
      </c>
      <c r="B45" s="27" t="s">
        <v>36</v>
      </c>
      <c r="C45" s="17" t="s">
        <v>140</v>
      </c>
      <c r="D45" s="17">
        <v>-17.634699999999999</v>
      </c>
      <c r="E45" s="17">
        <v>-54.760100000000001</v>
      </c>
      <c r="F45" s="17">
        <v>486</v>
      </c>
      <c r="G45" s="18" t="s">
        <v>71</v>
      </c>
      <c r="H45" s="17">
        <v>1</v>
      </c>
      <c r="I45" s="19" t="s">
        <v>72</v>
      </c>
      <c r="J45" s="31"/>
      <c r="K45" s="31"/>
      <c r="L45" s="31"/>
      <c r="M45" s="31"/>
    </row>
    <row r="46" spans="1:13" x14ac:dyDescent="0.2">
      <c r="A46" s="16" t="s">
        <v>193</v>
      </c>
      <c r="B46" s="16" t="s">
        <v>36</v>
      </c>
      <c r="C46" s="17" t="s">
        <v>141</v>
      </c>
      <c r="D46" s="19">
        <v>-20.783300000000001</v>
      </c>
      <c r="E46" s="19">
        <v>-51.7</v>
      </c>
      <c r="F46" s="19">
        <v>313</v>
      </c>
      <c r="G46" s="21">
        <v>37137</v>
      </c>
      <c r="H46" s="19">
        <v>1</v>
      </c>
      <c r="I46" s="17" t="s">
        <v>73</v>
      </c>
      <c r="J46" s="22"/>
      <c r="K46" s="22"/>
      <c r="L46" s="22"/>
      <c r="M46" s="22"/>
    </row>
    <row r="47" spans="1:13" ht="18" customHeight="1" x14ac:dyDescent="0.2">
      <c r="A47" s="33"/>
      <c r="B47" s="34"/>
      <c r="C47" s="35"/>
      <c r="D47" s="35"/>
      <c r="E47" s="35"/>
      <c r="F47" s="35"/>
      <c r="G47" s="13" t="s">
        <v>74</v>
      </c>
      <c r="H47" s="17">
        <f>SUM(H2:H46)</f>
        <v>45</v>
      </c>
      <c r="I47" s="33"/>
      <c r="J47" s="22"/>
      <c r="K47" s="22"/>
      <c r="L47" s="22"/>
      <c r="M47" s="22"/>
    </row>
    <row r="48" spans="1:13" x14ac:dyDescent="0.2">
      <c r="A48" s="22" t="s">
        <v>75</v>
      </c>
      <c r="B48" s="36"/>
      <c r="C48" s="36"/>
      <c r="D48" s="36"/>
      <c r="E48" s="36"/>
      <c r="F48" s="36"/>
      <c r="G48" s="22"/>
      <c r="H48" s="37"/>
      <c r="I48" s="22"/>
      <c r="J48" s="22"/>
      <c r="K48" s="22"/>
      <c r="L48" s="22"/>
      <c r="M48" s="22"/>
    </row>
    <row r="49" spans="1:13" x14ac:dyDescent="0.2">
      <c r="A49" s="38" t="s">
        <v>76</v>
      </c>
      <c r="B49" s="39"/>
      <c r="C49" s="39"/>
      <c r="D49" s="39"/>
      <c r="E49" s="39"/>
      <c r="F49" s="39"/>
      <c r="G49" s="22"/>
      <c r="H49" s="22"/>
      <c r="I49" s="22"/>
      <c r="J49" s="22"/>
      <c r="K49" s="22"/>
      <c r="L49" s="22"/>
      <c r="M49" s="22"/>
    </row>
    <row r="50" spans="1:13" x14ac:dyDescent="0.2">
      <c r="A50" s="22"/>
      <c r="B50" s="39"/>
      <c r="C50" s="39"/>
      <c r="D50" s="39"/>
      <c r="E50" s="39"/>
      <c r="F50" s="39"/>
      <c r="G50" s="22"/>
      <c r="H50" s="22"/>
      <c r="I50" s="22"/>
      <c r="J50" s="22"/>
      <c r="K50" s="22"/>
      <c r="L50" s="22"/>
      <c r="M50" s="22"/>
    </row>
    <row r="51" spans="1:13" x14ac:dyDescent="0.2">
      <c r="A51" s="22"/>
      <c r="B51" s="39"/>
      <c r="C51" s="39"/>
      <c r="D51" s="39"/>
      <c r="E51" s="39"/>
      <c r="F51" s="39"/>
      <c r="G51" s="22"/>
      <c r="H51" s="22"/>
      <c r="I51" s="22"/>
      <c r="J51" s="22"/>
      <c r="K51" s="22"/>
      <c r="L51" s="22"/>
      <c r="M51" s="22"/>
    </row>
    <row r="52" spans="1:13" x14ac:dyDescent="0.2">
      <c r="A52" s="22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</row>
    <row r="53" spans="1:13" x14ac:dyDescent="0.2">
      <c r="A53" s="22"/>
      <c r="B53" s="39"/>
      <c r="C53" s="39"/>
      <c r="D53" s="39"/>
      <c r="E53" s="39"/>
      <c r="F53" s="39"/>
      <c r="G53" s="22"/>
      <c r="H53" s="22"/>
      <c r="I53" s="22"/>
      <c r="J53" s="22"/>
      <c r="K53" s="22"/>
      <c r="L53" s="22"/>
      <c r="M53" s="22"/>
    </row>
    <row r="54" spans="1:13" x14ac:dyDescent="0.2">
      <c r="A54" s="22"/>
      <c r="B54" s="39"/>
      <c r="C54" s="39"/>
      <c r="D54" s="39"/>
      <c r="E54" s="39"/>
      <c r="F54" s="39"/>
      <c r="G54" s="22"/>
      <c r="H54" s="22"/>
      <c r="I54" s="22"/>
      <c r="J54" s="22"/>
      <c r="K54" s="22"/>
      <c r="L54" s="22"/>
      <c r="M54" s="22"/>
    </row>
    <row r="55" spans="1:13" x14ac:dyDescent="0.2">
      <c r="A55" s="22"/>
      <c r="B55" s="39"/>
      <c r="C55" s="39"/>
      <c r="D55" s="39"/>
      <c r="E55" s="39"/>
      <c r="F55" s="39"/>
      <c r="G55" s="22"/>
      <c r="H55" s="22"/>
      <c r="I55" s="22"/>
      <c r="J55" s="22"/>
      <c r="K55" s="22"/>
      <c r="L55" s="22"/>
      <c r="M55" s="22"/>
    </row>
    <row r="56" spans="1:13" x14ac:dyDescent="0.2">
      <c r="A56" s="22"/>
      <c r="B56" s="39"/>
      <c r="C56" s="39"/>
      <c r="D56" s="39"/>
      <c r="E56" s="39"/>
      <c r="F56" s="39"/>
      <c r="G56" s="22"/>
      <c r="H56" s="22"/>
      <c r="I56" s="22"/>
      <c r="J56" s="22"/>
      <c r="K56" s="22"/>
      <c r="L56" s="22"/>
      <c r="M56" s="22"/>
    </row>
    <row r="57" spans="1:13" x14ac:dyDescent="0.2">
      <c r="A57" s="22"/>
      <c r="B57" s="39"/>
      <c r="C57" s="39"/>
      <c r="D57" s="39"/>
      <c r="E57" s="39"/>
      <c r="F57" s="39"/>
      <c r="G57" s="22"/>
      <c r="H57" s="22"/>
      <c r="I57" s="22"/>
      <c r="J57" s="22"/>
      <c r="K57" s="22"/>
      <c r="L57" s="22"/>
      <c r="M57" s="22"/>
    </row>
    <row r="58" spans="1:13" x14ac:dyDescent="0.2">
      <c r="A58" s="22"/>
      <c r="B58" s="39"/>
      <c r="C58" s="39"/>
      <c r="D58" s="39"/>
      <c r="E58" s="39"/>
      <c r="F58" s="39"/>
      <c r="G58" s="22"/>
      <c r="H58" s="22"/>
      <c r="I58" s="22"/>
      <c r="J58" s="22"/>
      <c r="K58" s="22"/>
      <c r="L58" s="22"/>
      <c r="M58" s="22"/>
    </row>
    <row r="59" spans="1:13" x14ac:dyDescent="0.2">
      <c r="A59" s="22"/>
      <c r="B59" s="39"/>
      <c r="C59" s="39"/>
      <c r="D59" s="39"/>
      <c r="E59" s="39"/>
      <c r="F59" s="39" t="s">
        <v>28</v>
      </c>
      <c r="G59" s="22"/>
      <c r="H59" s="22"/>
      <c r="I59" s="22"/>
      <c r="J59" s="22"/>
      <c r="K59" s="22"/>
      <c r="L59" s="22"/>
      <c r="M59" s="22"/>
    </row>
    <row r="60" spans="1:13" x14ac:dyDescent="0.2">
      <c r="A60" s="22"/>
      <c r="B60" s="39"/>
      <c r="C60" s="39"/>
      <c r="D60" s="39"/>
      <c r="E60" s="39"/>
      <c r="F60" s="39"/>
      <c r="G60" s="22"/>
      <c r="H60" s="22"/>
      <c r="I60" s="22"/>
      <c r="J60" s="22"/>
      <c r="K60" s="22"/>
      <c r="L60" s="22"/>
      <c r="M60" s="22"/>
    </row>
    <row r="61" spans="1:13" x14ac:dyDescent="0.2">
      <c r="A61" s="22"/>
      <c r="B61" s="39"/>
      <c r="C61" s="39"/>
      <c r="D61" s="39"/>
      <c r="E61" s="39"/>
      <c r="F61" s="39"/>
      <c r="G61" s="22"/>
      <c r="H61" s="22"/>
      <c r="I61" s="22"/>
      <c r="J61" s="22"/>
      <c r="K61" s="22"/>
      <c r="L61" s="22"/>
      <c r="M61" s="22"/>
    </row>
    <row r="62" spans="1:13" x14ac:dyDescent="0.2">
      <c r="A62" s="22"/>
      <c r="B62" s="39"/>
      <c r="C62" s="39"/>
      <c r="D62" s="39"/>
      <c r="E62" s="39"/>
      <c r="F62" s="39"/>
      <c r="G62" s="22"/>
      <c r="H62" s="22"/>
      <c r="I62" s="22"/>
      <c r="J62" s="22"/>
      <c r="K62" s="22"/>
      <c r="L62" s="22"/>
      <c r="M62" s="22"/>
    </row>
    <row r="63" spans="1:13" x14ac:dyDescent="0.2">
      <c r="A63" s="22"/>
      <c r="B63" s="39"/>
      <c r="C63" s="39"/>
      <c r="D63" s="39"/>
      <c r="E63" s="39"/>
      <c r="F63" s="39"/>
      <c r="G63" s="22"/>
      <c r="H63" s="22"/>
      <c r="I63" s="22"/>
      <c r="J63" s="22"/>
      <c r="K63" s="22"/>
      <c r="L63" s="22"/>
      <c r="M63" s="22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="90" zoomScaleNormal="90" workbookViewId="0">
      <selection activeCell="AM56" sqref="AM56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7" ht="20.100000000000001" customHeight="1" thickBot="1" x14ac:dyDescent="0.25">
      <c r="A1" s="233" t="s">
        <v>225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5"/>
    </row>
    <row r="2" spans="1:37" ht="20.100000000000001" customHeight="1" thickBot="1" x14ac:dyDescent="0.25">
      <c r="A2" s="238" t="s">
        <v>12</v>
      </c>
      <c r="B2" s="229" t="s">
        <v>209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30"/>
    </row>
    <row r="3" spans="1:37" s="4" customFormat="1" ht="20.100000000000001" customHeight="1" x14ac:dyDescent="0.2">
      <c r="A3" s="239"/>
      <c r="B3" s="236">
        <v>1</v>
      </c>
      <c r="C3" s="227">
        <f>SUM(B3+1)</f>
        <v>2</v>
      </c>
      <c r="D3" s="227">
        <f t="shared" ref="D3:AD3" si="0">SUM(C3+1)</f>
        <v>3</v>
      </c>
      <c r="E3" s="227">
        <f t="shared" si="0"/>
        <v>4</v>
      </c>
      <c r="F3" s="227">
        <f t="shared" si="0"/>
        <v>5</v>
      </c>
      <c r="G3" s="227">
        <f t="shared" si="0"/>
        <v>6</v>
      </c>
      <c r="H3" s="227">
        <f t="shared" si="0"/>
        <v>7</v>
      </c>
      <c r="I3" s="227">
        <f t="shared" si="0"/>
        <v>8</v>
      </c>
      <c r="J3" s="227">
        <f t="shared" si="0"/>
        <v>9</v>
      </c>
      <c r="K3" s="227">
        <f t="shared" si="0"/>
        <v>10</v>
      </c>
      <c r="L3" s="227">
        <f t="shared" si="0"/>
        <v>11</v>
      </c>
      <c r="M3" s="227">
        <f t="shared" si="0"/>
        <v>12</v>
      </c>
      <c r="N3" s="227">
        <f t="shared" si="0"/>
        <v>13</v>
      </c>
      <c r="O3" s="227">
        <f t="shared" si="0"/>
        <v>14</v>
      </c>
      <c r="P3" s="227">
        <f t="shared" si="0"/>
        <v>15</v>
      </c>
      <c r="Q3" s="227">
        <f t="shared" si="0"/>
        <v>16</v>
      </c>
      <c r="R3" s="227">
        <f t="shared" si="0"/>
        <v>17</v>
      </c>
      <c r="S3" s="227">
        <f t="shared" si="0"/>
        <v>18</v>
      </c>
      <c r="T3" s="227">
        <f t="shared" si="0"/>
        <v>19</v>
      </c>
      <c r="U3" s="227">
        <f t="shared" si="0"/>
        <v>20</v>
      </c>
      <c r="V3" s="227">
        <f t="shared" si="0"/>
        <v>21</v>
      </c>
      <c r="W3" s="227">
        <f t="shared" si="0"/>
        <v>22</v>
      </c>
      <c r="X3" s="227">
        <f t="shared" si="0"/>
        <v>23</v>
      </c>
      <c r="Y3" s="227">
        <f t="shared" si="0"/>
        <v>24</v>
      </c>
      <c r="Z3" s="227">
        <f t="shared" si="0"/>
        <v>25</v>
      </c>
      <c r="AA3" s="227">
        <f t="shared" si="0"/>
        <v>26</v>
      </c>
      <c r="AB3" s="227">
        <f t="shared" si="0"/>
        <v>27</v>
      </c>
      <c r="AC3" s="227">
        <f t="shared" si="0"/>
        <v>28</v>
      </c>
      <c r="AD3" s="227">
        <f t="shared" si="0"/>
        <v>29</v>
      </c>
      <c r="AE3" s="231">
        <v>30</v>
      </c>
      <c r="AF3" s="134" t="s">
        <v>19</v>
      </c>
      <c r="AG3" s="168" t="s">
        <v>18</v>
      </c>
    </row>
    <row r="4" spans="1:37" s="5" customFormat="1" ht="20.100000000000001" customHeight="1" x14ac:dyDescent="0.2">
      <c r="A4" s="240"/>
      <c r="B4" s="237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32"/>
      <c r="AF4" s="135" t="s">
        <v>17</v>
      </c>
      <c r="AG4" s="169" t="s">
        <v>17</v>
      </c>
    </row>
    <row r="5" spans="1:37" s="5" customFormat="1" ht="13.5" thickBot="1" x14ac:dyDescent="0.25">
      <c r="A5" s="86" t="s">
        <v>22</v>
      </c>
      <c r="B5" s="172">
        <v>30.2</v>
      </c>
      <c r="C5" s="166">
        <v>32.700000000000003</v>
      </c>
      <c r="D5" s="166">
        <v>32.9</v>
      </c>
      <c r="E5" s="166">
        <v>34.200000000000003</v>
      </c>
      <c r="F5" s="166">
        <v>33.9</v>
      </c>
      <c r="G5" s="166">
        <v>33.4</v>
      </c>
      <c r="H5" s="166">
        <v>29.8</v>
      </c>
      <c r="I5" s="166">
        <v>23.3</v>
      </c>
      <c r="J5" s="166">
        <v>27.3</v>
      </c>
      <c r="K5" s="166">
        <v>21.3</v>
      </c>
      <c r="L5" s="166">
        <v>24.8</v>
      </c>
      <c r="M5" s="166">
        <v>26.5</v>
      </c>
      <c r="N5" s="166">
        <v>27.7</v>
      </c>
      <c r="O5" s="166">
        <v>30.1</v>
      </c>
      <c r="P5" s="166">
        <v>29.3</v>
      </c>
      <c r="Q5" s="166">
        <v>27.6</v>
      </c>
      <c r="R5" s="166">
        <v>27.3</v>
      </c>
      <c r="S5" s="166">
        <v>30</v>
      </c>
      <c r="T5" s="166">
        <v>31.4</v>
      </c>
      <c r="U5" s="166">
        <v>23.8</v>
      </c>
      <c r="V5" s="166">
        <v>31.7</v>
      </c>
      <c r="W5" s="166">
        <v>32.1</v>
      </c>
      <c r="X5" s="166">
        <v>31.7</v>
      </c>
      <c r="Y5" s="166">
        <v>33.700000000000003</v>
      </c>
      <c r="Z5" s="166">
        <v>33.700000000000003</v>
      </c>
      <c r="AA5" s="166">
        <v>34.299999999999997</v>
      </c>
      <c r="AB5" s="166">
        <v>33.799999999999997</v>
      </c>
      <c r="AC5" s="166">
        <v>23.9</v>
      </c>
      <c r="AD5" s="166">
        <v>15.4</v>
      </c>
      <c r="AE5" s="167">
        <v>20</v>
      </c>
      <c r="AF5" s="108">
        <f>MAX(B5:AE5)</f>
        <v>34.299999999999997</v>
      </c>
      <c r="AG5" s="170">
        <f>AVERAGE(B5:AE5)</f>
        <v>28.926666666666673</v>
      </c>
    </row>
    <row r="6" spans="1:37" x14ac:dyDescent="0.2">
      <c r="A6" s="86" t="s">
        <v>83</v>
      </c>
      <c r="B6" s="131">
        <v>26.3</v>
      </c>
      <c r="C6" s="132">
        <v>31.3</v>
      </c>
      <c r="D6" s="132">
        <v>31.8</v>
      </c>
      <c r="E6" s="132">
        <v>32</v>
      </c>
      <c r="F6" s="132">
        <v>33.299999999999997</v>
      </c>
      <c r="G6" s="132">
        <v>27.3</v>
      </c>
      <c r="H6" s="132">
        <v>25.9</v>
      </c>
      <c r="I6" s="132">
        <v>23.4</v>
      </c>
      <c r="J6" s="132">
        <v>20.8</v>
      </c>
      <c r="K6" s="132">
        <v>22.5</v>
      </c>
      <c r="L6" s="132">
        <v>22.6</v>
      </c>
      <c r="M6" s="132">
        <v>23.4</v>
      </c>
      <c r="N6" s="132">
        <v>25.1</v>
      </c>
      <c r="O6" s="132">
        <v>27.1</v>
      </c>
      <c r="P6" s="132">
        <v>27</v>
      </c>
      <c r="Q6" s="132">
        <v>24</v>
      </c>
      <c r="R6" s="132">
        <v>21.9</v>
      </c>
      <c r="S6" s="132">
        <v>20.8</v>
      </c>
      <c r="T6" s="132">
        <v>23.1</v>
      </c>
      <c r="U6" s="132">
        <v>18.7</v>
      </c>
      <c r="V6" s="132">
        <v>24.2</v>
      </c>
      <c r="W6" s="132">
        <v>25.4</v>
      </c>
      <c r="X6" s="132">
        <v>28.1</v>
      </c>
      <c r="Y6" s="132">
        <v>30.8</v>
      </c>
      <c r="Z6" s="132">
        <v>30.5</v>
      </c>
      <c r="AA6" s="132">
        <v>32.200000000000003</v>
      </c>
      <c r="AB6" s="132">
        <v>24.5</v>
      </c>
      <c r="AC6" s="132">
        <v>13.9</v>
      </c>
      <c r="AD6" s="132">
        <v>14.1</v>
      </c>
      <c r="AE6" s="133">
        <v>17.7</v>
      </c>
      <c r="AF6" s="136">
        <f>MAX(B6:AE6)</f>
        <v>33.299999999999997</v>
      </c>
      <c r="AG6" s="171">
        <f>AVERAGE(B6:AE6)</f>
        <v>24.990000000000006</v>
      </c>
    </row>
    <row r="7" spans="1:37" x14ac:dyDescent="0.2">
      <c r="A7" s="86" t="s">
        <v>0</v>
      </c>
      <c r="B7" s="120" t="s">
        <v>199</v>
      </c>
      <c r="C7" s="11" t="s">
        <v>199</v>
      </c>
      <c r="D7" s="11" t="s">
        <v>199</v>
      </c>
      <c r="E7" s="11" t="s">
        <v>199</v>
      </c>
      <c r="F7" s="11" t="s">
        <v>199</v>
      </c>
      <c r="G7" s="11" t="s">
        <v>199</v>
      </c>
      <c r="H7" s="11" t="s">
        <v>199</v>
      </c>
      <c r="I7" s="11" t="s">
        <v>199</v>
      </c>
      <c r="J7" s="11" t="s">
        <v>199</v>
      </c>
      <c r="K7" s="11" t="s">
        <v>199</v>
      </c>
      <c r="L7" s="11" t="s">
        <v>199</v>
      </c>
      <c r="M7" s="11" t="s">
        <v>199</v>
      </c>
      <c r="N7" s="11" t="s">
        <v>199</v>
      </c>
      <c r="O7" s="11" t="s">
        <v>199</v>
      </c>
      <c r="P7" s="11" t="s">
        <v>199</v>
      </c>
      <c r="Q7" s="11" t="s">
        <v>199</v>
      </c>
      <c r="R7" s="11" t="s">
        <v>199</v>
      </c>
      <c r="S7" s="11" t="s">
        <v>199</v>
      </c>
      <c r="T7" s="11">
        <v>22.2</v>
      </c>
      <c r="U7" s="11">
        <v>25</v>
      </c>
      <c r="V7" s="11">
        <v>29.7</v>
      </c>
      <c r="W7" s="11">
        <v>30.9</v>
      </c>
      <c r="X7" s="11">
        <v>23.8</v>
      </c>
      <c r="Y7" s="11" t="s">
        <v>199</v>
      </c>
      <c r="Z7" s="11" t="s">
        <v>199</v>
      </c>
      <c r="AA7" s="11" t="s">
        <v>199</v>
      </c>
      <c r="AB7" s="11" t="s">
        <v>199</v>
      </c>
      <c r="AC7" s="11" t="s">
        <v>199</v>
      </c>
      <c r="AD7" s="11" t="s">
        <v>199</v>
      </c>
      <c r="AE7" s="106">
        <v>20.7</v>
      </c>
      <c r="AF7" s="108">
        <f>MAX(B7:AE7)</f>
        <v>30.9</v>
      </c>
      <c r="AG7" s="170">
        <f>AVERAGE(B7:AE7)</f>
        <v>25.383333333333336</v>
      </c>
    </row>
    <row r="8" spans="1:37" x14ac:dyDescent="0.2">
      <c r="A8" s="86" t="s">
        <v>142</v>
      </c>
      <c r="B8" s="120">
        <v>24.6</v>
      </c>
      <c r="C8" s="11">
        <v>29.1</v>
      </c>
      <c r="D8" s="11">
        <v>28.9</v>
      </c>
      <c r="E8" s="11">
        <v>28.5</v>
      </c>
      <c r="F8" s="11">
        <v>29.8</v>
      </c>
      <c r="G8" s="11">
        <v>23.8</v>
      </c>
      <c r="H8" s="11">
        <v>22</v>
      </c>
      <c r="I8" s="11">
        <v>23.5</v>
      </c>
      <c r="J8" s="11">
        <v>21.8</v>
      </c>
      <c r="K8" s="11">
        <v>23</v>
      </c>
      <c r="L8" s="11">
        <v>20</v>
      </c>
      <c r="M8" s="11">
        <v>21.2</v>
      </c>
      <c r="N8" s="11">
        <v>22.7</v>
      </c>
      <c r="O8" s="11">
        <v>24.1</v>
      </c>
      <c r="P8" s="11">
        <v>24.3</v>
      </c>
      <c r="Q8" s="11">
        <v>17.100000000000001</v>
      </c>
      <c r="R8" s="11">
        <v>15.4</v>
      </c>
      <c r="S8" s="11">
        <v>13.8</v>
      </c>
      <c r="T8" s="11">
        <v>13.7</v>
      </c>
      <c r="U8" s="11">
        <v>14.1</v>
      </c>
      <c r="V8" s="11">
        <v>20.100000000000001</v>
      </c>
      <c r="W8" s="11">
        <v>21.6</v>
      </c>
      <c r="X8" s="11">
        <v>25.4</v>
      </c>
      <c r="Y8" s="11">
        <v>27.3</v>
      </c>
      <c r="Z8" s="11">
        <v>27</v>
      </c>
      <c r="AA8" s="11">
        <v>29.6</v>
      </c>
      <c r="AB8" s="11">
        <v>22.9</v>
      </c>
      <c r="AC8" s="11">
        <v>8.4</v>
      </c>
      <c r="AD8" s="11">
        <v>12.1</v>
      </c>
      <c r="AE8" s="106">
        <v>15.6</v>
      </c>
      <c r="AF8" s="136">
        <f>MAX(B8:AE8)</f>
        <v>29.8</v>
      </c>
      <c r="AG8" s="171">
        <f>AVERAGE(B8:AE8)</f>
        <v>21.713333333333335</v>
      </c>
    </row>
    <row r="9" spans="1:37" x14ac:dyDescent="0.2">
      <c r="A9" s="86" t="s">
        <v>23</v>
      </c>
      <c r="B9" s="120" t="s">
        <v>199</v>
      </c>
      <c r="C9" s="11">
        <v>32.1</v>
      </c>
      <c r="D9" s="11">
        <v>32.200000000000003</v>
      </c>
      <c r="E9" s="11">
        <v>32.9</v>
      </c>
      <c r="F9" s="11">
        <v>33</v>
      </c>
      <c r="G9" s="11">
        <v>29.6</v>
      </c>
      <c r="H9" s="11">
        <v>27.3</v>
      </c>
      <c r="I9" s="11">
        <v>25.2</v>
      </c>
      <c r="J9" s="11">
        <v>25.7</v>
      </c>
      <c r="K9" s="11">
        <v>25.4</v>
      </c>
      <c r="L9" s="11">
        <v>22.7</v>
      </c>
      <c r="M9" s="11">
        <v>26.5</v>
      </c>
      <c r="N9" s="11">
        <v>27</v>
      </c>
      <c r="O9" s="11">
        <v>29.9</v>
      </c>
      <c r="P9" s="11">
        <v>27.1</v>
      </c>
      <c r="Q9" s="11" t="s">
        <v>199</v>
      </c>
      <c r="R9" s="11" t="s">
        <v>199</v>
      </c>
      <c r="S9" s="11" t="s">
        <v>199</v>
      </c>
      <c r="T9" s="11">
        <v>13.8</v>
      </c>
      <c r="U9" s="11">
        <v>18.2</v>
      </c>
      <c r="V9" s="11">
        <v>19.600000000000001</v>
      </c>
      <c r="W9" s="11">
        <v>27.2</v>
      </c>
      <c r="X9" s="11">
        <v>31.4</v>
      </c>
      <c r="Y9" s="11">
        <v>30.1</v>
      </c>
      <c r="Z9" s="11">
        <v>30.5</v>
      </c>
      <c r="AA9" s="11">
        <v>32</v>
      </c>
      <c r="AB9" s="11">
        <v>25.3</v>
      </c>
      <c r="AC9" s="11">
        <v>11.3</v>
      </c>
      <c r="AD9" s="11">
        <v>16.2</v>
      </c>
      <c r="AE9" s="106">
        <v>20.7</v>
      </c>
      <c r="AF9" s="108">
        <f t="shared" ref="AF9:AF32" si="1">MAX(B9:AE9)</f>
        <v>33</v>
      </c>
      <c r="AG9" s="170">
        <f t="shared" ref="AG9:AG32" si="2">AVERAGE(B9:AE9)</f>
        <v>25.880769230769229</v>
      </c>
    </row>
    <row r="10" spans="1:37" x14ac:dyDescent="0.2">
      <c r="A10" s="86" t="s">
        <v>92</v>
      </c>
      <c r="B10" s="120">
        <v>28.9</v>
      </c>
      <c r="C10" s="11">
        <v>32.5</v>
      </c>
      <c r="D10" s="11">
        <v>33.200000000000003</v>
      </c>
      <c r="E10" s="11">
        <v>33.9</v>
      </c>
      <c r="F10" s="11">
        <v>33.299999999999997</v>
      </c>
      <c r="G10" s="11">
        <v>32</v>
      </c>
      <c r="H10" s="11">
        <v>29.1</v>
      </c>
      <c r="I10" s="11">
        <v>21.4</v>
      </c>
      <c r="J10" s="11">
        <v>23.7</v>
      </c>
      <c r="K10" s="11">
        <v>21.8</v>
      </c>
      <c r="L10" s="11">
        <v>22.2</v>
      </c>
      <c r="M10" s="11">
        <v>25.7</v>
      </c>
      <c r="N10" s="11">
        <v>26.5</v>
      </c>
      <c r="O10" s="11">
        <v>28</v>
      </c>
      <c r="P10" s="11">
        <v>28.5</v>
      </c>
      <c r="Q10" s="11">
        <v>23.5</v>
      </c>
      <c r="R10" s="11">
        <v>18.2</v>
      </c>
      <c r="S10" s="11">
        <v>17.7</v>
      </c>
      <c r="T10" s="11">
        <v>17.5</v>
      </c>
      <c r="U10" s="11">
        <v>21.6</v>
      </c>
      <c r="V10" s="11">
        <v>24.1</v>
      </c>
      <c r="W10" s="11">
        <v>19.7</v>
      </c>
      <c r="X10" s="11" t="s">
        <v>199</v>
      </c>
      <c r="Y10" s="11" t="s">
        <v>199</v>
      </c>
      <c r="Z10" s="11" t="s">
        <v>199</v>
      </c>
      <c r="AA10" s="11" t="s">
        <v>199</v>
      </c>
      <c r="AB10" s="11" t="s">
        <v>199</v>
      </c>
      <c r="AC10" s="11" t="s">
        <v>199</v>
      </c>
      <c r="AD10" s="11" t="s">
        <v>199</v>
      </c>
      <c r="AE10" s="106" t="s">
        <v>199</v>
      </c>
      <c r="AF10" s="108">
        <f t="shared" ref="AF10" si="3">MAX(B10:AE10)</f>
        <v>33.9</v>
      </c>
      <c r="AG10" s="170">
        <f t="shared" ref="AG10" si="4">AVERAGE(B10:AE10)</f>
        <v>25.59090909090909</v>
      </c>
    </row>
    <row r="11" spans="1:37" x14ac:dyDescent="0.2">
      <c r="A11" s="86" t="s">
        <v>98</v>
      </c>
      <c r="B11" s="120">
        <v>25.6</v>
      </c>
      <c r="C11" s="11">
        <v>30</v>
      </c>
      <c r="D11" s="11">
        <v>30.8</v>
      </c>
      <c r="E11" s="11">
        <v>31</v>
      </c>
      <c r="F11" s="11">
        <v>32.200000000000003</v>
      </c>
      <c r="G11" s="11">
        <v>24.6</v>
      </c>
      <c r="H11" s="11">
        <v>25.3</v>
      </c>
      <c r="I11" s="11">
        <v>20.5</v>
      </c>
      <c r="J11" s="11" t="s">
        <v>199</v>
      </c>
      <c r="K11" s="11">
        <v>23.2</v>
      </c>
      <c r="L11" s="11">
        <v>21</v>
      </c>
      <c r="M11" s="11">
        <v>23.2</v>
      </c>
      <c r="N11" s="11">
        <v>24.6</v>
      </c>
      <c r="O11" s="11" t="s">
        <v>199</v>
      </c>
      <c r="P11" s="11" t="s">
        <v>199</v>
      </c>
      <c r="Q11" s="11" t="s">
        <v>199</v>
      </c>
      <c r="R11" s="11" t="s">
        <v>199</v>
      </c>
      <c r="S11" s="11" t="s">
        <v>199</v>
      </c>
      <c r="T11" s="11" t="s">
        <v>199</v>
      </c>
      <c r="U11" s="11" t="s">
        <v>199</v>
      </c>
      <c r="V11" s="11" t="s">
        <v>199</v>
      </c>
      <c r="W11" s="11" t="s">
        <v>199</v>
      </c>
      <c r="X11" s="11" t="s">
        <v>199</v>
      </c>
      <c r="Y11" s="11" t="s">
        <v>199</v>
      </c>
      <c r="Z11" s="11" t="s">
        <v>199</v>
      </c>
      <c r="AA11" s="11" t="s">
        <v>199</v>
      </c>
      <c r="AB11" s="11" t="s">
        <v>199</v>
      </c>
      <c r="AC11" s="11" t="s">
        <v>199</v>
      </c>
      <c r="AD11" s="11" t="s">
        <v>199</v>
      </c>
      <c r="AE11" s="106" t="s">
        <v>199</v>
      </c>
      <c r="AF11" s="108">
        <f t="shared" si="1"/>
        <v>32.200000000000003</v>
      </c>
      <c r="AG11" s="170">
        <f t="shared" si="2"/>
        <v>26.000000000000004</v>
      </c>
    </row>
    <row r="12" spans="1:37" x14ac:dyDescent="0.2">
      <c r="A12" s="86" t="s">
        <v>1</v>
      </c>
      <c r="B12" s="120">
        <v>28.7</v>
      </c>
      <c r="C12" s="11">
        <v>31</v>
      </c>
      <c r="D12" s="11">
        <v>32.700000000000003</v>
      </c>
      <c r="E12" s="11">
        <v>32.200000000000003</v>
      </c>
      <c r="F12" s="11">
        <v>31.7</v>
      </c>
      <c r="G12" s="11">
        <v>30.7</v>
      </c>
      <c r="H12" s="11">
        <v>29.2</v>
      </c>
      <c r="I12" s="11">
        <v>23.8</v>
      </c>
      <c r="J12" s="11">
        <v>26.1</v>
      </c>
      <c r="K12" s="11">
        <v>21.5</v>
      </c>
      <c r="L12" s="11">
        <v>22.7</v>
      </c>
      <c r="M12" s="11">
        <v>25.1</v>
      </c>
      <c r="N12" s="11">
        <v>25.8</v>
      </c>
      <c r="O12" s="11">
        <v>27.9</v>
      </c>
      <c r="P12" s="11">
        <v>27.8</v>
      </c>
      <c r="Q12" s="11">
        <v>25.8</v>
      </c>
      <c r="R12" s="11">
        <v>23.1</v>
      </c>
      <c r="S12" s="11">
        <v>26.6</v>
      </c>
      <c r="T12" s="11">
        <v>22.6</v>
      </c>
      <c r="U12" s="11">
        <v>24.8</v>
      </c>
      <c r="V12" s="11">
        <v>28.6</v>
      </c>
      <c r="W12" s="11">
        <v>28.5</v>
      </c>
      <c r="X12" s="11">
        <v>30.5</v>
      </c>
      <c r="Y12" s="11">
        <v>29.8</v>
      </c>
      <c r="Z12" s="11">
        <v>30.4</v>
      </c>
      <c r="AA12" s="11">
        <v>31.5</v>
      </c>
      <c r="AB12" s="11">
        <v>27.9</v>
      </c>
      <c r="AC12" s="11">
        <v>15.1</v>
      </c>
      <c r="AD12" s="11">
        <v>12.5</v>
      </c>
      <c r="AE12" s="106">
        <v>18.600000000000001</v>
      </c>
      <c r="AF12" s="108">
        <f t="shared" si="1"/>
        <v>32.700000000000003</v>
      </c>
      <c r="AG12" s="170">
        <f t="shared" si="2"/>
        <v>26.44</v>
      </c>
      <c r="AI12" s="12" t="s">
        <v>28</v>
      </c>
    </row>
    <row r="13" spans="1:37" x14ac:dyDescent="0.2">
      <c r="A13" s="86" t="s">
        <v>2</v>
      </c>
      <c r="B13" s="120">
        <v>28.4</v>
      </c>
      <c r="C13" s="11">
        <v>31.5</v>
      </c>
      <c r="D13" s="11">
        <v>31.5</v>
      </c>
      <c r="E13" s="11">
        <v>32.5</v>
      </c>
      <c r="F13" s="11">
        <v>31.6</v>
      </c>
      <c r="G13" s="11">
        <v>31.8</v>
      </c>
      <c r="H13" s="11">
        <v>32.299999999999997</v>
      </c>
      <c r="I13" s="11">
        <v>29.9</v>
      </c>
      <c r="J13" s="11">
        <v>30.3</v>
      </c>
      <c r="K13" s="11">
        <v>28.6</v>
      </c>
      <c r="L13" s="11">
        <v>25.7</v>
      </c>
      <c r="M13" s="11">
        <v>25.5</v>
      </c>
      <c r="N13" s="11">
        <v>27.7</v>
      </c>
      <c r="O13" s="11">
        <v>30.5</v>
      </c>
      <c r="P13" s="11">
        <v>30.5</v>
      </c>
      <c r="Q13" s="11">
        <v>28.3</v>
      </c>
      <c r="R13" s="11">
        <v>28.6</v>
      </c>
      <c r="S13" s="11">
        <v>29.9</v>
      </c>
      <c r="T13" s="11">
        <v>32.5</v>
      </c>
      <c r="U13" s="11">
        <v>28.6</v>
      </c>
      <c r="V13" s="11">
        <v>30.2</v>
      </c>
      <c r="W13" s="11">
        <v>32.4</v>
      </c>
      <c r="X13" s="11">
        <v>31.6</v>
      </c>
      <c r="Y13" s="11">
        <v>32.9</v>
      </c>
      <c r="Z13" s="11">
        <v>32.5</v>
      </c>
      <c r="AA13" s="11">
        <v>32.5</v>
      </c>
      <c r="AB13" s="11">
        <v>31.8</v>
      </c>
      <c r="AC13" s="11">
        <v>22.4</v>
      </c>
      <c r="AD13" s="11">
        <v>17.8</v>
      </c>
      <c r="AE13" s="106">
        <v>19</v>
      </c>
      <c r="AF13" s="108">
        <f t="shared" si="1"/>
        <v>32.9</v>
      </c>
      <c r="AG13" s="170">
        <f t="shared" si="2"/>
        <v>29.31</v>
      </c>
      <c r="AH13" s="12" t="s">
        <v>28</v>
      </c>
      <c r="AI13" s="12" t="s">
        <v>28</v>
      </c>
    </row>
    <row r="14" spans="1:37" x14ac:dyDescent="0.2">
      <c r="A14" s="86" t="s">
        <v>3</v>
      </c>
      <c r="B14" s="120">
        <v>31.5</v>
      </c>
      <c r="C14" s="11">
        <v>33.799999999999997</v>
      </c>
      <c r="D14" s="11">
        <v>34.9</v>
      </c>
      <c r="E14" s="11">
        <v>35.4</v>
      </c>
      <c r="F14" s="11">
        <v>35.200000000000003</v>
      </c>
      <c r="G14" s="11">
        <v>32.5</v>
      </c>
      <c r="H14" s="11">
        <v>33</v>
      </c>
      <c r="I14" s="11">
        <v>29.2</v>
      </c>
      <c r="J14" s="11">
        <v>26.3</v>
      </c>
      <c r="K14" s="11">
        <v>26.3</v>
      </c>
      <c r="L14" s="11">
        <v>22.6</v>
      </c>
      <c r="M14" s="11">
        <v>27.4</v>
      </c>
      <c r="N14" s="11">
        <v>29.6</v>
      </c>
      <c r="O14" s="11">
        <v>31</v>
      </c>
      <c r="P14" s="11">
        <v>31.9</v>
      </c>
      <c r="Q14" s="11">
        <v>27.4</v>
      </c>
      <c r="R14" s="11">
        <v>23.1</v>
      </c>
      <c r="S14" s="11">
        <v>21.3</v>
      </c>
      <c r="T14" s="11">
        <v>19.100000000000001</v>
      </c>
      <c r="U14" s="11">
        <v>24.1</v>
      </c>
      <c r="V14" s="11">
        <v>30.4</v>
      </c>
      <c r="W14" s="11">
        <v>29.2</v>
      </c>
      <c r="X14" s="11">
        <v>34.4</v>
      </c>
      <c r="Y14" s="11">
        <v>34.6</v>
      </c>
      <c r="Z14" s="11">
        <v>33.6</v>
      </c>
      <c r="AA14" s="11">
        <v>34.299999999999997</v>
      </c>
      <c r="AB14" s="11">
        <v>28</v>
      </c>
      <c r="AC14" s="11">
        <v>13.3</v>
      </c>
      <c r="AD14" s="11">
        <v>17.7</v>
      </c>
      <c r="AE14" s="106">
        <v>21.1</v>
      </c>
      <c r="AF14" s="108">
        <f t="shared" si="1"/>
        <v>35.4</v>
      </c>
      <c r="AG14" s="170">
        <f t="shared" si="2"/>
        <v>28.40666666666667</v>
      </c>
      <c r="AH14" s="12" t="s">
        <v>28</v>
      </c>
      <c r="AI14" t="s">
        <v>28</v>
      </c>
      <c r="AK14" t="s">
        <v>28</v>
      </c>
    </row>
    <row r="15" spans="1:37" x14ac:dyDescent="0.2">
      <c r="A15" s="86" t="s">
        <v>25</v>
      </c>
      <c r="B15" s="120">
        <v>28.3</v>
      </c>
      <c r="C15" s="11">
        <v>29.5</v>
      </c>
      <c r="D15" s="11">
        <v>29.9</v>
      </c>
      <c r="E15" s="11">
        <v>30.2</v>
      </c>
      <c r="F15" s="11">
        <v>30.3</v>
      </c>
      <c r="G15" s="11">
        <v>30.1</v>
      </c>
      <c r="H15" s="11">
        <v>29.6</v>
      </c>
      <c r="I15" s="11">
        <v>29.8</v>
      </c>
      <c r="J15" s="11">
        <v>29.5</v>
      </c>
      <c r="K15" s="11">
        <v>28</v>
      </c>
      <c r="L15" s="11">
        <v>22.8</v>
      </c>
      <c r="M15" s="11">
        <v>25.2</v>
      </c>
      <c r="N15" s="11">
        <v>27.4</v>
      </c>
      <c r="O15" s="11">
        <v>29.1</v>
      </c>
      <c r="P15" s="11">
        <v>28.5</v>
      </c>
      <c r="Q15" s="11">
        <v>28.4</v>
      </c>
      <c r="R15" s="11">
        <v>28.3</v>
      </c>
      <c r="S15" s="11">
        <v>29.1</v>
      </c>
      <c r="T15" s="11">
        <v>30.3</v>
      </c>
      <c r="U15" s="11">
        <v>27.7</v>
      </c>
      <c r="V15" s="11">
        <v>30.2</v>
      </c>
      <c r="W15" s="11">
        <v>30.2</v>
      </c>
      <c r="X15" s="11">
        <v>30</v>
      </c>
      <c r="Y15" s="11">
        <v>30.7</v>
      </c>
      <c r="Z15" s="11">
        <v>31.2</v>
      </c>
      <c r="AA15" s="11">
        <v>30.5</v>
      </c>
      <c r="AB15" s="11">
        <v>30.5</v>
      </c>
      <c r="AC15" s="11">
        <v>23</v>
      </c>
      <c r="AD15" s="11">
        <v>15.6</v>
      </c>
      <c r="AE15" s="106">
        <v>19.8</v>
      </c>
      <c r="AF15" s="108">
        <f t="shared" si="1"/>
        <v>31.2</v>
      </c>
      <c r="AG15" s="170">
        <f t="shared" si="2"/>
        <v>28.123333333333338</v>
      </c>
      <c r="AI15" t="s">
        <v>202</v>
      </c>
      <c r="AK15" t="s">
        <v>28</v>
      </c>
    </row>
    <row r="16" spans="1:37" x14ac:dyDescent="0.2">
      <c r="A16" s="86" t="s">
        <v>4</v>
      </c>
      <c r="B16" s="120">
        <v>30.3</v>
      </c>
      <c r="C16" s="11">
        <v>32.200000000000003</v>
      </c>
      <c r="D16" s="11">
        <v>33</v>
      </c>
      <c r="E16" s="11">
        <v>33.1</v>
      </c>
      <c r="F16" s="11">
        <v>32.6</v>
      </c>
      <c r="G16" s="11">
        <v>32.9</v>
      </c>
      <c r="H16" s="11">
        <v>32.299999999999997</v>
      </c>
      <c r="I16" s="11">
        <v>31.7</v>
      </c>
      <c r="J16" s="11">
        <v>31.5</v>
      </c>
      <c r="K16" s="11">
        <v>24.8</v>
      </c>
      <c r="L16" s="11">
        <v>25.9</v>
      </c>
      <c r="M16" s="11">
        <v>26.8</v>
      </c>
      <c r="N16" s="11">
        <v>27.9</v>
      </c>
      <c r="O16" s="11">
        <v>30.1</v>
      </c>
      <c r="P16" s="11">
        <v>30.6</v>
      </c>
      <c r="Q16" s="11">
        <v>28.8</v>
      </c>
      <c r="R16" s="11">
        <v>28.4</v>
      </c>
      <c r="S16" s="11">
        <v>26.6</v>
      </c>
      <c r="T16" s="11">
        <v>25.4</v>
      </c>
      <c r="U16" s="11">
        <v>27.8</v>
      </c>
      <c r="V16" s="11">
        <v>31.4</v>
      </c>
      <c r="W16" s="11">
        <v>31.6</v>
      </c>
      <c r="X16" s="11">
        <v>33.200000000000003</v>
      </c>
      <c r="Y16" s="11">
        <v>32.799999999999997</v>
      </c>
      <c r="Z16" s="11">
        <v>32.4</v>
      </c>
      <c r="AA16" s="11">
        <v>34.5</v>
      </c>
      <c r="AB16" s="11">
        <v>31.7</v>
      </c>
      <c r="AC16" s="11">
        <v>20.399999999999999</v>
      </c>
      <c r="AD16" s="11">
        <v>18.5</v>
      </c>
      <c r="AE16" s="106">
        <v>21</v>
      </c>
      <c r="AF16" s="108">
        <f t="shared" si="1"/>
        <v>34.5</v>
      </c>
      <c r="AG16" s="170">
        <f t="shared" si="2"/>
        <v>29.339999999999996</v>
      </c>
      <c r="AI16" t="s">
        <v>28</v>
      </c>
    </row>
    <row r="17" spans="1:38" x14ac:dyDescent="0.2">
      <c r="A17" s="86" t="s">
        <v>143</v>
      </c>
      <c r="B17" s="120">
        <v>24.3</v>
      </c>
      <c r="C17" s="11">
        <v>31.4</v>
      </c>
      <c r="D17" s="11">
        <v>31.3</v>
      </c>
      <c r="E17" s="11">
        <v>31.3</v>
      </c>
      <c r="F17" s="11">
        <v>33</v>
      </c>
      <c r="G17" s="11">
        <v>23.2</v>
      </c>
      <c r="H17" s="11">
        <v>24.9</v>
      </c>
      <c r="I17" s="11">
        <v>23</v>
      </c>
      <c r="J17" s="11">
        <v>26.2</v>
      </c>
      <c r="K17" s="11">
        <v>25.2</v>
      </c>
      <c r="L17" s="11">
        <v>23.6</v>
      </c>
      <c r="M17" s="11">
        <v>22.8</v>
      </c>
      <c r="N17" s="11">
        <v>25</v>
      </c>
      <c r="O17" s="11">
        <v>26.2</v>
      </c>
      <c r="P17" s="11">
        <v>25.8</v>
      </c>
      <c r="Q17" s="11">
        <v>21.6</v>
      </c>
      <c r="R17" s="11">
        <v>19.2</v>
      </c>
      <c r="S17" s="11">
        <v>15</v>
      </c>
      <c r="T17" s="11">
        <v>16.100000000000001</v>
      </c>
      <c r="U17" s="11">
        <v>16.2</v>
      </c>
      <c r="V17" s="11">
        <v>17.5</v>
      </c>
      <c r="W17" s="11">
        <v>24.4</v>
      </c>
      <c r="X17" s="11">
        <v>26.4</v>
      </c>
      <c r="Y17" s="11">
        <v>28.9</v>
      </c>
      <c r="Z17" s="11">
        <v>28.7</v>
      </c>
      <c r="AA17" s="11">
        <v>32.700000000000003</v>
      </c>
      <c r="AB17" s="11">
        <v>22.7</v>
      </c>
      <c r="AC17" s="11">
        <v>10.7</v>
      </c>
      <c r="AD17" s="11">
        <v>13.7</v>
      </c>
      <c r="AE17" s="106">
        <v>16.899999999999999</v>
      </c>
      <c r="AF17" s="108">
        <f t="shared" si="1"/>
        <v>33</v>
      </c>
      <c r="AG17" s="170">
        <f t="shared" si="2"/>
        <v>23.596666666666675</v>
      </c>
      <c r="AH17" s="12" t="s">
        <v>28</v>
      </c>
      <c r="AI17" t="s">
        <v>28</v>
      </c>
      <c r="AJ17" t="s">
        <v>28</v>
      </c>
      <c r="AL17" t="s">
        <v>28</v>
      </c>
    </row>
    <row r="18" spans="1:38" x14ac:dyDescent="0.2">
      <c r="A18" s="86" t="s">
        <v>144</v>
      </c>
      <c r="B18" s="120">
        <v>27.4</v>
      </c>
      <c r="C18" s="11">
        <v>31.1</v>
      </c>
      <c r="D18" s="11">
        <v>32.299999999999997</v>
      </c>
      <c r="E18" s="11">
        <v>32.6</v>
      </c>
      <c r="F18" s="11">
        <v>33.5</v>
      </c>
      <c r="G18" s="11">
        <v>26.8</v>
      </c>
      <c r="H18" s="11">
        <v>24.3</v>
      </c>
      <c r="I18" s="11">
        <v>24</v>
      </c>
      <c r="J18" s="11">
        <v>21.4</v>
      </c>
      <c r="K18" s="11">
        <v>22.2</v>
      </c>
      <c r="L18" s="11">
        <v>22.8</v>
      </c>
      <c r="M18" s="11">
        <v>24.4</v>
      </c>
      <c r="N18" s="11">
        <v>25.3</v>
      </c>
      <c r="O18" s="11">
        <v>26.9</v>
      </c>
      <c r="P18" s="11">
        <v>26.9</v>
      </c>
      <c r="Q18" s="11">
        <v>23.6</v>
      </c>
      <c r="R18" s="11">
        <v>18.8</v>
      </c>
      <c r="S18" s="11">
        <v>18.5</v>
      </c>
      <c r="T18" s="11">
        <v>20.100000000000001</v>
      </c>
      <c r="U18" s="11">
        <v>17.2</v>
      </c>
      <c r="V18" s="11">
        <v>20.5</v>
      </c>
      <c r="W18" s="11">
        <v>26.6</v>
      </c>
      <c r="X18" s="11">
        <v>29.2</v>
      </c>
      <c r="Y18" s="11">
        <v>30.4</v>
      </c>
      <c r="Z18" s="11">
        <v>30.7</v>
      </c>
      <c r="AA18" s="11">
        <v>32.200000000000003</v>
      </c>
      <c r="AB18" s="11">
        <v>24.2</v>
      </c>
      <c r="AC18" s="11">
        <v>12.9</v>
      </c>
      <c r="AD18" s="11">
        <v>14.9</v>
      </c>
      <c r="AE18" s="106">
        <v>19.100000000000001</v>
      </c>
      <c r="AF18" s="108">
        <f t="shared" si="1"/>
        <v>33.5</v>
      </c>
      <c r="AG18" s="170">
        <f t="shared" si="2"/>
        <v>24.693333333333339</v>
      </c>
      <c r="AI18" t="s">
        <v>28</v>
      </c>
      <c r="AK18" t="s">
        <v>28</v>
      </c>
    </row>
    <row r="19" spans="1:38" x14ac:dyDescent="0.2">
      <c r="A19" s="86" t="s">
        <v>5</v>
      </c>
      <c r="B19" s="120">
        <v>21.6</v>
      </c>
      <c r="C19" s="11">
        <v>30</v>
      </c>
      <c r="D19" s="11">
        <v>29.6</v>
      </c>
      <c r="E19" s="11">
        <v>29.8</v>
      </c>
      <c r="F19" s="11">
        <v>30.9</v>
      </c>
      <c r="G19" s="11">
        <v>23.7</v>
      </c>
      <c r="H19" s="11">
        <v>23.3</v>
      </c>
      <c r="I19" s="11">
        <v>22.3</v>
      </c>
      <c r="J19" s="11">
        <v>24.1</v>
      </c>
      <c r="K19" s="11">
        <v>22.9</v>
      </c>
      <c r="L19" s="11">
        <v>24.2</v>
      </c>
      <c r="M19" s="11">
        <v>21.9</v>
      </c>
      <c r="N19" s="11">
        <v>23.3</v>
      </c>
      <c r="O19" s="11">
        <v>24.4</v>
      </c>
      <c r="P19" s="11">
        <v>25.8</v>
      </c>
      <c r="Q19" s="11">
        <v>23.7</v>
      </c>
      <c r="R19" s="11">
        <v>20.6</v>
      </c>
      <c r="S19" s="11">
        <v>14.5</v>
      </c>
      <c r="T19" s="11">
        <v>17</v>
      </c>
      <c r="U19" s="11">
        <v>16.5</v>
      </c>
      <c r="V19" s="11">
        <v>16.399999999999999</v>
      </c>
      <c r="W19" s="11">
        <v>23.8</v>
      </c>
      <c r="X19" s="11">
        <v>25.5</v>
      </c>
      <c r="Y19" s="11">
        <v>27.5</v>
      </c>
      <c r="Z19" s="11">
        <v>27.7</v>
      </c>
      <c r="AA19" s="11">
        <v>31.5</v>
      </c>
      <c r="AB19" s="11">
        <v>22.7</v>
      </c>
      <c r="AC19" s="11">
        <v>7.6</v>
      </c>
      <c r="AD19" s="11">
        <v>13.6</v>
      </c>
      <c r="AE19" s="106">
        <v>16.399999999999999</v>
      </c>
      <c r="AF19" s="108">
        <f t="shared" si="1"/>
        <v>31.5</v>
      </c>
      <c r="AG19" s="170">
        <f t="shared" si="2"/>
        <v>22.76</v>
      </c>
      <c r="AI19" t="s">
        <v>28</v>
      </c>
    </row>
    <row r="20" spans="1:38" x14ac:dyDescent="0.2">
      <c r="A20" s="86" t="s">
        <v>6</v>
      </c>
      <c r="B20" s="120">
        <v>26.4</v>
      </c>
      <c r="C20" s="11">
        <v>31.3</v>
      </c>
      <c r="D20" s="11">
        <v>31.8</v>
      </c>
      <c r="E20" s="11">
        <v>32.200000000000003</v>
      </c>
      <c r="F20" s="11">
        <v>32.9</v>
      </c>
      <c r="G20" s="11">
        <v>26.7</v>
      </c>
      <c r="H20" s="11">
        <v>25.9</v>
      </c>
      <c r="I20" s="11">
        <v>23.3</v>
      </c>
      <c r="J20" s="11">
        <v>20</v>
      </c>
      <c r="K20" s="11">
        <v>22.7</v>
      </c>
      <c r="L20" s="11">
        <v>22.7</v>
      </c>
      <c r="M20" s="11">
        <v>23.7</v>
      </c>
      <c r="N20" s="11">
        <v>24.8</v>
      </c>
      <c r="O20" s="11">
        <v>26.1</v>
      </c>
      <c r="P20" s="11">
        <v>26</v>
      </c>
      <c r="Q20" s="11">
        <v>16.2</v>
      </c>
      <c r="R20" s="11">
        <v>20.9</v>
      </c>
      <c r="S20" s="11">
        <v>20.8</v>
      </c>
      <c r="T20" s="11">
        <v>21.9</v>
      </c>
      <c r="U20" s="11">
        <v>17.600000000000001</v>
      </c>
      <c r="V20" s="11">
        <v>23.3</v>
      </c>
      <c r="W20" s="11">
        <v>25.3</v>
      </c>
      <c r="X20" s="11">
        <v>27.5</v>
      </c>
      <c r="Y20" s="11">
        <v>30.3</v>
      </c>
      <c r="Z20" s="11">
        <v>30</v>
      </c>
      <c r="AA20" s="11">
        <v>32.200000000000003</v>
      </c>
      <c r="AB20" s="11">
        <v>24.9</v>
      </c>
      <c r="AC20" s="11">
        <v>13.3</v>
      </c>
      <c r="AD20" s="11">
        <v>12.8</v>
      </c>
      <c r="AE20" s="106">
        <v>16.7</v>
      </c>
      <c r="AF20" s="108">
        <f t="shared" si="1"/>
        <v>32.9</v>
      </c>
      <c r="AG20" s="170">
        <f t="shared" si="2"/>
        <v>24.339999999999993</v>
      </c>
      <c r="AK20" t="s">
        <v>28</v>
      </c>
    </row>
    <row r="21" spans="1:38" x14ac:dyDescent="0.2">
      <c r="A21" s="86" t="s">
        <v>24</v>
      </c>
      <c r="B21" s="120">
        <v>29.9</v>
      </c>
      <c r="C21" s="11">
        <v>32.6</v>
      </c>
      <c r="D21" s="11">
        <v>33.299999999999997</v>
      </c>
      <c r="E21" s="11">
        <v>33.4</v>
      </c>
      <c r="F21" s="11">
        <v>33.9</v>
      </c>
      <c r="G21" s="11">
        <v>31.3</v>
      </c>
      <c r="H21" s="11">
        <v>28.7</v>
      </c>
      <c r="I21" s="11">
        <v>23.7</v>
      </c>
      <c r="J21" s="11">
        <v>23</v>
      </c>
      <c r="K21" s="11">
        <v>22.5</v>
      </c>
      <c r="L21" s="11">
        <v>23</v>
      </c>
      <c r="M21" s="11">
        <v>25.8</v>
      </c>
      <c r="N21" s="11">
        <v>27.5</v>
      </c>
      <c r="O21" s="11">
        <v>29</v>
      </c>
      <c r="P21" s="11">
        <v>29.2</v>
      </c>
      <c r="Q21" s="11">
        <v>23.8</v>
      </c>
      <c r="R21" s="11">
        <v>16.899999999999999</v>
      </c>
      <c r="S21" s="11">
        <v>18.399999999999999</v>
      </c>
      <c r="T21" s="11">
        <v>15.4</v>
      </c>
      <c r="U21" s="11">
        <v>22.7</v>
      </c>
      <c r="V21" s="11">
        <v>22.1</v>
      </c>
      <c r="W21" s="11">
        <v>28</v>
      </c>
      <c r="X21" s="11">
        <v>31.4</v>
      </c>
      <c r="Y21" s="11">
        <v>31.2</v>
      </c>
      <c r="Z21" s="11">
        <v>30.8</v>
      </c>
      <c r="AA21" s="11">
        <v>31.1</v>
      </c>
      <c r="AB21" s="11">
        <v>16.7</v>
      </c>
      <c r="AC21" s="11" t="s">
        <v>199</v>
      </c>
      <c r="AD21" s="11">
        <v>17.3</v>
      </c>
      <c r="AE21" s="106">
        <v>20.399999999999999</v>
      </c>
      <c r="AF21" s="108">
        <f t="shared" si="1"/>
        <v>33.9</v>
      </c>
      <c r="AG21" s="170">
        <f t="shared" si="2"/>
        <v>25.965517241379306</v>
      </c>
      <c r="AK21" t="s">
        <v>28</v>
      </c>
      <c r="AL21" t="s">
        <v>28</v>
      </c>
    </row>
    <row r="22" spans="1:38" x14ac:dyDescent="0.2">
      <c r="A22" s="86" t="s">
        <v>145</v>
      </c>
      <c r="B22" s="120">
        <v>25</v>
      </c>
      <c r="C22" s="11">
        <v>28.9</v>
      </c>
      <c r="D22" s="11">
        <v>29.5</v>
      </c>
      <c r="E22" s="11">
        <v>29.5</v>
      </c>
      <c r="F22" s="11">
        <v>30.3</v>
      </c>
      <c r="G22" s="11">
        <v>23.7</v>
      </c>
      <c r="H22" s="11">
        <v>22.5</v>
      </c>
      <c r="I22" s="11">
        <v>23.7</v>
      </c>
      <c r="J22" s="11">
        <v>19.8</v>
      </c>
      <c r="K22" s="11">
        <v>21.9</v>
      </c>
      <c r="L22" s="11">
        <v>21.9</v>
      </c>
      <c r="M22" s="11">
        <v>21.9</v>
      </c>
      <c r="N22" s="11">
        <v>23.2</v>
      </c>
      <c r="O22" s="11">
        <v>24.5</v>
      </c>
      <c r="P22" s="11">
        <v>25.6</v>
      </c>
      <c r="Q22" s="11">
        <v>21.5</v>
      </c>
      <c r="R22" s="11">
        <v>17.100000000000001</v>
      </c>
      <c r="S22" s="11">
        <v>15.8</v>
      </c>
      <c r="T22" s="11">
        <v>16.3</v>
      </c>
      <c r="U22" s="11">
        <v>14.2</v>
      </c>
      <c r="V22" s="11">
        <v>16.8</v>
      </c>
      <c r="W22" s="11">
        <v>23.4</v>
      </c>
      <c r="X22" s="11">
        <v>26.2</v>
      </c>
      <c r="Y22" s="11">
        <v>27.7</v>
      </c>
      <c r="Z22" s="11">
        <v>28</v>
      </c>
      <c r="AA22" s="11">
        <v>30.1</v>
      </c>
      <c r="AB22" s="11">
        <v>14.6</v>
      </c>
      <c r="AC22" s="11">
        <v>7.5</v>
      </c>
      <c r="AD22" s="11">
        <v>14.2</v>
      </c>
      <c r="AE22" s="106">
        <v>17.100000000000001</v>
      </c>
      <c r="AF22" s="108">
        <f t="shared" si="1"/>
        <v>30.3</v>
      </c>
      <c r="AG22" s="170">
        <f t="shared" si="2"/>
        <v>22.080000000000005</v>
      </c>
      <c r="AH22" s="12" t="s">
        <v>28</v>
      </c>
      <c r="AK22" t="s">
        <v>28</v>
      </c>
    </row>
    <row r="23" spans="1:38" s="5" customFormat="1" x14ac:dyDescent="0.2">
      <c r="A23" s="86" t="s">
        <v>7</v>
      </c>
      <c r="B23" s="120" t="s">
        <v>199</v>
      </c>
      <c r="C23" s="11" t="s">
        <v>199</v>
      </c>
      <c r="D23" s="11" t="s">
        <v>199</v>
      </c>
      <c r="E23" s="11" t="s">
        <v>199</v>
      </c>
      <c r="F23" s="11" t="s">
        <v>199</v>
      </c>
      <c r="G23" s="11" t="s">
        <v>199</v>
      </c>
      <c r="H23" s="11" t="s">
        <v>199</v>
      </c>
      <c r="I23" s="11" t="s">
        <v>199</v>
      </c>
      <c r="J23" s="11" t="s">
        <v>199</v>
      </c>
      <c r="K23" s="11" t="s">
        <v>199</v>
      </c>
      <c r="L23" s="11" t="s">
        <v>199</v>
      </c>
      <c r="M23" s="11" t="s">
        <v>199</v>
      </c>
      <c r="N23" s="11" t="s">
        <v>199</v>
      </c>
      <c r="O23" s="11" t="s">
        <v>199</v>
      </c>
      <c r="P23" s="11" t="s">
        <v>199</v>
      </c>
      <c r="Q23" s="11" t="s">
        <v>199</v>
      </c>
      <c r="R23" s="11" t="s">
        <v>199</v>
      </c>
      <c r="S23" s="11" t="s">
        <v>199</v>
      </c>
      <c r="T23" s="11">
        <v>21.2</v>
      </c>
      <c r="U23" s="11">
        <v>23.7</v>
      </c>
      <c r="V23" s="11">
        <v>26.9</v>
      </c>
      <c r="W23" s="11">
        <v>28.3</v>
      </c>
      <c r="X23" s="11" t="s">
        <v>199</v>
      </c>
      <c r="Y23" s="11" t="s">
        <v>199</v>
      </c>
      <c r="Z23" s="11" t="s">
        <v>199</v>
      </c>
      <c r="AA23" s="11" t="s">
        <v>199</v>
      </c>
      <c r="AB23" s="11" t="s">
        <v>199</v>
      </c>
      <c r="AC23" s="11" t="s">
        <v>199</v>
      </c>
      <c r="AD23" s="11" t="s">
        <v>199</v>
      </c>
      <c r="AE23" s="106" t="s">
        <v>199</v>
      </c>
      <c r="AF23" s="108">
        <f t="shared" si="1"/>
        <v>28.3</v>
      </c>
      <c r="AG23" s="170">
        <f t="shared" si="2"/>
        <v>25.024999999999999</v>
      </c>
      <c r="AK23" s="5" t="s">
        <v>28</v>
      </c>
      <c r="AL23" s="5" t="s">
        <v>28</v>
      </c>
    </row>
    <row r="24" spans="1:38" x14ac:dyDescent="0.2">
      <c r="A24" s="86" t="s">
        <v>146</v>
      </c>
      <c r="B24" s="120">
        <v>27.7</v>
      </c>
      <c r="C24" s="11">
        <v>31.3</v>
      </c>
      <c r="D24" s="11">
        <v>32.700000000000003</v>
      </c>
      <c r="E24" s="11">
        <v>32.6</v>
      </c>
      <c r="F24" s="11">
        <v>32.9</v>
      </c>
      <c r="G24" s="11">
        <v>30.3</v>
      </c>
      <c r="H24" s="11">
        <v>27.1</v>
      </c>
      <c r="I24" s="11">
        <v>22.8</v>
      </c>
      <c r="J24" s="11">
        <v>21.3</v>
      </c>
      <c r="K24" s="11">
        <v>21</v>
      </c>
      <c r="L24" s="11">
        <v>20</v>
      </c>
      <c r="M24" s="11">
        <v>23.3</v>
      </c>
      <c r="N24" s="11">
        <v>25.6</v>
      </c>
      <c r="O24" s="11">
        <v>27.8</v>
      </c>
      <c r="P24" s="11">
        <v>26.5</v>
      </c>
      <c r="Q24" s="11">
        <v>23.8</v>
      </c>
      <c r="R24" s="11">
        <v>19.7</v>
      </c>
      <c r="S24" s="11">
        <v>21.8</v>
      </c>
      <c r="T24" s="11">
        <v>22.6</v>
      </c>
      <c r="U24" s="11">
        <v>19.3</v>
      </c>
      <c r="V24" s="11">
        <v>26.7</v>
      </c>
      <c r="W24" s="11">
        <v>27.7</v>
      </c>
      <c r="X24" s="11">
        <v>29.5</v>
      </c>
      <c r="Y24" s="11">
        <v>30.9</v>
      </c>
      <c r="Z24" s="11">
        <v>31</v>
      </c>
      <c r="AA24" s="11">
        <v>32</v>
      </c>
      <c r="AB24" s="11">
        <v>24.7</v>
      </c>
      <c r="AC24" s="11">
        <v>11.2</v>
      </c>
      <c r="AD24" s="11">
        <v>13.6</v>
      </c>
      <c r="AE24" s="106">
        <v>18.2</v>
      </c>
      <c r="AF24" s="108">
        <f t="shared" si="1"/>
        <v>32.9</v>
      </c>
      <c r="AG24" s="170">
        <f t="shared" si="2"/>
        <v>25.186666666666678</v>
      </c>
      <c r="AJ24" t="s">
        <v>28</v>
      </c>
      <c r="AK24" s="12" t="s">
        <v>28</v>
      </c>
      <c r="AL24" s="12" t="s">
        <v>28</v>
      </c>
    </row>
    <row r="25" spans="1:38" x14ac:dyDescent="0.2">
      <c r="A25" s="86" t="s">
        <v>147</v>
      </c>
      <c r="B25" s="120">
        <v>25.7</v>
      </c>
      <c r="C25" s="11">
        <v>24.5</v>
      </c>
      <c r="D25" s="11">
        <v>24.8</v>
      </c>
      <c r="E25" s="11">
        <v>26.4</v>
      </c>
      <c r="F25" s="11">
        <v>27.6</v>
      </c>
      <c r="G25" s="11">
        <v>28.1</v>
      </c>
      <c r="H25" s="11">
        <v>25.4</v>
      </c>
      <c r="I25" s="11">
        <v>25.2</v>
      </c>
      <c r="J25" s="11">
        <v>27.3</v>
      </c>
      <c r="K25" s="11">
        <v>27.6</v>
      </c>
      <c r="L25" s="11">
        <v>25.2</v>
      </c>
      <c r="M25" s="11">
        <v>27.1</v>
      </c>
      <c r="N25" s="11">
        <v>28.6</v>
      </c>
      <c r="O25" s="11">
        <v>26.7</v>
      </c>
      <c r="P25" s="11">
        <v>27.8</v>
      </c>
      <c r="Q25" s="11">
        <v>25.9</v>
      </c>
      <c r="R25" s="11">
        <v>25.8</v>
      </c>
      <c r="S25" s="11">
        <v>26</v>
      </c>
      <c r="T25" s="11">
        <v>26.8</v>
      </c>
      <c r="U25" s="11">
        <v>26.1</v>
      </c>
      <c r="V25" s="11">
        <v>27.8</v>
      </c>
      <c r="W25" s="11">
        <v>27.7</v>
      </c>
      <c r="X25" s="11">
        <v>25.6</v>
      </c>
      <c r="Y25" s="11">
        <v>27.9</v>
      </c>
      <c r="Z25" s="11">
        <v>28.3</v>
      </c>
      <c r="AA25" s="11">
        <v>29</v>
      </c>
      <c r="AB25" s="11">
        <v>28.4</v>
      </c>
      <c r="AC25" s="11">
        <v>16.5</v>
      </c>
      <c r="AD25" s="11">
        <v>18.7</v>
      </c>
      <c r="AE25" s="106">
        <v>21.6</v>
      </c>
      <c r="AF25" s="108">
        <f t="shared" si="1"/>
        <v>29</v>
      </c>
      <c r="AG25" s="170">
        <f t="shared" si="2"/>
        <v>26.003333333333334</v>
      </c>
      <c r="AK25" s="12" t="s">
        <v>202</v>
      </c>
    </row>
    <row r="26" spans="1:38" x14ac:dyDescent="0.2">
      <c r="A26" s="86" t="s">
        <v>8</v>
      </c>
      <c r="B26" s="120">
        <v>24.3</v>
      </c>
      <c r="C26" s="11">
        <v>29.3</v>
      </c>
      <c r="D26" s="11">
        <v>28.8</v>
      </c>
      <c r="E26" s="11">
        <v>28.3</v>
      </c>
      <c r="F26" s="11">
        <v>29.6</v>
      </c>
      <c r="G26" s="11">
        <v>25.1</v>
      </c>
      <c r="H26" s="11">
        <v>20.3</v>
      </c>
      <c r="I26" s="11">
        <v>23.5</v>
      </c>
      <c r="J26" s="11">
        <v>19.899999999999999</v>
      </c>
      <c r="K26" s="11">
        <v>21.6</v>
      </c>
      <c r="L26" s="11">
        <v>19.5</v>
      </c>
      <c r="M26" s="11">
        <v>21.8</v>
      </c>
      <c r="N26" s="11">
        <v>22.2</v>
      </c>
      <c r="O26" s="11">
        <v>23.6</v>
      </c>
      <c r="P26" s="11">
        <v>25.3</v>
      </c>
      <c r="Q26" s="11">
        <v>18.899999999999999</v>
      </c>
      <c r="R26" s="11">
        <v>16.8</v>
      </c>
      <c r="S26" s="11">
        <v>14.4</v>
      </c>
      <c r="T26" s="11">
        <v>13.8</v>
      </c>
      <c r="U26" s="11">
        <v>14.6</v>
      </c>
      <c r="V26" s="11">
        <v>19.600000000000001</v>
      </c>
      <c r="W26" s="11">
        <v>21.4</v>
      </c>
      <c r="X26" s="11">
        <v>25.3</v>
      </c>
      <c r="Y26" s="11">
        <v>26.5</v>
      </c>
      <c r="Z26" s="11">
        <v>26.5</v>
      </c>
      <c r="AA26" s="11">
        <v>29.4</v>
      </c>
      <c r="AB26" s="11">
        <v>23.1</v>
      </c>
      <c r="AC26" s="11">
        <v>8.3000000000000007</v>
      </c>
      <c r="AD26" s="11">
        <v>12.3</v>
      </c>
      <c r="AE26" s="106">
        <v>16.2</v>
      </c>
      <c r="AF26" s="108">
        <f t="shared" si="1"/>
        <v>29.6</v>
      </c>
      <c r="AG26" s="170">
        <f t="shared" si="2"/>
        <v>21.673333333333336</v>
      </c>
      <c r="AH26" s="12" t="s">
        <v>28</v>
      </c>
      <c r="AK26" s="12" t="s">
        <v>28</v>
      </c>
    </row>
    <row r="27" spans="1:38" x14ac:dyDescent="0.2">
      <c r="A27" s="86" t="s">
        <v>9</v>
      </c>
      <c r="B27" s="120" t="s">
        <v>199</v>
      </c>
      <c r="C27" s="11" t="s">
        <v>199</v>
      </c>
      <c r="D27" s="11" t="s">
        <v>199</v>
      </c>
      <c r="E27" s="11" t="s">
        <v>199</v>
      </c>
      <c r="F27" s="11" t="s">
        <v>199</v>
      </c>
      <c r="G27" s="11" t="s">
        <v>199</v>
      </c>
      <c r="H27" s="11" t="s">
        <v>199</v>
      </c>
      <c r="I27" s="11" t="s">
        <v>199</v>
      </c>
      <c r="J27" s="11" t="s">
        <v>199</v>
      </c>
      <c r="K27" s="11" t="s">
        <v>199</v>
      </c>
      <c r="L27" s="11" t="s">
        <v>199</v>
      </c>
      <c r="M27" s="11">
        <v>27.3</v>
      </c>
      <c r="N27" s="11">
        <v>28.7</v>
      </c>
      <c r="O27" s="11">
        <v>19.5</v>
      </c>
      <c r="P27" s="11" t="s">
        <v>199</v>
      </c>
      <c r="Q27" s="11" t="s">
        <v>199</v>
      </c>
      <c r="R27" s="11" t="s">
        <v>199</v>
      </c>
      <c r="S27" s="11" t="s">
        <v>199</v>
      </c>
      <c r="T27" s="11">
        <v>17.2</v>
      </c>
      <c r="U27" s="11">
        <v>18.7</v>
      </c>
      <c r="V27" s="11" t="s">
        <v>199</v>
      </c>
      <c r="W27" s="11" t="s">
        <v>199</v>
      </c>
      <c r="X27" s="11" t="s">
        <v>199</v>
      </c>
      <c r="Y27" s="11" t="s">
        <v>199</v>
      </c>
      <c r="Z27" s="11">
        <v>31.3</v>
      </c>
      <c r="AA27" s="11">
        <v>33.799999999999997</v>
      </c>
      <c r="AB27" s="11">
        <v>29.1</v>
      </c>
      <c r="AC27" s="11" t="s">
        <v>199</v>
      </c>
      <c r="AD27" s="11">
        <v>17.600000000000001</v>
      </c>
      <c r="AE27" s="106">
        <v>10.9</v>
      </c>
      <c r="AF27" s="108">
        <f t="shared" si="1"/>
        <v>33.799999999999997</v>
      </c>
      <c r="AG27" s="170">
        <f t="shared" si="2"/>
        <v>23.41</v>
      </c>
      <c r="AJ27" t="s">
        <v>28</v>
      </c>
      <c r="AK27" t="s">
        <v>28</v>
      </c>
      <c r="AL27" t="s">
        <v>28</v>
      </c>
    </row>
    <row r="28" spans="1:38" x14ac:dyDescent="0.2">
      <c r="A28" s="86" t="s">
        <v>148</v>
      </c>
      <c r="B28" s="120">
        <v>29.1</v>
      </c>
      <c r="C28" s="11">
        <v>32.1</v>
      </c>
      <c r="D28" s="11">
        <v>32.9</v>
      </c>
      <c r="E28" s="11">
        <v>33</v>
      </c>
      <c r="F28" s="11">
        <v>33</v>
      </c>
      <c r="G28" s="11">
        <v>32.799999999999997</v>
      </c>
      <c r="H28" s="11">
        <v>28.7</v>
      </c>
      <c r="I28" s="11">
        <v>22.8</v>
      </c>
      <c r="J28" s="11">
        <v>23.4</v>
      </c>
      <c r="K28" s="11" t="s">
        <v>199</v>
      </c>
      <c r="L28" s="11">
        <v>23.5</v>
      </c>
      <c r="M28" s="11">
        <v>25.1</v>
      </c>
      <c r="N28" s="11">
        <v>26.1</v>
      </c>
      <c r="O28" s="11">
        <v>28.8</v>
      </c>
      <c r="P28" s="11">
        <v>28.2</v>
      </c>
      <c r="Q28" s="11">
        <v>26.6</v>
      </c>
      <c r="R28" s="11">
        <v>24.6</v>
      </c>
      <c r="S28" s="11">
        <v>27.8</v>
      </c>
      <c r="T28" s="11">
        <v>29</v>
      </c>
      <c r="U28" s="11">
        <v>23.6</v>
      </c>
      <c r="V28" s="11">
        <v>29.9</v>
      </c>
      <c r="W28" s="11">
        <v>29.6</v>
      </c>
      <c r="X28" s="11">
        <v>31.2</v>
      </c>
      <c r="Y28" s="11">
        <v>33.299999999999997</v>
      </c>
      <c r="Z28" s="11">
        <v>32.4</v>
      </c>
      <c r="AA28" s="11">
        <v>33.1</v>
      </c>
      <c r="AB28" s="11">
        <v>32.9</v>
      </c>
      <c r="AC28" s="11">
        <v>13.6</v>
      </c>
      <c r="AD28" s="11">
        <v>14.4</v>
      </c>
      <c r="AE28" s="106">
        <v>18.8</v>
      </c>
      <c r="AF28" s="108">
        <f t="shared" si="1"/>
        <v>33.299999999999997</v>
      </c>
      <c r="AG28" s="170">
        <f t="shared" si="2"/>
        <v>27.596551724137928</v>
      </c>
      <c r="AI28" t="s">
        <v>28</v>
      </c>
      <c r="AK28" s="12" t="s">
        <v>28</v>
      </c>
    </row>
    <row r="29" spans="1:38" x14ac:dyDescent="0.2">
      <c r="A29" s="86" t="s">
        <v>10</v>
      </c>
      <c r="B29" s="120">
        <v>28.3</v>
      </c>
      <c r="C29" s="11">
        <v>32.299999999999997</v>
      </c>
      <c r="D29" s="11">
        <v>32.5</v>
      </c>
      <c r="E29" s="11">
        <v>33.299999999999997</v>
      </c>
      <c r="F29" s="11">
        <v>34.200000000000003</v>
      </c>
      <c r="G29" s="11">
        <v>30.3</v>
      </c>
      <c r="H29" s="11">
        <v>27.9</v>
      </c>
      <c r="I29" s="11">
        <v>24.4</v>
      </c>
      <c r="J29" s="11">
        <v>20.5</v>
      </c>
      <c r="K29" s="11">
        <v>22.1</v>
      </c>
      <c r="L29" s="11">
        <v>21.3</v>
      </c>
      <c r="M29" s="11">
        <v>25</v>
      </c>
      <c r="N29" s="11">
        <v>25.7</v>
      </c>
      <c r="O29" s="11">
        <v>27.7</v>
      </c>
      <c r="P29" s="11">
        <v>27.3</v>
      </c>
      <c r="Q29" s="11">
        <v>23.8</v>
      </c>
      <c r="R29" s="11">
        <v>19.2</v>
      </c>
      <c r="S29" s="11">
        <v>19.399999999999999</v>
      </c>
      <c r="T29" s="11">
        <v>22.2</v>
      </c>
      <c r="U29" s="11">
        <v>18.2</v>
      </c>
      <c r="V29" s="11">
        <v>26.8</v>
      </c>
      <c r="W29" s="11">
        <v>27.3</v>
      </c>
      <c r="X29" s="11">
        <v>30.1</v>
      </c>
      <c r="Y29" s="11">
        <v>31.5</v>
      </c>
      <c r="Z29" s="11">
        <v>32.4</v>
      </c>
      <c r="AA29" s="11">
        <v>33.5</v>
      </c>
      <c r="AB29" s="11">
        <v>21.5</v>
      </c>
      <c r="AC29" s="11">
        <v>13.8</v>
      </c>
      <c r="AD29" s="11">
        <v>14.4</v>
      </c>
      <c r="AE29" s="106">
        <v>18.7</v>
      </c>
      <c r="AF29" s="108">
        <f t="shared" si="1"/>
        <v>34.200000000000003</v>
      </c>
      <c r="AG29" s="170">
        <f t="shared" si="2"/>
        <v>25.519999999999996</v>
      </c>
      <c r="AL29" t="s">
        <v>28</v>
      </c>
    </row>
    <row r="30" spans="1:38" x14ac:dyDescent="0.2">
      <c r="A30" s="86" t="s">
        <v>133</v>
      </c>
      <c r="B30" s="120">
        <v>29.8</v>
      </c>
      <c r="C30" s="11">
        <v>32.9</v>
      </c>
      <c r="D30" s="11">
        <v>33.5</v>
      </c>
      <c r="E30" s="11">
        <v>33.700000000000003</v>
      </c>
      <c r="F30" s="11">
        <v>33.1</v>
      </c>
      <c r="G30" s="11">
        <v>33.4</v>
      </c>
      <c r="H30" s="11">
        <v>28</v>
      </c>
      <c r="I30" s="11">
        <v>21.9</v>
      </c>
      <c r="J30" s="11">
        <v>22.5</v>
      </c>
      <c r="K30" s="11">
        <v>20.2</v>
      </c>
      <c r="L30" s="11">
        <v>21</v>
      </c>
      <c r="M30" s="11">
        <v>26.2</v>
      </c>
      <c r="N30" s="11">
        <v>25.3</v>
      </c>
      <c r="O30" s="11">
        <v>27.7</v>
      </c>
      <c r="P30" s="11">
        <v>27.8</v>
      </c>
      <c r="Q30" s="11">
        <v>26.7</v>
      </c>
      <c r="R30" s="11">
        <v>25.6</v>
      </c>
      <c r="S30" s="11">
        <v>26.9</v>
      </c>
      <c r="T30" s="11">
        <v>29.6</v>
      </c>
      <c r="U30" s="11">
        <v>20.9</v>
      </c>
      <c r="V30" s="11">
        <v>28.1</v>
      </c>
      <c r="W30" s="11">
        <v>28.5</v>
      </c>
      <c r="X30" s="11">
        <v>27.7</v>
      </c>
      <c r="Y30" s="11">
        <v>32.299999999999997</v>
      </c>
      <c r="Z30" s="11">
        <v>31.8</v>
      </c>
      <c r="AA30" s="11">
        <v>32.9</v>
      </c>
      <c r="AB30" s="11">
        <v>32.299999999999997</v>
      </c>
      <c r="AC30" s="11">
        <v>17.8</v>
      </c>
      <c r="AD30" s="11">
        <v>13.9</v>
      </c>
      <c r="AE30" s="106">
        <v>18.5</v>
      </c>
      <c r="AF30" s="108">
        <f t="shared" si="1"/>
        <v>33.700000000000003</v>
      </c>
      <c r="AG30" s="170">
        <f t="shared" si="2"/>
        <v>27.016666666666659</v>
      </c>
      <c r="AI30" s="12" t="s">
        <v>28</v>
      </c>
      <c r="AK30" t="s">
        <v>28</v>
      </c>
    </row>
    <row r="31" spans="1:38" x14ac:dyDescent="0.2">
      <c r="A31" s="86" t="s">
        <v>14</v>
      </c>
      <c r="B31" s="120">
        <v>28.4</v>
      </c>
      <c r="C31" s="11">
        <v>24.9</v>
      </c>
      <c r="D31" s="11">
        <v>33.200000000000003</v>
      </c>
      <c r="E31" s="11">
        <v>33.1</v>
      </c>
      <c r="F31" s="11">
        <v>33.1</v>
      </c>
      <c r="G31" s="11">
        <v>27.9</v>
      </c>
      <c r="H31" s="11">
        <v>27.9</v>
      </c>
      <c r="I31" s="11">
        <v>21.6</v>
      </c>
      <c r="J31" s="11">
        <v>25.1</v>
      </c>
      <c r="K31" s="11">
        <v>20.6</v>
      </c>
      <c r="L31" s="11">
        <v>20.399999999999999</v>
      </c>
      <c r="M31" s="11">
        <v>23.7</v>
      </c>
      <c r="N31" s="11">
        <v>24.9</v>
      </c>
      <c r="O31" s="11">
        <v>28.3</v>
      </c>
      <c r="P31" s="11">
        <v>26.8</v>
      </c>
      <c r="Q31" s="11">
        <v>23.8</v>
      </c>
      <c r="R31" s="11">
        <v>20.399999999999999</v>
      </c>
      <c r="S31" s="11">
        <v>22.9</v>
      </c>
      <c r="T31" s="11">
        <v>22.9</v>
      </c>
      <c r="U31" s="11">
        <v>21.7</v>
      </c>
      <c r="V31" s="11">
        <v>23.3</v>
      </c>
      <c r="W31" s="11">
        <v>24.7</v>
      </c>
      <c r="X31" s="11">
        <v>26.7</v>
      </c>
      <c r="Y31" s="11">
        <v>25.2</v>
      </c>
      <c r="Z31" s="11">
        <v>26.8</v>
      </c>
      <c r="AA31" s="11">
        <v>24.4</v>
      </c>
      <c r="AB31" s="11">
        <v>27.5</v>
      </c>
      <c r="AC31" s="11">
        <v>14</v>
      </c>
      <c r="AD31" s="11">
        <v>14.2</v>
      </c>
      <c r="AE31" s="106">
        <v>18.600000000000001</v>
      </c>
      <c r="AF31" s="108">
        <f t="shared" si="1"/>
        <v>33.200000000000003</v>
      </c>
      <c r="AG31" s="170">
        <f t="shared" si="2"/>
        <v>24.566666666666666</v>
      </c>
      <c r="AI31" s="12" t="s">
        <v>28</v>
      </c>
      <c r="AJ31" t="s">
        <v>28</v>
      </c>
      <c r="AK31" s="12" t="s">
        <v>28</v>
      </c>
    </row>
    <row r="32" spans="1:38" ht="13.5" thickBot="1" x14ac:dyDescent="0.25">
      <c r="A32" s="87" t="s">
        <v>11</v>
      </c>
      <c r="B32" s="126">
        <v>31.6</v>
      </c>
      <c r="C32" s="127">
        <v>33.200000000000003</v>
      </c>
      <c r="D32" s="127">
        <v>34.1</v>
      </c>
      <c r="E32" s="127">
        <v>33</v>
      </c>
      <c r="F32" s="127">
        <v>32.9</v>
      </c>
      <c r="G32" s="127">
        <v>33.700000000000003</v>
      </c>
      <c r="H32" s="127">
        <v>30.5</v>
      </c>
      <c r="I32" s="127">
        <v>24.4</v>
      </c>
      <c r="J32" s="127">
        <v>29.9</v>
      </c>
      <c r="K32" s="127">
        <v>22.3</v>
      </c>
      <c r="L32" s="127">
        <v>25.5</v>
      </c>
      <c r="M32" s="127">
        <v>27.9</v>
      </c>
      <c r="N32" s="127">
        <v>28.1</v>
      </c>
      <c r="O32" s="127">
        <v>30.4</v>
      </c>
      <c r="P32" s="127">
        <v>29</v>
      </c>
      <c r="Q32" s="127">
        <v>28.3</v>
      </c>
      <c r="R32" s="127">
        <v>28</v>
      </c>
      <c r="S32" s="127">
        <v>30.2</v>
      </c>
      <c r="T32" s="127">
        <v>32.4</v>
      </c>
      <c r="U32" s="127">
        <v>24.6</v>
      </c>
      <c r="V32" s="127">
        <v>30.3</v>
      </c>
      <c r="W32" s="127">
        <v>31.7</v>
      </c>
      <c r="X32" s="127">
        <v>30.7</v>
      </c>
      <c r="Y32" s="127">
        <v>33.5</v>
      </c>
      <c r="Z32" s="127">
        <v>33.6</v>
      </c>
      <c r="AA32" s="127">
        <v>33.1</v>
      </c>
      <c r="AB32" s="127">
        <v>32.4</v>
      </c>
      <c r="AC32" s="127">
        <v>25.2</v>
      </c>
      <c r="AD32" s="127">
        <v>14.6</v>
      </c>
      <c r="AE32" s="128">
        <v>20.3</v>
      </c>
      <c r="AF32" s="164">
        <f t="shared" si="1"/>
        <v>34.1</v>
      </c>
      <c r="AG32" s="173">
        <f t="shared" si="2"/>
        <v>29.180000000000003</v>
      </c>
      <c r="AK32" s="12" t="s">
        <v>28</v>
      </c>
    </row>
    <row r="33" spans="1:38" s="5" customFormat="1" ht="17.100000000000001" customHeight="1" thickBot="1" x14ac:dyDescent="0.25">
      <c r="A33" s="88" t="s">
        <v>15</v>
      </c>
      <c r="B33" s="147">
        <f t="shared" ref="B33:AF33" si="5">MAX(B5:B32)</f>
        <v>31.6</v>
      </c>
      <c r="C33" s="90">
        <f t="shared" si="5"/>
        <v>33.799999999999997</v>
      </c>
      <c r="D33" s="90">
        <f t="shared" si="5"/>
        <v>34.9</v>
      </c>
      <c r="E33" s="90">
        <f t="shared" si="5"/>
        <v>35.4</v>
      </c>
      <c r="F33" s="90">
        <f t="shared" si="5"/>
        <v>35.200000000000003</v>
      </c>
      <c r="G33" s="90">
        <f t="shared" si="5"/>
        <v>33.700000000000003</v>
      </c>
      <c r="H33" s="90">
        <f t="shared" si="5"/>
        <v>33</v>
      </c>
      <c r="I33" s="90">
        <f t="shared" si="5"/>
        <v>31.7</v>
      </c>
      <c r="J33" s="90">
        <f t="shared" si="5"/>
        <v>31.5</v>
      </c>
      <c r="K33" s="90">
        <f t="shared" si="5"/>
        <v>28.6</v>
      </c>
      <c r="L33" s="90">
        <f t="shared" si="5"/>
        <v>25.9</v>
      </c>
      <c r="M33" s="90">
        <f t="shared" si="5"/>
        <v>27.9</v>
      </c>
      <c r="N33" s="90">
        <f t="shared" si="5"/>
        <v>29.6</v>
      </c>
      <c r="O33" s="90">
        <f t="shared" si="5"/>
        <v>31</v>
      </c>
      <c r="P33" s="90">
        <f t="shared" si="5"/>
        <v>31.9</v>
      </c>
      <c r="Q33" s="90">
        <f t="shared" si="5"/>
        <v>28.8</v>
      </c>
      <c r="R33" s="90">
        <f t="shared" si="5"/>
        <v>28.6</v>
      </c>
      <c r="S33" s="90">
        <f t="shared" si="5"/>
        <v>30.2</v>
      </c>
      <c r="T33" s="90">
        <f t="shared" si="5"/>
        <v>32.5</v>
      </c>
      <c r="U33" s="90">
        <f t="shared" si="5"/>
        <v>28.6</v>
      </c>
      <c r="V33" s="90">
        <f t="shared" si="5"/>
        <v>31.7</v>
      </c>
      <c r="W33" s="90">
        <f t="shared" si="5"/>
        <v>32.4</v>
      </c>
      <c r="X33" s="90">
        <f t="shared" si="5"/>
        <v>34.4</v>
      </c>
      <c r="Y33" s="90">
        <f t="shared" si="5"/>
        <v>34.6</v>
      </c>
      <c r="Z33" s="90">
        <f t="shared" si="5"/>
        <v>33.700000000000003</v>
      </c>
      <c r="AA33" s="90">
        <f t="shared" si="5"/>
        <v>34.5</v>
      </c>
      <c r="AB33" s="90">
        <f t="shared" si="5"/>
        <v>33.799999999999997</v>
      </c>
      <c r="AC33" s="90">
        <f t="shared" si="5"/>
        <v>25.2</v>
      </c>
      <c r="AD33" s="90">
        <f t="shared" si="5"/>
        <v>18.7</v>
      </c>
      <c r="AE33" s="93">
        <f t="shared" si="5"/>
        <v>21.6</v>
      </c>
      <c r="AF33" s="174">
        <f t="shared" si="5"/>
        <v>35.4</v>
      </c>
      <c r="AG33" s="175">
        <f>AVERAGE(AG5:AG32)</f>
        <v>25.668526688828411</v>
      </c>
      <c r="AK33" s="5" t="s">
        <v>28</v>
      </c>
    </row>
    <row r="34" spans="1:38" x14ac:dyDescent="0.2">
      <c r="A34" s="154"/>
      <c r="B34" s="155"/>
      <c r="C34" s="155"/>
      <c r="D34" s="155" t="s">
        <v>80</v>
      </c>
      <c r="E34" s="155"/>
      <c r="F34" s="155"/>
      <c r="G34" s="155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7"/>
      <c r="AE34" s="157"/>
      <c r="AF34" s="158"/>
      <c r="AG34" s="48"/>
      <c r="AJ34" t="s">
        <v>28</v>
      </c>
      <c r="AK34" s="12" t="s">
        <v>28</v>
      </c>
    </row>
    <row r="35" spans="1:38" x14ac:dyDescent="0.2">
      <c r="A35" s="42"/>
      <c r="B35" s="44" t="s">
        <v>81</v>
      </c>
      <c r="C35" s="44"/>
      <c r="D35" s="44"/>
      <c r="E35" s="44"/>
      <c r="F35" s="44"/>
      <c r="G35" s="44"/>
      <c r="H35" s="44"/>
      <c r="I35" s="44"/>
      <c r="J35" s="159"/>
      <c r="K35" s="159"/>
      <c r="L35" s="159"/>
      <c r="M35" s="159" t="s">
        <v>26</v>
      </c>
      <c r="N35" s="159"/>
      <c r="O35" s="159"/>
      <c r="P35" s="159"/>
      <c r="Q35" s="159"/>
      <c r="R35" s="159"/>
      <c r="S35" s="159"/>
      <c r="T35" s="223" t="s">
        <v>215</v>
      </c>
      <c r="U35" s="223"/>
      <c r="V35" s="223"/>
      <c r="W35" s="223"/>
      <c r="X35" s="223"/>
      <c r="Y35" s="159"/>
      <c r="Z35" s="159"/>
      <c r="AA35" s="159"/>
      <c r="AB35" s="159"/>
      <c r="AC35" s="159"/>
      <c r="AD35" s="159"/>
      <c r="AE35" s="159"/>
      <c r="AF35" s="47"/>
      <c r="AG35" s="46"/>
      <c r="AL35" s="12" t="s">
        <v>28</v>
      </c>
    </row>
    <row r="36" spans="1:38" x14ac:dyDescent="0.2">
      <c r="A36" s="45"/>
      <c r="B36" s="159"/>
      <c r="C36" s="159"/>
      <c r="D36" s="159"/>
      <c r="E36" s="159"/>
      <c r="F36" s="159"/>
      <c r="G36" s="159"/>
      <c r="H36" s="159"/>
      <c r="I36" s="159"/>
      <c r="J36" s="160"/>
      <c r="K36" s="160"/>
      <c r="L36" s="160"/>
      <c r="M36" s="160" t="s">
        <v>27</v>
      </c>
      <c r="N36" s="160"/>
      <c r="O36" s="160"/>
      <c r="P36" s="160"/>
      <c r="Q36" s="159"/>
      <c r="R36" s="159"/>
      <c r="S36" s="159"/>
      <c r="T36" s="224" t="s">
        <v>216</v>
      </c>
      <c r="U36" s="224"/>
      <c r="V36" s="224"/>
      <c r="W36" s="224"/>
      <c r="X36" s="224"/>
      <c r="Y36" s="159"/>
      <c r="Z36" s="159"/>
      <c r="AA36" s="159"/>
      <c r="AB36" s="159"/>
      <c r="AC36" s="159"/>
      <c r="AD36" s="50"/>
      <c r="AE36" s="50"/>
      <c r="AF36" s="47"/>
      <c r="AG36" s="46"/>
    </row>
    <row r="37" spans="1:38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50"/>
      <c r="AE37" s="50"/>
      <c r="AF37" s="47"/>
      <c r="AG37" s="84"/>
      <c r="AK37" s="12" t="s">
        <v>28</v>
      </c>
    </row>
    <row r="38" spans="1:38" x14ac:dyDescent="0.2">
      <c r="A38" s="45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47"/>
      <c r="AG38" s="49"/>
      <c r="AI38" s="12" t="s">
        <v>28</v>
      </c>
    </row>
    <row r="39" spans="1:38" x14ac:dyDescent="0.2">
      <c r="A39" s="45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47"/>
      <c r="AG39" s="49"/>
    </row>
    <row r="40" spans="1:38" ht="13.5" thickBot="1" x14ac:dyDescent="0.25">
      <c r="A40" s="55"/>
      <c r="B40" s="56"/>
      <c r="C40" s="56"/>
      <c r="D40" s="56"/>
      <c r="E40" s="56"/>
      <c r="F40" s="56"/>
      <c r="G40" s="56" t="s">
        <v>28</v>
      </c>
      <c r="H40" s="56"/>
      <c r="I40" s="56"/>
      <c r="J40" s="56"/>
      <c r="K40" s="56"/>
      <c r="L40" s="56" t="s">
        <v>28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7"/>
      <c r="AG40" s="85"/>
    </row>
    <row r="41" spans="1:38" x14ac:dyDescent="0.2">
      <c r="AG41" s="1"/>
    </row>
    <row r="42" spans="1:38" x14ac:dyDescent="0.2">
      <c r="Z42" s="2" t="s">
        <v>28</v>
      </c>
      <c r="AG42" s="1"/>
      <c r="AI42" t="s">
        <v>28</v>
      </c>
    </row>
    <row r="45" spans="1:38" x14ac:dyDescent="0.2">
      <c r="X45" s="2" t="s">
        <v>28</v>
      </c>
      <c r="Z45" s="2" t="s">
        <v>28</v>
      </c>
    </row>
    <row r="46" spans="1:38" x14ac:dyDescent="0.2">
      <c r="L46" s="2" t="s">
        <v>28</v>
      </c>
      <c r="S46" s="2" t="s">
        <v>28</v>
      </c>
    </row>
    <row r="47" spans="1:38" x14ac:dyDescent="0.2">
      <c r="V47" s="2" t="s">
        <v>28</v>
      </c>
      <c r="AH47" t="s">
        <v>28</v>
      </c>
    </row>
    <row r="48" spans="1:38" x14ac:dyDescent="0.2">
      <c r="AK48" s="12" t="s">
        <v>28</v>
      </c>
    </row>
    <row r="49" spans="19:39" x14ac:dyDescent="0.2">
      <c r="S49" s="2" t="s">
        <v>28</v>
      </c>
    </row>
    <row r="50" spans="19:39" x14ac:dyDescent="0.2">
      <c r="U50" s="2" t="s">
        <v>28</v>
      </c>
      <c r="AF50" s="7" t="s">
        <v>28</v>
      </c>
      <c r="AM50" s="12" t="s">
        <v>28</v>
      </c>
    </row>
  </sheetData>
  <sheetProtection password="C6EC" sheet="1" objects="1" scenarios="1"/>
  <mergeCells count="35"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36:X36"/>
    <mergeCell ref="T35:X35"/>
    <mergeCell ref="G3:G4"/>
    <mergeCell ref="U3:U4"/>
    <mergeCell ref="H3:H4"/>
    <mergeCell ref="J3:J4"/>
    <mergeCell ref="C3:C4"/>
    <mergeCell ref="T3:T4"/>
    <mergeCell ref="M3:M4"/>
    <mergeCell ref="N3:N4"/>
    <mergeCell ref="B2:AG2"/>
    <mergeCell ref="D3:D4"/>
    <mergeCell ref="F3: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5"/>
  <sheetViews>
    <sheetView zoomScale="90" zoomScaleNormal="90" workbookViewId="0">
      <selection activeCell="AM56" sqref="AM5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7" ht="20.100000000000001" customHeight="1" thickBot="1" x14ac:dyDescent="0.25">
      <c r="A1" s="212" t="s">
        <v>224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4"/>
    </row>
    <row r="2" spans="1:37" s="4" customFormat="1" ht="20.100000000000001" customHeight="1" thickBot="1" x14ac:dyDescent="0.25">
      <c r="A2" s="215" t="s">
        <v>12</v>
      </c>
      <c r="B2" s="209" t="s">
        <v>209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1"/>
    </row>
    <row r="3" spans="1:37" s="5" customFormat="1" ht="20.100000000000001" customHeight="1" thickBot="1" x14ac:dyDescent="0.25">
      <c r="A3" s="216"/>
      <c r="B3" s="217">
        <v>1</v>
      </c>
      <c r="C3" s="219">
        <f>SUM(B3+1)</f>
        <v>2</v>
      </c>
      <c r="D3" s="219">
        <f t="shared" ref="D3:AD3" si="0">SUM(C3+1)</f>
        <v>3</v>
      </c>
      <c r="E3" s="219">
        <f t="shared" si="0"/>
        <v>4</v>
      </c>
      <c r="F3" s="219">
        <f t="shared" si="0"/>
        <v>5</v>
      </c>
      <c r="G3" s="219">
        <f t="shared" si="0"/>
        <v>6</v>
      </c>
      <c r="H3" s="219">
        <f t="shared" si="0"/>
        <v>7</v>
      </c>
      <c r="I3" s="219">
        <f t="shared" si="0"/>
        <v>8</v>
      </c>
      <c r="J3" s="219">
        <f t="shared" si="0"/>
        <v>9</v>
      </c>
      <c r="K3" s="219">
        <f t="shared" si="0"/>
        <v>10</v>
      </c>
      <c r="L3" s="219">
        <f t="shared" si="0"/>
        <v>11</v>
      </c>
      <c r="M3" s="219">
        <f t="shared" si="0"/>
        <v>12</v>
      </c>
      <c r="N3" s="219">
        <f t="shared" si="0"/>
        <v>13</v>
      </c>
      <c r="O3" s="219">
        <f t="shared" si="0"/>
        <v>14</v>
      </c>
      <c r="P3" s="219">
        <f t="shared" si="0"/>
        <v>15</v>
      </c>
      <c r="Q3" s="219">
        <f t="shared" si="0"/>
        <v>16</v>
      </c>
      <c r="R3" s="219">
        <f t="shared" si="0"/>
        <v>17</v>
      </c>
      <c r="S3" s="219">
        <f t="shared" si="0"/>
        <v>18</v>
      </c>
      <c r="T3" s="219">
        <f t="shared" si="0"/>
        <v>19</v>
      </c>
      <c r="U3" s="219">
        <f t="shared" si="0"/>
        <v>20</v>
      </c>
      <c r="V3" s="219">
        <f t="shared" si="0"/>
        <v>21</v>
      </c>
      <c r="W3" s="219">
        <f t="shared" si="0"/>
        <v>22</v>
      </c>
      <c r="X3" s="219">
        <f t="shared" si="0"/>
        <v>23</v>
      </c>
      <c r="Y3" s="219">
        <f t="shared" si="0"/>
        <v>24</v>
      </c>
      <c r="Z3" s="219">
        <f t="shared" si="0"/>
        <v>25</v>
      </c>
      <c r="AA3" s="219">
        <f t="shared" si="0"/>
        <v>26</v>
      </c>
      <c r="AB3" s="219">
        <f t="shared" si="0"/>
        <v>27</v>
      </c>
      <c r="AC3" s="219">
        <f t="shared" si="0"/>
        <v>28</v>
      </c>
      <c r="AD3" s="241">
        <f t="shared" si="0"/>
        <v>29</v>
      </c>
      <c r="AE3" s="243">
        <v>30</v>
      </c>
      <c r="AF3" s="186" t="s">
        <v>20</v>
      </c>
      <c r="AG3" s="187" t="s">
        <v>18</v>
      </c>
    </row>
    <row r="4" spans="1:37" s="5" customFormat="1" ht="20.100000000000001" customHeight="1" thickBot="1" x14ac:dyDescent="0.25">
      <c r="A4" s="216"/>
      <c r="B4" s="218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42"/>
      <c r="AE4" s="244"/>
      <c r="AF4" s="151" t="s">
        <v>17</v>
      </c>
      <c r="AG4" s="152" t="s">
        <v>17</v>
      </c>
    </row>
    <row r="5" spans="1:37" s="5" customFormat="1" x14ac:dyDescent="0.2">
      <c r="A5" s="86" t="s">
        <v>22</v>
      </c>
      <c r="B5" s="131">
        <v>17.2</v>
      </c>
      <c r="C5" s="132">
        <v>14.8</v>
      </c>
      <c r="D5" s="132">
        <v>16.8</v>
      </c>
      <c r="E5" s="132">
        <v>15</v>
      </c>
      <c r="F5" s="132">
        <v>15.5</v>
      </c>
      <c r="G5" s="132">
        <v>14.9</v>
      </c>
      <c r="H5" s="132">
        <v>18.100000000000001</v>
      </c>
      <c r="I5" s="132">
        <v>17.8</v>
      </c>
      <c r="J5" s="132">
        <v>17.399999999999999</v>
      </c>
      <c r="K5" s="132">
        <v>18.5</v>
      </c>
      <c r="L5" s="132">
        <v>19</v>
      </c>
      <c r="M5" s="132">
        <v>15.6</v>
      </c>
      <c r="N5" s="132">
        <v>10.1</v>
      </c>
      <c r="O5" s="132">
        <v>11.9</v>
      </c>
      <c r="P5" s="132">
        <v>12.5</v>
      </c>
      <c r="Q5" s="132">
        <v>11.3</v>
      </c>
      <c r="R5" s="132">
        <v>16.600000000000001</v>
      </c>
      <c r="S5" s="132">
        <v>13.9</v>
      </c>
      <c r="T5" s="132">
        <v>14.7</v>
      </c>
      <c r="U5" s="132">
        <v>15.3</v>
      </c>
      <c r="V5" s="132">
        <v>12.7</v>
      </c>
      <c r="W5" s="132">
        <v>17.399999999999999</v>
      </c>
      <c r="X5" s="132">
        <v>18.2</v>
      </c>
      <c r="Y5" s="132">
        <v>16.8</v>
      </c>
      <c r="Z5" s="132">
        <v>14.8</v>
      </c>
      <c r="AA5" s="132">
        <v>14.6</v>
      </c>
      <c r="AB5" s="132">
        <v>13.2</v>
      </c>
      <c r="AC5" s="132">
        <v>9.6999999999999993</v>
      </c>
      <c r="AD5" s="132">
        <v>4.7</v>
      </c>
      <c r="AE5" s="133">
        <v>0.9</v>
      </c>
      <c r="AF5" s="188">
        <f>MIN(B5:AE5)</f>
        <v>0.9</v>
      </c>
      <c r="AG5" s="150">
        <f>AVERAGE(B5:AE5)</f>
        <v>14.33</v>
      </c>
    </row>
    <row r="6" spans="1:37" x14ac:dyDescent="0.2">
      <c r="A6" s="86" t="s">
        <v>83</v>
      </c>
      <c r="B6" s="120">
        <v>15.2</v>
      </c>
      <c r="C6" s="11">
        <v>17.8</v>
      </c>
      <c r="D6" s="11">
        <v>17.100000000000001</v>
      </c>
      <c r="E6" s="11">
        <v>18.8</v>
      </c>
      <c r="F6" s="11">
        <v>18.399999999999999</v>
      </c>
      <c r="G6" s="11">
        <v>18.600000000000001</v>
      </c>
      <c r="H6" s="11">
        <v>16.7</v>
      </c>
      <c r="I6" s="11">
        <v>17.3</v>
      </c>
      <c r="J6" s="11">
        <v>16.899999999999999</v>
      </c>
      <c r="K6" s="11">
        <v>18.100000000000001</v>
      </c>
      <c r="L6" s="11">
        <v>18.3</v>
      </c>
      <c r="M6" s="11">
        <v>12.4</v>
      </c>
      <c r="N6" s="11">
        <v>10.3</v>
      </c>
      <c r="O6" s="11">
        <v>13.2</v>
      </c>
      <c r="P6" s="11">
        <v>13.1</v>
      </c>
      <c r="Q6" s="11">
        <v>13.7</v>
      </c>
      <c r="R6" s="11">
        <v>13.4</v>
      </c>
      <c r="S6" s="11">
        <v>14.2</v>
      </c>
      <c r="T6" s="11">
        <v>15.7</v>
      </c>
      <c r="U6" s="11">
        <v>11.9</v>
      </c>
      <c r="V6" s="11">
        <v>14.3</v>
      </c>
      <c r="W6" s="11">
        <v>15.9</v>
      </c>
      <c r="X6" s="11">
        <v>17.399999999999999</v>
      </c>
      <c r="Y6" s="11">
        <v>16.5</v>
      </c>
      <c r="Z6" s="11">
        <v>19.100000000000001</v>
      </c>
      <c r="AA6" s="11">
        <v>17.7</v>
      </c>
      <c r="AB6" s="11">
        <v>13.8</v>
      </c>
      <c r="AC6" s="11">
        <v>6.1</v>
      </c>
      <c r="AD6" s="11">
        <v>3.7</v>
      </c>
      <c r="AE6" s="106">
        <v>1.8</v>
      </c>
      <c r="AF6" s="111">
        <f>MIN(B6:AE6)</f>
        <v>1.8</v>
      </c>
      <c r="AG6" s="92">
        <f>AVERAGE(B6:AE6)</f>
        <v>14.58</v>
      </c>
    </row>
    <row r="7" spans="1:37" x14ac:dyDescent="0.2">
      <c r="A7" s="86" t="s">
        <v>0</v>
      </c>
      <c r="B7" s="120" t="s">
        <v>199</v>
      </c>
      <c r="C7" s="11" t="s">
        <v>199</v>
      </c>
      <c r="D7" s="11" t="s">
        <v>199</v>
      </c>
      <c r="E7" s="11" t="s">
        <v>199</v>
      </c>
      <c r="F7" s="11" t="s">
        <v>199</v>
      </c>
      <c r="G7" s="11" t="s">
        <v>199</v>
      </c>
      <c r="H7" s="11" t="s">
        <v>199</v>
      </c>
      <c r="I7" s="11" t="s">
        <v>199</v>
      </c>
      <c r="J7" s="11" t="s">
        <v>199</v>
      </c>
      <c r="K7" s="11" t="s">
        <v>199</v>
      </c>
      <c r="L7" s="11" t="s">
        <v>199</v>
      </c>
      <c r="M7" s="11" t="s">
        <v>199</v>
      </c>
      <c r="N7" s="11" t="s">
        <v>199</v>
      </c>
      <c r="O7" s="11" t="s">
        <v>199</v>
      </c>
      <c r="P7" s="11" t="s">
        <v>199</v>
      </c>
      <c r="Q7" s="11" t="s">
        <v>199</v>
      </c>
      <c r="R7" s="11" t="s">
        <v>199</v>
      </c>
      <c r="S7" s="11" t="s">
        <v>199</v>
      </c>
      <c r="T7" s="11">
        <v>16.3</v>
      </c>
      <c r="U7" s="11">
        <v>12</v>
      </c>
      <c r="V7" s="11">
        <v>15.6</v>
      </c>
      <c r="W7" s="11">
        <v>16.399999999999999</v>
      </c>
      <c r="X7" s="11">
        <v>22.8</v>
      </c>
      <c r="Y7" s="11" t="s">
        <v>199</v>
      </c>
      <c r="Z7" s="11" t="s">
        <v>199</v>
      </c>
      <c r="AA7" s="11" t="s">
        <v>199</v>
      </c>
      <c r="AB7" s="11" t="s">
        <v>199</v>
      </c>
      <c r="AC7" s="11" t="s">
        <v>199</v>
      </c>
      <c r="AD7" s="11" t="s">
        <v>199</v>
      </c>
      <c r="AE7" s="106">
        <v>6.1</v>
      </c>
      <c r="AF7" s="110">
        <f>MIN(B7:AE7)</f>
        <v>6.1</v>
      </c>
      <c r="AG7" s="83">
        <f>AVERAGE(B7:AE7)</f>
        <v>14.866666666666665</v>
      </c>
    </row>
    <row r="8" spans="1:37" x14ac:dyDescent="0.2">
      <c r="A8" s="86" t="s">
        <v>142</v>
      </c>
      <c r="B8" s="120">
        <v>15.1</v>
      </c>
      <c r="C8" s="11">
        <v>16.8</v>
      </c>
      <c r="D8" s="11">
        <v>16</v>
      </c>
      <c r="E8" s="11">
        <v>16.7</v>
      </c>
      <c r="F8" s="11">
        <v>17.3</v>
      </c>
      <c r="G8" s="11">
        <v>17.899999999999999</v>
      </c>
      <c r="H8" s="11">
        <v>16.3</v>
      </c>
      <c r="I8" s="11">
        <v>17.2</v>
      </c>
      <c r="J8" s="11">
        <v>16.8</v>
      </c>
      <c r="K8" s="11">
        <v>17.899999999999999</v>
      </c>
      <c r="L8" s="11">
        <v>15.4</v>
      </c>
      <c r="M8" s="11">
        <v>10.1</v>
      </c>
      <c r="N8" s="11">
        <v>11.3</v>
      </c>
      <c r="O8" s="11">
        <v>10.9</v>
      </c>
      <c r="P8" s="11">
        <v>12.9</v>
      </c>
      <c r="Q8" s="11">
        <v>13</v>
      </c>
      <c r="R8" s="11">
        <v>9.6999999999999993</v>
      </c>
      <c r="S8" s="11">
        <v>9.6999999999999993</v>
      </c>
      <c r="T8" s="11">
        <v>9.4</v>
      </c>
      <c r="U8" s="11">
        <v>8.8000000000000007</v>
      </c>
      <c r="V8" s="11">
        <v>11.9</v>
      </c>
      <c r="W8" s="11">
        <v>14.2</v>
      </c>
      <c r="X8" s="11">
        <v>15.5</v>
      </c>
      <c r="Y8" s="11">
        <v>16.399999999999999</v>
      </c>
      <c r="Z8" s="11">
        <v>16.8</v>
      </c>
      <c r="AA8" s="11">
        <v>17.399999999999999</v>
      </c>
      <c r="AB8" s="11">
        <v>8.4</v>
      </c>
      <c r="AC8" s="11">
        <v>4.3</v>
      </c>
      <c r="AD8" s="11">
        <v>1.9</v>
      </c>
      <c r="AE8" s="106">
        <v>1.4</v>
      </c>
      <c r="AF8" s="111">
        <f>MIN(B8:AE8)</f>
        <v>1.4</v>
      </c>
      <c r="AG8" s="92">
        <f>AVERAGE(B8:AE8)</f>
        <v>12.913333333333329</v>
      </c>
    </row>
    <row r="9" spans="1:37" x14ac:dyDescent="0.2">
      <c r="A9" s="86" t="s">
        <v>23</v>
      </c>
      <c r="B9" s="120" t="s">
        <v>199</v>
      </c>
      <c r="C9" s="11">
        <v>18.100000000000001</v>
      </c>
      <c r="D9" s="11">
        <v>18.3</v>
      </c>
      <c r="E9" s="11">
        <v>16.5</v>
      </c>
      <c r="F9" s="11">
        <v>18.100000000000001</v>
      </c>
      <c r="G9" s="11">
        <v>21.5</v>
      </c>
      <c r="H9" s="11">
        <v>19.8</v>
      </c>
      <c r="I9" s="11">
        <v>19.3</v>
      </c>
      <c r="J9" s="11">
        <v>18.5</v>
      </c>
      <c r="K9" s="11">
        <v>20.3</v>
      </c>
      <c r="L9" s="11">
        <v>15.8</v>
      </c>
      <c r="M9" s="11">
        <v>10.7</v>
      </c>
      <c r="N9" s="11">
        <v>6.3</v>
      </c>
      <c r="O9" s="11">
        <v>10.1</v>
      </c>
      <c r="P9" s="11">
        <v>10.5</v>
      </c>
      <c r="Q9" s="11" t="s">
        <v>199</v>
      </c>
      <c r="R9" s="11" t="s">
        <v>199</v>
      </c>
      <c r="S9" s="11" t="s">
        <v>199</v>
      </c>
      <c r="T9" s="11">
        <v>12.6</v>
      </c>
      <c r="U9" s="11">
        <v>12.6</v>
      </c>
      <c r="V9" s="11">
        <v>14.7</v>
      </c>
      <c r="W9" s="11">
        <v>12.9</v>
      </c>
      <c r="X9" s="11">
        <v>15.6</v>
      </c>
      <c r="Y9" s="11">
        <v>19.3</v>
      </c>
      <c r="Z9" s="11">
        <v>17.100000000000001</v>
      </c>
      <c r="AA9" s="11">
        <v>19.399999999999999</v>
      </c>
      <c r="AB9" s="11">
        <v>11.2</v>
      </c>
      <c r="AC9" s="11">
        <v>6.6</v>
      </c>
      <c r="AD9" s="11">
        <v>-1.4</v>
      </c>
      <c r="AE9" s="106">
        <v>-2.4</v>
      </c>
      <c r="AF9" s="110">
        <f t="shared" ref="AF9:AF32" si="1">MIN(B9:AE9)</f>
        <v>-2.4</v>
      </c>
      <c r="AG9" s="83">
        <f t="shared" ref="AG9:AG32" si="2">AVERAGE(B9:AE9)</f>
        <v>13.923076923076925</v>
      </c>
    </row>
    <row r="10" spans="1:37" x14ac:dyDescent="0.2">
      <c r="A10" s="86" t="s">
        <v>92</v>
      </c>
      <c r="B10" s="120">
        <v>14.9</v>
      </c>
      <c r="C10" s="11">
        <v>15.6</v>
      </c>
      <c r="D10" s="11">
        <v>18</v>
      </c>
      <c r="E10" s="11">
        <v>16.899999999999999</v>
      </c>
      <c r="F10" s="11">
        <v>16.100000000000001</v>
      </c>
      <c r="G10" s="11">
        <v>20.9</v>
      </c>
      <c r="H10" s="11">
        <v>18</v>
      </c>
      <c r="I10" s="11">
        <v>18.3</v>
      </c>
      <c r="J10" s="11">
        <v>17.3</v>
      </c>
      <c r="K10" s="11">
        <v>18.899999999999999</v>
      </c>
      <c r="L10" s="11">
        <v>15.9</v>
      </c>
      <c r="M10" s="11">
        <v>10.7</v>
      </c>
      <c r="N10" s="11">
        <v>8.6999999999999993</v>
      </c>
      <c r="O10" s="11">
        <v>10.6</v>
      </c>
      <c r="P10" s="11">
        <v>11.6</v>
      </c>
      <c r="Q10" s="11">
        <v>15.5</v>
      </c>
      <c r="R10" s="11">
        <v>13.1</v>
      </c>
      <c r="S10" s="11">
        <v>12.1</v>
      </c>
      <c r="T10" s="11">
        <v>12.9</v>
      </c>
      <c r="U10" s="11">
        <v>11.5</v>
      </c>
      <c r="V10" s="11">
        <v>13.4</v>
      </c>
      <c r="W10" s="11">
        <v>14</v>
      </c>
      <c r="X10" s="11" t="s">
        <v>199</v>
      </c>
      <c r="Y10" s="11" t="s">
        <v>199</v>
      </c>
      <c r="Z10" s="11" t="s">
        <v>199</v>
      </c>
      <c r="AA10" s="11" t="s">
        <v>199</v>
      </c>
      <c r="AB10" s="11" t="s">
        <v>199</v>
      </c>
      <c r="AC10" s="11" t="s">
        <v>199</v>
      </c>
      <c r="AD10" s="11" t="s">
        <v>199</v>
      </c>
      <c r="AE10" s="106" t="s">
        <v>199</v>
      </c>
      <c r="AF10" s="110">
        <f t="shared" ref="AF10" si="3">MIN(B10:AE10)</f>
        <v>8.6999999999999993</v>
      </c>
      <c r="AG10" s="83">
        <f t="shared" ref="AG10" si="4">AVERAGE(B10:AE10)</f>
        <v>14.768181818181818</v>
      </c>
    </row>
    <row r="11" spans="1:37" x14ac:dyDescent="0.2">
      <c r="A11" s="86" t="s">
        <v>98</v>
      </c>
      <c r="B11" s="120">
        <v>14.7</v>
      </c>
      <c r="C11" s="11">
        <v>18.2</v>
      </c>
      <c r="D11" s="11">
        <v>15.9</v>
      </c>
      <c r="E11" s="11">
        <v>19.899999999999999</v>
      </c>
      <c r="F11" s="11">
        <v>22.1</v>
      </c>
      <c r="G11" s="11">
        <v>21.1</v>
      </c>
      <c r="H11" s="11">
        <v>17.2</v>
      </c>
      <c r="I11" s="11">
        <v>18.8</v>
      </c>
      <c r="J11" s="11" t="s">
        <v>199</v>
      </c>
      <c r="K11" s="11">
        <v>18.7</v>
      </c>
      <c r="L11" s="11">
        <v>18.7</v>
      </c>
      <c r="M11" s="11">
        <v>8.8000000000000007</v>
      </c>
      <c r="N11" s="11">
        <v>6.1</v>
      </c>
      <c r="O11" s="11" t="s">
        <v>199</v>
      </c>
      <c r="P11" s="11" t="s">
        <v>199</v>
      </c>
      <c r="Q11" s="11" t="s">
        <v>199</v>
      </c>
      <c r="R11" s="11" t="s">
        <v>199</v>
      </c>
      <c r="S11" s="11" t="s">
        <v>199</v>
      </c>
      <c r="T11" s="11" t="s">
        <v>199</v>
      </c>
      <c r="U11" s="11" t="s">
        <v>199</v>
      </c>
      <c r="V11" s="11" t="s">
        <v>199</v>
      </c>
      <c r="W11" s="11" t="s">
        <v>199</v>
      </c>
      <c r="X11" s="11" t="s">
        <v>199</v>
      </c>
      <c r="Y11" s="11" t="s">
        <v>199</v>
      </c>
      <c r="Z11" s="11" t="s">
        <v>199</v>
      </c>
      <c r="AA11" s="11" t="s">
        <v>199</v>
      </c>
      <c r="AB11" s="11" t="s">
        <v>199</v>
      </c>
      <c r="AC11" s="11" t="s">
        <v>199</v>
      </c>
      <c r="AD11" s="11" t="s">
        <v>199</v>
      </c>
      <c r="AE11" s="106" t="s">
        <v>199</v>
      </c>
      <c r="AF11" s="110">
        <f t="shared" si="1"/>
        <v>6.1</v>
      </c>
      <c r="AG11" s="83">
        <f t="shared" si="2"/>
        <v>16.68333333333333</v>
      </c>
    </row>
    <row r="12" spans="1:37" x14ac:dyDescent="0.2">
      <c r="A12" s="86" t="s">
        <v>1</v>
      </c>
      <c r="B12" s="120">
        <v>18.5</v>
      </c>
      <c r="C12" s="11">
        <v>18</v>
      </c>
      <c r="D12" s="11">
        <v>18.899999999999999</v>
      </c>
      <c r="E12" s="11">
        <v>20.7</v>
      </c>
      <c r="F12" s="11">
        <v>19.8</v>
      </c>
      <c r="G12" s="11">
        <v>20.5</v>
      </c>
      <c r="H12" s="11">
        <v>19.2</v>
      </c>
      <c r="I12" s="11">
        <v>17.7</v>
      </c>
      <c r="J12" s="11">
        <v>18</v>
      </c>
      <c r="K12" s="11">
        <v>18</v>
      </c>
      <c r="L12" s="11">
        <v>13.5</v>
      </c>
      <c r="M12" s="11">
        <v>13.5</v>
      </c>
      <c r="N12" s="11">
        <v>10.9</v>
      </c>
      <c r="O12" s="11">
        <v>14.8</v>
      </c>
      <c r="P12" s="11">
        <v>13.8</v>
      </c>
      <c r="Q12" s="11">
        <v>14</v>
      </c>
      <c r="R12" s="11">
        <v>13.6</v>
      </c>
      <c r="S12" s="11">
        <v>14.4</v>
      </c>
      <c r="T12" s="11">
        <v>14.8</v>
      </c>
      <c r="U12" s="11">
        <v>11.4</v>
      </c>
      <c r="V12" s="11">
        <v>15.7</v>
      </c>
      <c r="W12" s="11">
        <v>16</v>
      </c>
      <c r="X12" s="11">
        <v>19.3</v>
      </c>
      <c r="Y12" s="11">
        <v>21.3</v>
      </c>
      <c r="Z12" s="11">
        <v>17.600000000000001</v>
      </c>
      <c r="AA12" s="11">
        <v>19</v>
      </c>
      <c r="AB12" s="11">
        <v>15.1</v>
      </c>
      <c r="AC12" s="11">
        <v>7.7</v>
      </c>
      <c r="AD12" s="11">
        <v>6.5</v>
      </c>
      <c r="AE12" s="106">
        <v>8.9</v>
      </c>
      <c r="AF12" s="110">
        <f t="shared" si="1"/>
        <v>6.5</v>
      </c>
      <c r="AG12" s="83">
        <f t="shared" si="2"/>
        <v>15.703333333333335</v>
      </c>
      <c r="AI12" s="12" t="s">
        <v>28</v>
      </c>
    </row>
    <row r="13" spans="1:37" x14ac:dyDescent="0.2">
      <c r="A13" s="86" t="s">
        <v>2</v>
      </c>
      <c r="B13" s="120">
        <v>16.5</v>
      </c>
      <c r="C13" s="11">
        <v>14.3</v>
      </c>
      <c r="D13" s="11">
        <v>17.899999999999999</v>
      </c>
      <c r="E13" s="11">
        <v>15.7</v>
      </c>
      <c r="F13" s="11">
        <v>14.6</v>
      </c>
      <c r="G13" s="11">
        <v>13.8</v>
      </c>
      <c r="H13" s="11">
        <v>14.5</v>
      </c>
      <c r="I13" s="11">
        <v>17.399999999999999</v>
      </c>
      <c r="J13" s="11">
        <v>18</v>
      </c>
      <c r="K13" s="11">
        <v>17.7</v>
      </c>
      <c r="L13" s="11">
        <v>18.5</v>
      </c>
      <c r="M13" s="11">
        <v>17.100000000000001</v>
      </c>
      <c r="N13" s="11">
        <v>13.3</v>
      </c>
      <c r="O13" s="11">
        <v>13.6</v>
      </c>
      <c r="P13" s="11">
        <v>12.8</v>
      </c>
      <c r="Q13" s="11">
        <v>10.1</v>
      </c>
      <c r="R13" s="11">
        <v>13</v>
      </c>
      <c r="S13" s="11">
        <v>11.7</v>
      </c>
      <c r="T13" s="11">
        <v>11.6</v>
      </c>
      <c r="U13" s="11">
        <v>18.600000000000001</v>
      </c>
      <c r="V13" s="11">
        <v>14.8</v>
      </c>
      <c r="W13" s="11">
        <v>15.4</v>
      </c>
      <c r="X13" s="11">
        <v>17.100000000000001</v>
      </c>
      <c r="Y13" s="11">
        <v>14.8</v>
      </c>
      <c r="Z13" s="11">
        <v>13.7</v>
      </c>
      <c r="AA13" s="11">
        <v>13.5</v>
      </c>
      <c r="AB13" s="11">
        <v>12.5</v>
      </c>
      <c r="AC13" s="11">
        <v>13.9</v>
      </c>
      <c r="AD13" s="11">
        <v>7.9</v>
      </c>
      <c r="AE13" s="106">
        <v>2.2000000000000002</v>
      </c>
      <c r="AF13" s="110">
        <f t="shared" si="1"/>
        <v>2.2000000000000002</v>
      </c>
      <c r="AG13" s="83">
        <f t="shared" si="2"/>
        <v>14.216666666666665</v>
      </c>
      <c r="AH13" s="12" t="s">
        <v>28</v>
      </c>
      <c r="AI13" s="12" t="s">
        <v>28</v>
      </c>
    </row>
    <row r="14" spans="1:37" x14ac:dyDescent="0.2">
      <c r="A14" s="86" t="s">
        <v>3</v>
      </c>
      <c r="B14" s="120">
        <v>17.899999999999999</v>
      </c>
      <c r="C14" s="11">
        <v>22</v>
      </c>
      <c r="D14" s="11">
        <v>21.7</v>
      </c>
      <c r="E14" s="11">
        <v>23.3</v>
      </c>
      <c r="F14" s="11">
        <v>24.3</v>
      </c>
      <c r="G14" s="11">
        <v>24.7</v>
      </c>
      <c r="H14" s="11">
        <v>19.7</v>
      </c>
      <c r="I14" s="11">
        <v>21.9</v>
      </c>
      <c r="J14" s="11">
        <v>20.2</v>
      </c>
      <c r="K14" s="11">
        <v>22.3</v>
      </c>
      <c r="L14" s="11">
        <v>19.5</v>
      </c>
      <c r="M14" s="11">
        <v>16.8</v>
      </c>
      <c r="N14" s="11">
        <v>15.4</v>
      </c>
      <c r="O14" s="11">
        <v>16.5</v>
      </c>
      <c r="P14" s="11">
        <v>18.2</v>
      </c>
      <c r="Q14" s="11">
        <v>18.600000000000001</v>
      </c>
      <c r="R14" s="11">
        <v>16.100000000000001</v>
      </c>
      <c r="S14" s="11">
        <v>13.5</v>
      </c>
      <c r="T14" s="11">
        <v>13.8</v>
      </c>
      <c r="U14" s="11">
        <v>13.6</v>
      </c>
      <c r="V14" s="11">
        <v>14.6</v>
      </c>
      <c r="W14" s="11">
        <v>17</v>
      </c>
      <c r="X14" s="11">
        <v>19.7</v>
      </c>
      <c r="Y14" s="11">
        <v>22.6</v>
      </c>
      <c r="Z14" s="11">
        <v>18.7</v>
      </c>
      <c r="AA14" s="11">
        <v>24</v>
      </c>
      <c r="AB14" s="11">
        <v>13</v>
      </c>
      <c r="AC14" s="11">
        <v>10.6</v>
      </c>
      <c r="AD14" s="11">
        <v>10.7</v>
      </c>
      <c r="AE14" s="106">
        <v>4.7</v>
      </c>
      <c r="AF14" s="110">
        <f t="shared" si="1"/>
        <v>4.7</v>
      </c>
      <c r="AG14" s="83">
        <f t="shared" si="2"/>
        <v>17.853333333333339</v>
      </c>
      <c r="AH14" s="12" t="s">
        <v>28</v>
      </c>
      <c r="AK14" t="s">
        <v>28</v>
      </c>
    </row>
    <row r="15" spans="1:37" x14ac:dyDescent="0.2">
      <c r="A15" s="86" t="s">
        <v>25</v>
      </c>
      <c r="B15" s="120">
        <v>15.8</v>
      </c>
      <c r="C15" s="11">
        <v>16.399999999999999</v>
      </c>
      <c r="D15" s="11">
        <v>18.5</v>
      </c>
      <c r="E15" s="11">
        <v>17.3</v>
      </c>
      <c r="F15" s="11">
        <v>15</v>
      </c>
      <c r="G15" s="11">
        <v>16.2</v>
      </c>
      <c r="H15" s="11">
        <v>16.2</v>
      </c>
      <c r="I15" s="11">
        <v>17</v>
      </c>
      <c r="J15" s="11">
        <v>16.5</v>
      </c>
      <c r="K15" s="11">
        <v>17.7</v>
      </c>
      <c r="L15" s="11">
        <v>16.5</v>
      </c>
      <c r="M15" s="11">
        <v>15.7</v>
      </c>
      <c r="N15" s="11">
        <v>13.5</v>
      </c>
      <c r="O15" s="11">
        <v>13.8</v>
      </c>
      <c r="P15" s="11">
        <v>12.9</v>
      </c>
      <c r="Q15" s="11">
        <v>10.8</v>
      </c>
      <c r="R15" s="11">
        <v>12.2</v>
      </c>
      <c r="S15" s="11">
        <v>13.1</v>
      </c>
      <c r="T15" s="11">
        <v>13.5</v>
      </c>
      <c r="U15" s="11">
        <v>15.7</v>
      </c>
      <c r="V15" s="11">
        <v>16.5</v>
      </c>
      <c r="W15" s="11">
        <v>16.899999999999999</v>
      </c>
      <c r="X15" s="11">
        <v>18.2</v>
      </c>
      <c r="Y15" s="11">
        <v>15</v>
      </c>
      <c r="Z15" s="11">
        <v>15.3</v>
      </c>
      <c r="AA15" s="11">
        <v>15.5</v>
      </c>
      <c r="AB15" s="11">
        <v>14.6</v>
      </c>
      <c r="AC15" s="11">
        <v>10.7</v>
      </c>
      <c r="AD15" s="11">
        <v>6.1</v>
      </c>
      <c r="AE15" s="106">
        <v>4.3</v>
      </c>
      <c r="AF15" s="110">
        <f t="shared" si="1"/>
        <v>4.3</v>
      </c>
      <c r="AG15" s="83">
        <f t="shared" si="2"/>
        <v>14.580000000000002</v>
      </c>
      <c r="AI15" t="s">
        <v>28</v>
      </c>
    </row>
    <row r="16" spans="1:37" x14ac:dyDescent="0.2">
      <c r="A16" s="86" t="s">
        <v>4</v>
      </c>
      <c r="B16" s="120">
        <v>18.600000000000001</v>
      </c>
      <c r="C16" s="11">
        <v>16.399999999999999</v>
      </c>
      <c r="D16" s="11">
        <v>18.100000000000001</v>
      </c>
      <c r="E16" s="11">
        <v>17.8</v>
      </c>
      <c r="F16" s="11">
        <v>15.2</v>
      </c>
      <c r="G16" s="11">
        <v>16.5</v>
      </c>
      <c r="H16" s="11">
        <v>17.3</v>
      </c>
      <c r="I16" s="11">
        <v>18.100000000000001</v>
      </c>
      <c r="J16" s="11">
        <v>19.100000000000001</v>
      </c>
      <c r="K16" s="11">
        <v>21.2</v>
      </c>
      <c r="L16" s="11">
        <v>17.399999999999999</v>
      </c>
      <c r="M16" s="11">
        <v>16.8</v>
      </c>
      <c r="N16" s="11">
        <v>13.4</v>
      </c>
      <c r="O16" s="11">
        <v>14</v>
      </c>
      <c r="P16" s="11">
        <v>15.2</v>
      </c>
      <c r="Q16" s="11">
        <v>14.8</v>
      </c>
      <c r="R16" s="11">
        <v>15.2</v>
      </c>
      <c r="S16" s="11">
        <v>14.2</v>
      </c>
      <c r="T16" s="11">
        <v>13.5</v>
      </c>
      <c r="U16" s="11">
        <v>12.7</v>
      </c>
      <c r="V16" s="11">
        <v>15</v>
      </c>
      <c r="W16" s="11">
        <v>16.8</v>
      </c>
      <c r="X16" s="11">
        <v>18.600000000000001</v>
      </c>
      <c r="Y16" s="11">
        <v>15</v>
      </c>
      <c r="Z16" s="11">
        <v>15</v>
      </c>
      <c r="AA16" s="11">
        <v>15.1</v>
      </c>
      <c r="AB16" s="11">
        <v>14</v>
      </c>
      <c r="AC16" s="11">
        <v>11.9</v>
      </c>
      <c r="AD16" s="11">
        <v>9.4</v>
      </c>
      <c r="AE16" s="106">
        <v>3.8</v>
      </c>
      <c r="AF16" s="110">
        <f t="shared" si="1"/>
        <v>3.8</v>
      </c>
      <c r="AG16" s="83">
        <f t="shared" si="2"/>
        <v>15.336666666666666</v>
      </c>
      <c r="AI16" t="s">
        <v>28</v>
      </c>
      <c r="AK16" t="s">
        <v>28</v>
      </c>
    </row>
    <row r="17" spans="1:38" x14ac:dyDescent="0.2">
      <c r="A17" s="86" t="s">
        <v>143</v>
      </c>
      <c r="B17" s="120">
        <v>12.1</v>
      </c>
      <c r="C17" s="11">
        <v>15.6</v>
      </c>
      <c r="D17" s="11">
        <v>14.6</v>
      </c>
      <c r="E17" s="11">
        <v>15.3</v>
      </c>
      <c r="F17" s="11">
        <v>17.399999999999999</v>
      </c>
      <c r="G17" s="11">
        <v>17.600000000000001</v>
      </c>
      <c r="H17" s="11">
        <v>17.399999999999999</v>
      </c>
      <c r="I17" s="11">
        <v>16.5</v>
      </c>
      <c r="J17" s="11">
        <v>16.600000000000001</v>
      </c>
      <c r="K17" s="11">
        <v>18</v>
      </c>
      <c r="L17" s="11">
        <v>16.5</v>
      </c>
      <c r="M17" s="11">
        <v>7.9</v>
      </c>
      <c r="N17" s="11">
        <v>6</v>
      </c>
      <c r="O17" s="11">
        <v>9.9</v>
      </c>
      <c r="P17" s="11">
        <v>8</v>
      </c>
      <c r="Q17" s="11">
        <v>12.1</v>
      </c>
      <c r="R17" s="11">
        <v>10.199999999999999</v>
      </c>
      <c r="S17" s="11">
        <v>8.1</v>
      </c>
      <c r="T17" s="11">
        <v>11.9</v>
      </c>
      <c r="U17" s="11">
        <v>11.5</v>
      </c>
      <c r="V17" s="11">
        <v>12.5</v>
      </c>
      <c r="W17" s="11">
        <v>15.4</v>
      </c>
      <c r="X17" s="11">
        <v>16.8</v>
      </c>
      <c r="Y17" s="11">
        <v>16.100000000000001</v>
      </c>
      <c r="Z17" s="11">
        <v>16.600000000000001</v>
      </c>
      <c r="AA17" s="11">
        <v>16.3</v>
      </c>
      <c r="AB17" s="11">
        <v>10.6</v>
      </c>
      <c r="AC17" s="11">
        <v>5.7</v>
      </c>
      <c r="AD17" s="11">
        <v>-0.6</v>
      </c>
      <c r="AE17" s="106">
        <v>-2.1</v>
      </c>
      <c r="AF17" s="110">
        <f t="shared" si="1"/>
        <v>-2.1</v>
      </c>
      <c r="AG17" s="83">
        <f t="shared" si="2"/>
        <v>12.35</v>
      </c>
      <c r="AH17" s="12" t="s">
        <v>28</v>
      </c>
      <c r="AI17" t="s">
        <v>28</v>
      </c>
      <c r="AK17" s="12" t="s">
        <v>28</v>
      </c>
      <c r="AL17" t="s">
        <v>28</v>
      </c>
    </row>
    <row r="18" spans="1:38" x14ac:dyDescent="0.2">
      <c r="A18" s="86" t="s">
        <v>144</v>
      </c>
      <c r="B18" s="120">
        <v>14.1</v>
      </c>
      <c r="C18" s="11">
        <v>17.600000000000001</v>
      </c>
      <c r="D18" s="11">
        <v>15.1</v>
      </c>
      <c r="E18" s="11">
        <v>18.2</v>
      </c>
      <c r="F18" s="11">
        <v>19.100000000000001</v>
      </c>
      <c r="G18" s="11">
        <v>18.100000000000001</v>
      </c>
      <c r="H18" s="11">
        <v>17.3</v>
      </c>
      <c r="I18" s="11">
        <v>17.5</v>
      </c>
      <c r="J18" s="11">
        <v>17.2</v>
      </c>
      <c r="K18" s="11">
        <v>17.7</v>
      </c>
      <c r="L18" s="11">
        <v>17.7</v>
      </c>
      <c r="M18" s="11">
        <v>14.5</v>
      </c>
      <c r="N18" s="11">
        <v>7.3</v>
      </c>
      <c r="O18" s="11">
        <v>12.4</v>
      </c>
      <c r="P18" s="11">
        <v>11.8</v>
      </c>
      <c r="Q18" s="11">
        <v>15.2</v>
      </c>
      <c r="R18" s="11">
        <v>12.2</v>
      </c>
      <c r="S18" s="11">
        <v>13.3</v>
      </c>
      <c r="T18" s="11">
        <v>13.9</v>
      </c>
      <c r="U18" s="11">
        <v>11.4</v>
      </c>
      <c r="V18" s="11">
        <v>14.2</v>
      </c>
      <c r="W18" s="11">
        <v>14.1</v>
      </c>
      <c r="X18" s="11">
        <v>17.3</v>
      </c>
      <c r="Y18" s="11">
        <v>16.600000000000001</v>
      </c>
      <c r="Z18" s="11">
        <v>17.399999999999999</v>
      </c>
      <c r="AA18" s="11">
        <v>17</v>
      </c>
      <c r="AB18" s="11">
        <v>12.7</v>
      </c>
      <c r="AC18" s="11">
        <v>5.8</v>
      </c>
      <c r="AD18" s="11">
        <v>2.4</v>
      </c>
      <c r="AE18" s="106">
        <v>1.5</v>
      </c>
      <c r="AF18" s="110">
        <f t="shared" si="1"/>
        <v>1.5</v>
      </c>
      <c r="AG18" s="83">
        <f t="shared" si="2"/>
        <v>14.02</v>
      </c>
      <c r="AI18" t="s">
        <v>28</v>
      </c>
      <c r="AJ18" t="s">
        <v>28</v>
      </c>
      <c r="AL18" t="s">
        <v>28</v>
      </c>
    </row>
    <row r="19" spans="1:38" x14ac:dyDescent="0.2">
      <c r="A19" s="86" t="s">
        <v>5</v>
      </c>
      <c r="B19" s="120">
        <v>12.9</v>
      </c>
      <c r="C19" s="11">
        <v>16.3</v>
      </c>
      <c r="D19" s="11">
        <v>16.7</v>
      </c>
      <c r="E19" s="11">
        <v>17.3</v>
      </c>
      <c r="F19" s="11">
        <v>17.7</v>
      </c>
      <c r="G19" s="11">
        <v>17.899999999999999</v>
      </c>
      <c r="H19" s="11">
        <v>17.100000000000001</v>
      </c>
      <c r="I19" s="11">
        <v>17.3</v>
      </c>
      <c r="J19" s="11">
        <v>17.2</v>
      </c>
      <c r="K19" s="11">
        <v>20.3</v>
      </c>
      <c r="L19" s="11">
        <v>19.5</v>
      </c>
      <c r="M19" s="11">
        <v>13.3</v>
      </c>
      <c r="N19" s="11">
        <v>8.9</v>
      </c>
      <c r="O19" s="11">
        <v>13.8</v>
      </c>
      <c r="P19" s="11">
        <v>12.7</v>
      </c>
      <c r="Q19" s="11">
        <v>13.7</v>
      </c>
      <c r="R19" s="11">
        <v>12.2</v>
      </c>
      <c r="S19" s="11">
        <v>13.5</v>
      </c>
      <c r="T19" s="11">
        <v>14.8</v>
      </c>
      <c r="U19" s="11">
        <v>12.5</v>
      </c>
      <c r="V19" s="11">
        <v>14.9</v>
      </c>
      <c r="W19" s="11">
        <v>15.6</v>
      </c>
      <c r="X19" s="11">
        <v>17.899999999999999</v>
      </c>
      <c r="Y19" s="11">
        <v>17</v>
      </c>
      <c r="Z19" s="11">
        <v>18</v>
      </c>
      <c r="AA19" s="11">
        <v>19</v>
      </c>
      <c r="AB19" s="11">
        <v>14</v>
      </c>
      <c r="AC19" s="11">
        <v>6.9</v>
      </c>
      <c r="AD19" s="11">
        <v>3.1</v>
      </c>
      <c r="AE19" s="106">
        <v>5.7</v>
      </c>
      <c r="AF19" s="110">
        <f t="shared" si="1"/>
        <v>3.1</v>
      </c>
      <c r="AG19" s="83">
        <f t="shared" si="2"/>
        <v>14.59</v>
      </c>
      <c r="AI19" t="s">
        <v>28</v>
      </c>
      <c r="AK19" t="s">
        <v>28</v>
      </c>
    </row>
    <row r="20" spans="1:38" x14ac:dyDescent="0.2">
      <c r="A20" s="86" t="s">
        <v>6</v>
      </c>
      <c r="B20" s="120">
        <v>15.8</v>
      </c>
      <c r="C20" s="11">
        <v>17.8</v>
      </c>
      <c r="D20" s="11">
        <v>18.399999999999999</v>
      </c>
      <c r="E20" s="11">
        <v>19.3</v>
      </c>
      <c r="F20" s="11">
        <v>19.7</v>
      </c>
      <c r="G20" s="11">
        <v>18.399999999999999</v>
      </c>
      <c r="H20" s="11">
        <v>16.7</v>
      </c>
      <c r="I20" s="11">
        <v>17.7</v>
      </c>
      <c r="J20" s="11">
        <v>16.899999999999999</v>
      </c>
      <c r="K20" s="11">
        <v>18</v>
      </c>
      <c r="L20" s="11">
        <v>18.3</v>
      </c>
      <c r="M20" s="11">
        <v>13.2</v>
      </c>
      <c r="N20" s="11">
        <v>12.1</v>
      </c>
      <c r="O20" s="11">
        <v>13.8</v>
      </c>
      <c r="P20" s="11">
        <v>14.3</v>
      </c>
      <c r="Q20" s="11">
        <v>12.6</v>
      </c>
      <c r="R20" s="11">
        <v>12.6</v>
      </c>
      <c r="S20" s="11">
        <v>14.1</v>
      </c>
      <c r="T20" s="11">
        <v>15.6</v>
      </c>
      <c r="U20" s="11">
        <v>11.4</v>
      </c>
      <c r="V20" s="11">
        <v>15</v>
      </c>
      <c r="W20" s="11">
        <v>15.6</v>
      </c>
      <c r="X20" s="11">
        <v>17.7</v>
      </c>
      <c r="Y20" s="11">
        <v>16.8</v>
      </c>
      <c r="Z20" s="11">
        <v>19.899999999999999</v>
      </c>
      <c r="AA20" s="11">
        <v>18.5</v>
      </c>
      <c r="AB20" s="11">
        <v>13.3</v>
      </c>
      <c r="AC20" s="11">
        <v>7.7</v>
      </c>
      <c r="AD20" s="11">
        <v>3.7</v>
      </c>
      <c r="AE20" s="106">
        <v>3.6</v>
      </c>
      <c r="AF20" s="110">
        <f t="shared" si="1"/>
        <v>3.6</v>
      </c>
      <c r="AG20" s="83">
        <f t="shared" si="2"/>
        <v>14.950000000000005</v>
      </c>
      <c r="AK20" t="s">
        <v>28</v>
      </c>
      <c r="AL20" t="s">
        <v>28</v>
      </c>
    </row>
    <row r="21" spans="1:38" x14ac:dyDescent="0.2">
      <c r="A21" s="86" t="s">
        <v>24</v>
      </c>
      <c r="B21" s="120">
        <v>18</v>
      </c>
      <c r="C21" s="11">
        <v>21</v>
      </c>
      <c r="D21" s="11">
        <v>18.5</v>
      </c>
      <c r="E21" s="11">
        <v>20.100000000000001</v>
      </c>
      <c r="F21" s="11">
        <v>20.6</v>
      </c>
      <c r="G21" s="11">
        <v>22.5</v>
      </c>
      <c r="H21" s="11">
        <v>20</v>
      </c>
      <c r="I21" s="11">
        <v>20.3</v>
      </c>
      <c r="J21" s="11">
        <v>19.3</v>
      </c>
      <c r="K21" s="11">
        <v>20.9</v>
      </c>
      <c r="L21" s="11">
        <v>18.899999999999999</v>
      </c>
      <c r="M21" s="11">
        <v>15.4</v>
      </c>
      <c r="N21" s="11">
        <v>11.2</v>
      </c>
      <c r="O21" s="11">
        <v>13.7</v>
      </c>
      <c r="P21" s="11">
        <v>13.3</v>
      </c>
      <c r="Q21" s="11">
        <v>17.399999999999999</v>
      </c>
      <c r="R21" s="11">
        <v>15.5</v>
      </c>
      <c r="S21" s="11">
        <v>14.5</v>
      </c>
      <c r="T21" s="11">
        <v>13.3</v>
      </c>
      <c r="U21" s="11">
        <v>12.7</v>
      </c>
      <c r="V21" s="11">
        <v>15.7</v>
      </c>
      <c r="W21" s="11">
        <v>15.8</v>
      </c>
      <c r="X21" s="11">
        <v>18.2</v>
      </c>
      <c r="Y21" s="11">
        <v>18.7</v>
      </c>
      <c r="Z21" s="11">
        <v>19.399999999999999</v>
      </c>
      <c r="AA21" s="11">
        <v>18.2</v>
      </c>
      <c r="AB21" s="11">
        <v>14.7</v>
      </c>
      <c r="AC21" s="11" t="s">
        <v>199</v>
      </c>
      <c r="AD21" s="11">
        <v>7.6</v>
      </c>
      <c r="AE21" s="106">
        <v>9.1</v>
      </c>
      <c r="AF21" s="110">
        <f t="shared" si="1"/>
        <v>7.6</v>
      </c>
      <c r="AG21" s="83">
        <f t="shared" si="2"/>
        <v>16.706896551724139</v>
      </c>
      <c r="AL21" t="s">
        <v>28</v>
      </c>
    </row>
    <row r="22" spans="1:38" x14ac:dyDescent="0.2">
      <c r="A22" s="86" t="s">
        <v>145</v>
      </c>
      <c r="B22" s="120">
        <v>12.8</v>
      </c>
      <c r="C22" s="11">
        <v>16.600000000000001</v>
      </c>
      <c r="D22" s="11">
        <v>14.3</v>
      </c>
      <c r="E22" s="11">
        <v>15.9</v>
      </c>
      <c r="F22" s="11">
        <v>16.2</v>
      </c>
      <c r="G22" s="11">
        <v>19.2</v>
      </c>
      <c r="H22" s="11">
        <v>16.899999999999999</v>
      </c>
      <c r="I22" s="11">
        <v>17.399999999999999</v>
      </c>
      <c r="J22" s="11">
        <v>17.100000000000001</v>
      </c>
      <c r="K22" s="11">
        <v>17.2</v>
      </c>
      <c r="L22" s="11">
        <v>15.2</v>
      </c>
      <c r="M22" s="11">
        <v>10.4</v>
      </c>
      <c r="N22" s="11">
        <v>9.1</v>
      </c>
      <c r="O22" s="11">
        <v>11.2</v>
      </c>
      <c r="P22" s="11">
        <v>10.8</v>
      </c>
      <c r="Q22" s="11">
        <v>13.6</v>
      </c>
      <c r="R22" s="11">
        <v>10.8</v>
      </c>
      <c r="S22" s="11">
        <v>11</v>
      </c>
      <c r="T22" s="11">
        <v>11.9</v>
      </c>
      <c r="U22" s="11">
        <v>10.199999999999999</v>
      </c>
      <c r="V22" s="11">
        <v>13.6</v>
      </c>
      <c r="W22" s="11">
        <v>12.8</v>
      </c>
      <c r="X22" s="11">
        <v>16.2</v>
      </c>
      <c r="Y22" s="11">
        <v>15.9</v>
      </c>
      <c r="Z22" s="11">
        <v>16.899999999999999</v>
      </c>
      <c r="AA22" s="11">
        <v>15</v>
      </c>
      <c r="AB22" s="11">
        <v>11.5</v>
      </c>
      <c r="AC22" s="11">
        <v>4.9000000000000004</v>
      </c>
      <c r="AD22" s="11">
        <v>0.2</v>
      </c>
      <c r="AE22" s="106">
        <v>0.1</v>
      </c>
      <c r="AF22" s="110">
        <f t="shared" si="1"/>
        <v>0.1</v>
      </c>
      <c r="AG22" s="83">
        <f t="shared" si="2"/>
        <v>12.829999999999997</v>
      </c>
      <c r="AH22" s="12" t="s">
        <v>28</v>
      </c>
      <c r="AI22" t="s">
        <v>28</v>
      </c>
      <c r="AK22" t="s">
        <v>28</v>
      </c>
      <c r="AL22" t="s">
        <v>28</v>
      </c>
    </row>
    <row r="23" spans="1:38" s="5" customFormat="1" x14ac:dyDescent="0.2">
      <c r="A23" s="86" t="s">
        <v>7</v>
      </c>
      <c r="B23" s="120" t="s">
        <v>199</v>
      </c>
      <c r="C23" s="11" t="s">
        <v>199</v>
      </c>
      <c r="D23" s="11" t="s">
        <v>199</v>
      </c>
      <c r="E23" s="11" t="s">
        <v>199</v>
      </c>
      <c r="F23" s="11" t="s">
        <v>199</v>
      </c>
      <c r="G23" s="11" t="s">
        <v>199</v>
      </c>
      <c r="H23" s="11" t="s">
        <v>199</v>
      </c>
      <c r="I23" s="11" t="s">
        <v>199</v>
      </c>
      <c r="J23" s="11" t="s">
        <v>199</v>
      </c>
      <c r="K23" s="11" t="s">
        <v>199</v>
      </c>
      <c r="L23" s="11" t="s">
        <v>199</v>
      </c>
      <c r="M23" s="11" t="s">
        <v>199</v>
      </c>
      <c r="N23" s="11" t="s">
        <v>199</v>
      </c>
      <c r="O23" s="11" t="s">
        <v>199</v>
      </c>
      <c r="P23" s="11" t="s">
        <v>199</v>
      </c>
      <c r="Q23" s="11" t="s">
        <v>199</v>
      </c>
      <c r="R23" s="11" t="s">
        <v>199</v>
      </c>
      <c r="S23" s="11" t="s">
        <v>199</v>
      </c>
      <c r="T23" s="11">
        <v>17.3</v>
      </c>
      <c r="U23" s="11">
        <v>11.4</v>
      </c>
      <c r="V23" s="11">
        <v>15.3</v>
      </c>
      <c r="W23" s="11">
        <v>16.100000000000001</v>
      </c>
      <c r="X23" s="11" t="s">
        <v>199</v>
      </c>
      <c r="Y23" s="11" t="s">
        <v>199</v>
      </c>
      <c r="Z23" s="11" t="s">
        <v>199</v>
      </c>
      <c r="AA23" s="11" t="s">
        <v>199</v>
      </c>
      <c r="AB23" s="11" t="s">
        <v>199</v>
      </c>
      <c r="AC23" s="11" t="s">
        <v>199</v>
      </c>
      <c r="AD23" s="11" t="s">
        <v>199</v>
      </c>
      <c r="AE23" s="106" t="s">
        <v>199</v>
      </c>
      <c r="AF23" s="110">
        <f t="shared" si="1"/>
        <v>11.4</v>
      </c>
      <c r="AG23" s="83">
        <f t="shared" si="2"/>
        <v>15.025</v>
      </c>
      <c r="AK23" s="5" t="s">
        <v>28</v>
      </c>
    </row>
    <row r="24" spans="1:38" x14ac:dyDescent="0.2">
      <c r="A24" s="86" t="s">
        <v>146</v>
      </c>
      <c r="B24" s="120">
        <v>17.3</v>
      </c>
      <c r="C24" s="11">
        <v>18.2</v>
      </c>
      <c r="D24" s="11">
        <v>18.7</v>
      </c>
      <c r="E24" s="11">
        <v>19.399999999999999</v>
      </c>
      <c r="F24" s="11">
        <v>19.5</v>
      </c>
      <c r="G24" s="11">
        <v>20</v>
      </c>
      <c r="H24" s="11">
        <v>18.5</v>
      </c>
      <c r="I24" s="11">
        <v>18.7</v>
      </c>
      <c r="J24" s="11">
        <v>17.7</v>
      </c>
      <c r="K24" s="11">
        <v>18.3</v>
      </c>
      <c r="L24" s="11">
        <v>18.399999999999999</v>
      </c>
      <c r="M24" s="11">
        <v>10.8</v>
      </c>
      <c r="N24" s="11">
        <v>8.5</v>
      </c>
      <c r="O24" s="11">
        <v>13.6</v>
      </c>
      <c r="P24" s="11">
        <v>11.4</v>
      </c>
      <c r="Q24" s="11">
        <v>13.7</v>
      </c>
      <c r="R24" s="11">
        <v>14</v>
      </c>
      <c r="S24" s="11">
        <v>14.2</v>
      </c>
      <c r="T24" s="11">
        <v>15.7</v>
      </c>
      <c r="U24" s="11">
        <v>12.1</v>
      </c>
      <c r="V24" s="11">
        <v>15.1</v>
      </c>
      <c r="W24" s="11">
        <v>15.8</v>
      </c>
      <c r="X24" s="11">
        <v>18.100000000000001</v>
      </c>
      <c r="Y24" s="11">
        <v>18.5</v>
      </c>
      <c r="Z24" s="11">
        <v>17.899999999999999</v>
      </c>
      <c r="AA24" s="11">
        <v>19.600000000000001</v>
      </c>
      <c r="AB24" s="11">
        <v>17.3</v>
      </c>
      <c r="AC24" s="11">
        <v>8</v>
      </c>
      <c r="AD24" s="11">
        <v>2.5</v>
      </c>
      <c r="AE24" s="106">
        <v>-0.7</v>
      </c>
      <c r="AF24" s="110">
        <f t="shared" si="1"/>
        <v>-0.7</v>
      </c>
      <c r="AG24" s="83">
        <f t="shared" si="2"/>
        <v>15.026666666666669</v>
      </c>
      <c r="AJ24" t="s">
        <v>28</v>
      </c>
    </row>
    <row r="25" spans="1:38" x14ac:dyDescent="0.2">
      <c r="A25" s="86" t="s">
        <v>147</v>
      </c>
      <c r="B25" s="120">
        <v>19.7</v>
      </c>
      <c r="C25" s="11">
        <v>19.100000000000001</v>
      </c>
      <c r="D25" s="11">
        <v>20.9</v>
      </c>
      <c r="E25" s="11">
        <v>20.399999999999999</v>
      </c>
      <c r="F25" s="11">
        <v>17.399999999999999</v>
      </c>
      <c r="G25" s="11">
        <v>19</v>
      </c>
      <c r="H25" s="11">
        <v>19.100000000000001</v>
      </c>
      <c r="I25" s="11">
        <v>18.2</v>
      </c>
      <c r="J25" s="11">
        <v>20.6</v>
      </c>
      <c r="K25" s="11">
        <v>23.2</v>
      </c>
      <c r="L25" s="11">
        <v>19</v>
      </c>
      <c r="M25" s="11">
        <v>18.7</v>
      </c>
      <c r="N25" s="11">
        <v>14.3</v>
      </c>
      <c r="O25" s="11">
        <v>14.7</v>
      </c>
      <c r="P25" s="11">
        <v>15.2</v>
      </c>
      <c r="Q25" s="11">
        <v>15</v>
      </c>
      <c r="R25" s="11">
        <v>17</v>
      </c>
      <c r="S25" s="11">
        <v>15</v>
      </c>
      <c r="T25" s="11">
        <v>14.2</v>
      </c>
      <c r="U25" s="11">
        <v>14.2</v>
      </c>
      <c r="V25" s="11">
        <v>16.600000000000001</v>
      </c>
      <c r="W25" s="11">
        <v>18.600000000000001</v>
      </c>
      <c r="X25" s="11">
        <v>20.2</v>
      </c>
      <c r="Y25" s="11">
        <v>14.9</v>
      </c>
      <c r="Z25" s="11">
        <v>16.8</v>
      </c>
      <c r="AA25" s="11">
        <v>14.8</v>
      </c>
      <c r="AB25" s="11">
        <v>16.600000000000001</v>
      </c>
      <c r="AC25" s="11">
        <v>15.7</v>
      </c>
      <c r="AD25" s="11">
        <v>10.9</v>
      </c>
      <c r="AE25" s="106">
        <v>9.6</v>
      </c>
      <c r="AF25" s="110">
        <f t="shared" si="1"/>
        <v>9.6</v>
      </c>
      <c r="AG25" s="83">
        <f t="shared" si="2"/>
        <v>16.986666666666665</v>
      </c>
      <c r="AI25" t="s">
        <v>28</v>
      </c>
      <c r="AK25" s="12" t="s">
        <v>28</v>
      </c>
      <c r="AL25" s="12" t="s">
        <v>28</v>
      </c>
    </row>
    <row r="26" spans="1:38" x14ac:dyDescent="0.2">
      <c r="A26" s="86" t="s">
        <v>8</v>
      </c>
      <c r="B26" s="120">
        <v>13.9</v>
      </c>
      <c r="C26" s="11">
        <v>15.7</v>
      </c>
      <c r="D26" s="11">
        <v>17.2</v>
      </c>
      <c r="E26" s="11">
        <v>16</v>
      </c>
      <c r="F26" s="11">
        <v>16.2</v>
      </c>
      <c r="G26" s="11">
        <v>18.2</v>
      </c>
      <c r="H26" s="11">
        <v>16.7</v>
      </c>
      <c r="I26" s="11">
        <v>16.8</v>
      </c>
      <c r="J26" s="11">
        <v>16.3</v>
      </c>
      <c r="K26" s="11">
        <v>17.3</v>
      </c>
      <c r="L26" s="11">
        <v>15.5</v>
      </c>
      <c r="M26" s="11">
        <v>11.6</v>
      </c>
      <c r="N26" s="11">
        <v>9.4</v>
      </c>
      <c r="O26" s="11">
        <v>10.1</v>
      </c>
      <c r="P26" s="11">
        <v>13.2</v>
      </c>
      <c r="Q26" s="11">
        <v>13.3</v>
      </c>
      <c r="R26" s="11">
        <v>10.3</v>
      </c>
      <c r="S26" s="11">
        <v>9.9</v>
      </c>
      <c r="T26" s="11">
        <v>9.6999999999999993</v>
      </c>
      <c r="U26" s="11">
        <v>9.9</v>
      </c>
      <c r="V26" s="11">
        <v>11.8</v>
      </c>
      <c r="W26" s="11">
        <v>14.7</v>
      </c>
      <c r="X26" s="11">
        <v>15.6</v>
      </c>
      <c r="Y26" s="11">
        <v>15.7</v>
      </c>
      <c r="Z26" s="11">
        <v>16.399999999999999</v>
      </c>
      <c r="AA26" s="11">
        <v>17.600000000000001</v>
      </c>
      <c r="AB26" s="11">
        <v>8.3000000000000007</v>
      </c>
      <c r="AC26" s="11">
        <v>3.5</v>
      </c>
      <c r="AD26" s="11">
        <v>2.6</v>
      </c>
      <c r="AE26" s="106">
        <v>2.8</v>
      </c>
      <c r="AF26" s="110">
        <f t="shared" si="1"/>
        <v>2.6</v>
      </c>
      <c r="AG26" s="83">
        <f t="shared" si="2"/>
        <v>12.873333333333335</v>
      </c>
      <c r="AH26" s="12" t="s">
        <v>28</v>
      </c>
      <c r="AI26" t="s">
        <v>28</v>
      </c>
      <c r="AJ26" s="12" t="s">
        <v>28</v>
      </c>
      <c r="AK26" s="12" t="s">
        <v>28</v>
      </c>
      <c r="AL26" s="105" t="s">
        <v>28</v>
      </c>
    </row>
    <row r="27" spans="1:38" x14ac:dyDescent="0.2">
      <c r="A27" s="86" t="s">
        <v>9</v>
      </c>
      <c r="B27" s="120" t="s">
        <v>199</v>
      </c>
      <c r="C27" s="11" t="s">
        <v>199</v>
      </c>
      <c r="D27" s="11" t="s">
        <v>199</v>
      </c>
      <c r="E27" s="11" t="s">
        <v>199</v>
      </c>
      <c r="F27" s="11" t="s">
        <v>199</v>
      </c>
      <c r="G27" s="11" t="s">
        <v>199</v>
      </c>
      <c r="H27" s="11" t="s">
        <v>199</v>
      </c>
      <c r="I27" s="11" t="s">
        <v>199</v>
      </c>
      <c r="J27" s="11" t="s">
        <v>199</v>
      </c>
      <c r="K27" s="11" t="s">
        <v>199</v>
      </c>
      <c r="L27" s="11" t="s">
        <v>199</v>
      </c>
      <c r="M27" s="11">
        <v>13.7</v>
      </c>
      <c r="N27" s="11">
        <v>9</v>
      </c>
      <c r="O27" s="11">
        <v>12.1</v>
      </c>
      <c r="P27" s="11" t="s">
        <v>199</v>
      </c>
      <c r="Q27" s="11" t="s">
        <v>199</v>
      </c>
      <c r="R27" s="11" t="s">
        <v>199</v>
      </c>
      <c r="S27" s="11" t="s">
        <v>199</v>
      </c>
      <c r="T27" s="11">
        <v>12.7</v>
      </c>
      <c r="U27" s="11">
        <v>11.4</v>
      </c>
      <c r="V27" s="11" t="s">
        <v>199</v>
      </c>
      <c r="W27" s="11" t="s">
        <v>199</v>
      </c>
      <c r="X27" s="11" t="s">
        <v>199</v>
      </c>
      <c r="Y27" s="11" t="s">
        <v>199</v>
      </c>
      <c r="Z27" s="11">
        <v>21.4</v>
      </c>
      <c r="AA27" s="11">
        <v>21.5</v>
      </c>
      <c r="AB27" s="11">
        <v>17</v>
      </c>
      <c r="AC27" s="11" t="s">
        <v>199</v>
      </c>
      <c r="AD27" s="11">
        <v>9.8000000000000007</v>
      </c>
      <c r="AE27" s="106">
        <v>8.9</v>
      </c>
      <c r="AF27" s="110">
        <f t="shared" si="1"/>
        <v>8.9</v>
      </c>
      <c r="AG27" s="83">
        <f t="shared" si="2"/>
        <v>13.75</v>
      </c>
      <c r="AI27" t="s">
        <v>28</v>
      </c>
      <c r="AJ27" t="s">
        <v>28</v>
      </c>
    </row>
    <row r="28" spans="1:38" x14ac:dyDescent="0.2">
      <c r="A28" s="86" t="s">
        <v>148</v>
      </c>
      <c r="B28" s="120">
        <v>19.8</v>
      </c>
      <c r="C28" s="11">
        <v>17.899999999999999</v>
      </c>
      <c r="D28" s="11">
        <v>19.100000000000001</v>
      </c>
      <c r="E28" s="11">
        <v>19.600000000000001</v>
      </c>
      <c r="F28" s="11">
        <v>19.2</v>
      </c>
      <c r="G28" s="11">
        <v>18.100000000000001</v>
      </c>
      <c r="H28" s="11">
        <v>19.5</v>
      </c>
      <c r="I28" s="11">
        <v>19.5</v>
      </c>
      <c r="J28" s="11">
        <v>19.2</v>
      </c>
      <c r="K28" s="11" t="s">
        <v>199</v>
      </c>
      <c r="L28" s="11">
        <v>19.100000000000001</v>
      </c>
      <c r="M28" s="11">
        <v>14.9</v>
      </c>
      <c r="N28" s="11">
        <v>11.9</v>
      </c>
      <c r="O28" s="11">
        <v>14.5</v>
      </c>
      <c r="P28" s="11">
        <v>14.1</v>
      </c>
      <c r="Q28" s="11">
        <v>13.9</v>
      </c>
      <c r="R28" s="11">
        <v>16.3</v>
      </c>
      <c r="S28" s="11">
        <v>18.2</v>
      </c>
      <c r="T28" s="11">
        <v>20.399999999999999</v>
      </c>
      <c r="U28" s="11">
        <v>14.5</v>
      </c>
      <c r="V28" s="11">
        <v>15.3</v>
      </c>
      <c r="W28" s="11">
        <v>18.8</v>
      </c>
      <c r="X28" s="11">
        <v>20.2</v>
      </c>
      <c r="Y28" s="11">
        <v>19.7</v>
      </c>
      <c r="Z28" s="11">
        <v>17</v>
      </c>
      <c r="AA28" s="11">
        <v>18</v>
      </c>
      <c r="AB28" s="11">
        <v>16.600000000000001</v>
      </c>
      <c r="AC28" s="11">
        <v>11.9</v>
      </c>
      <c r="AD28" s="11">
        <v>4.2</v>
      </c>
      <c r="AE28" s="106">
        <v>0.3</v>
      </c>
      <c r="AF28" s="110">
        <f t="shared" si="1"/>
        <v>0.3</v>
      </c>
      <c r="AG28" s="83">
        <f t="shared" si="2"/>
        <v>16.26551724137931</v>
      </c>
      <c r="AK28" t="s">
        <v>28</v>
      </c>
    </row>
    <row r="29" spans="1:38" x14ac:dyDescent="0.2">
      <c r="A29" s="86" t="s">
        <v>10</v>
      </c>
      <c r="B29" s="120">
        <v>14.6</v>
      </c>
      <c r="C29" s="11">
        <v>14.5</v>
      </c>
      <c r="D29" s="11">
        <v>13.8</v>
      </c>
      <c r="E29" s="11">
        <v>16.399999999999999</v>
      </c>
      <c r="F29" s="11">
        <v>18.3</v>
      </c>
      <c r="G29" s="11">
        <v>15.6</v>
      </c>
      <c r="H29" s="11">
        <v>18.100000000000001</v>
      </c>
      <c r="I29" s="11">
        <v>18.600000000000001</v>
      </c>
      <c r="J29" s="11">
        <v>16.399999999999999</v>
      </c>
      <c r="K29" s="11">
        <v>18.100000000000001</v>
      </c>
      <c r="L29" s="11">
        <v>15.9</v>
      </c>
      <c r="M29" s="11">
        <v>8.9</v>
      </c>
      <c r="N29" s="11">
        <v>4.8</v>
      </c>
      <c r="O29" s="11">
        <v>10.7</v>
      </c>
      <c r="P29" s="11">
        <v>9.1</v>
      </c>
      <c r="Q29" s="11">
        <v>11.2</v>
      </c>
      <c r="R29" s="11">
        <v>13.5</v>
      </c>
      <c r="S29" s="11">
        <v>13.9</v>
      </c>
      <c r="T29" s="11">
        <v>15.3</v>
      </c>
      <c r="U29" s="11">
        <v>11.9</v>
      </c>
      <c r="V29" s="11">
        <v>13.5</v>
      </c>
      <c r="W29" s="11">
        <v>14.8</v>
      </c>
      <c r="X29" s="11">
        <v>17.399999999999999</v>
      </c>
      <c r="Y29" s="11">
        <v>16.100000000000001</v>
      </c>
      <c r="Z29" s="11">
        <v>17.2</v>
      </c>
      <c r="AA29" s="11">
        <v>15.6</v>
      </c>
      <c r="AB29" s="11">
        <v>13.8</v>
      </c>
      <c r="AC29" s="11">
        <v>5.7</v>
      </c>
      <c r="AD29" s="11">
        <v>1.9</v>
      </c>
      <c r="AE29" s="106">
        <v>-3</v>
      </c>
      <c r="AF29" s="110">
        <f t="shared" si="1"/>
        <v>-3</v>
      </c>
      <c r="AG29" s="83">
        <f t="shared" si="2"/>
        <v>13.086666666666666</v>
      </c>
      <c r="AI29" s="12" t="s">
        <v>28</v>
      </c>
      <c r="AJ29" t="s">
        <v>28</v>
      </c>
      <c r="AK29" t="s">
        <v>28</v>
      </c>
    </row>
    <row r="30" spans="1:38" x14ac:dyDescent="0.2">
      <c r="A30" s="86" t="s">
        <v>133</v>
      </c>
      <c r="B30" s="120">
        <v>15.9</v>
      </c>
      <c r="C30" s="11">
        <v>16</v>
      </c>
      <c r="D30" s="11">
        <v>17.3</v>
      </c>
      <c r="E30" s="11">
        <v>17.5</v>
      </c>
      <c r="F30" s="11">
        <v>18.899999999999999</v>
      </c>
      <c r="G30" s="11">
        <v>14.5</v>
      </c>
      <c r="H30" s="11">
        <v>17.5</v>
      </c>
      <c r="I30" s="11">
        <v>18.2</v>
      </c>
      <c r="J30" s="11">
        <v>17.3</v>
      </c>
      <c r="K30" s="11">
        <v>18.100000000000001</v>
      </c>
      <c r="L30" s="11">
        <v>17.899999999999999</v>
      </c>
      <c r="M30" s="11">
        <v>12</v>
      </c>
      <c r="N30" s="11">
        <v>9.6</v>
      </c>
      <c r="O30" s="11">
        <v>13.3</v>
      </c>
      <c r="P30" s="11">
        <v>11.9</v>
      </c>
      <c r="Q30" s="11">
        <v>10</v>
      </c>
      <c r="R30" s="11">
        <v>15.3</v>
      </c>
      <c r="S30" s="11">
        <v>14.8</v>
      </c>
      <c r="T30" s="11">
        <v>17.2</v>
      </c>
      <c r="U30" s="11">
        <v>12.9</v>
      </c>
      <c r="V30" s="11">
        <v>12.5</v>
      </c>
      <c r="W30" s="11">
        <v>16.899999999999999</v>
      </c>
      <c r="X30" s="11">
        <v>18</v>
      </c>
      <c r="Y30" s="11">
        <v>17.2</v>
      </c>
      <c r="Z30" s="11">
        <v>14.2</v>
      </c>
      <c r="AA30" s="11">
        <v>17.399999999999999</v>
      </c>
      <c r="AB30" s="11">
        <v>14.9</v>
      </c>
      <c r="AC30" s="11">
        <v>7</v>
      </c>
      <c r="AD30" s="11">
        <v>3</v>
      </c>
      <c r="AE30" s="106">
        <v>-1.6</v>
      </c>
      <c r="AF30" s="110">
        <f t="shared" si="1"/>
        <v>-1.6</v>
      </c>
      <c r="AG30" s="83">
        <f t="shared" si="2"/>
        <v>14.186666666666662</v>
      </c>
      <c r="AI30" t="s">
        <v>28</v>
      </c>
    </row>
    <row r="31" spans="1:38" x14ac:dyDescent="0.2">
      <c r="A31" s="86" t="s">
        <v>14</v>
      </c>
      <c r="B31" s="120">
        <v>16.5</v>
      </c>
      <c r="C31" s="11">
        <v>17.7</v>
      </c>
      <c r="D31" s="11">
        <v>17.7</v>
      </c>
      <c r="E31" s="11">
        <v>18</v>
      </c>
      <c r="F31" s="11">
        <v>19.3</v>
      </c>
      <c r="G31" s="11">
        <v>20.9</v>
      </c>
      <c r="H31" s="11">
        <v>17.5</v>
      </c>
      <c r="I31" s="11">
        <v>18</v>
      </c>
      <c r="J31" s="11">
        <v>16.600000000000001</v>
      </c>
      <c r="K31" s="11">
        <v>17.8</v>
      </c>
      <c r="L31" s="11">
        <v>14.3</v>
      </c>
      <c r="M31" s="11">
        <v>9.6</v>
      </c>
      <c r="N31" s="11">
        <v>7.6</v>
      </c>
      <c r="O31" s="11">
        <v>13.6</v>
      </c>
      <c r="P31" s="11">
        <v>10.8</v>
      </c>
      <c r="Q31" s="11">
        <v>12.1</v>
      </c>
      <c r="R31" s="11">
        <v>12.9</v>
      </c>
      <c r="S31" s="11">
        <v>13.2</v>
      </c>
      <c r="T31" s="11">
        <v>14.3</v>
      </c>
      <c r="U31" s="11">
        <v>10.199999999999999</v>
      </c>
      <c r="V31" s="11">
        <v>12.3</v>
      </c>
      <c r="W31" s="11">
        <v>14.1</v>
      </c>
      <c r="X31" s="11">
        <v>18.3</v>
      </c>
      <c r="Y31" s="11">
        <v>19.2</v>
      </c>
      <c r="Z31" s="11">
        <v>17.899999999999999</v>
      </c>
      <c r="AA31" s="11">
        <v>17.5</v>
      </c>
      <c r="AB31" s="11">
        <v>13.9</v>
      </c>
      <c r="AC31" s="11">
        <v>4.5</v>
      </c>
      <c r="AD31" s="11">
        <v>2.1</v>
      </c>
      <c r="AE31" s="106">
        <v>-1.1000000000000001</v>
      </c>
      <c r="AF31" s="110">
        <f t="shared" si="1"/>
        <v>-1.1000000000000001</v>
      </c>
      <c r="AG31" s="83">
        <f t="shared" si="2"/>
        <v>13.909999999999998</v>
      </c>
    </row>
    <row r="32" spans="1:38" ht="13.5" thickBot="1" x14ac:dyDescent="0.25">
      <c r="A32" s="87" t="s">
        <v>11</v>
      </c>
      <c r="B32" s="126">
        <v>18.3</v>
      </c>
      <c r="C32" s="127">
        <v>16.600000000000001</v>
      </c>
      <c r="D32" s="127">
        <v>18.2</v>
      </c>
      <c r="E32" s="127">
        <v>17.7</v>
      </c>
      <c r="F32" s="127">
        <v>19.3</v>
      </c>
      <c r="G32" s="127">
        <v>18.600000000000001</v>
      </c>
      <c r="H32" s="127">
        <v>19.2</v>
      </c>
      <c r="I32" s="127">
        <v>18.100000000000001</v>
      </c>
      <c r="J32" s="127">
        <v>17.8</v>
      </c>
      <c r="K32" s="127">
        <v>18.100000000000001</v>
      </c>
      <c r="L32" s="127">
        <v>18.2</v>
      </c>
      <c r="M32" s="127">
        <v>17.899999999999999</v>
      </c>
      <c r="N32" s="127">
        <v>12.8</v>
      </c>
      <c r="O32" s="127">
        <v>13.3</v>
      </c>
      <c r="P32" s="127">
        <v>14.1</v>
      </c>
      <c r="Q32" s="127">
        <v>13.9</v>
      </c>
      <c r="R32" s="127">
        <v>17.2</v>
      </c>
      <c r="S32" s="127">
        <v>14.9</v>
      </c>
      <c r="T32" s="127">
        <v>16</v>
      </c>
      <c r="U32" s="127">
        <v>15.3</v>
      </c>
      <c r="V32" s="127">
        <v>13.9</v>
      </c>
      <c r="W32" s="127">
        <v>18.600000000000001</v>
      </c>
      <c r="X32" s="127">
        <v>18.100000000000001</v>
      </c>
      <c r="Y32" s="127">
        <v>18</v>
      </c>
      <c r="Z32" s="127">
        <v>17.7</v>
      </c>
      <c r="AA32" s="127">
        <v>18.5</v>
      </c>
      <c r="AB32" s="127">
        <v>19.2</v>
      </c>
      <c r="AC32" s="127">
        <v>12</v>
      </c>
      <c r="AD32" s="127">
        <v>7.4</v>
      </c>
      <c r="AE32" s="128">
        <v>5.4</v>
      </c>
      <c r="AF32" s="185">
        <f t="shared" si="1"/>
        <v>5.4</v>
      </c>
      <c r="AG32" s="153">
        <f t="shared" si="2"/>
        <v>16.143333333333331</v>
      </c>
    </row>
    <row r="33" spans="1:38" s="5" customFormat="1" ht="17.100000000000001" customHeight="1" thickBot="1" x14ac:dyDescent="0.25">
      <c r="A33" s="88" t="s">
        <v>201</v>
      </c>
      <c r="B33" s="147">
        <f t="shared" ref="B33:AF33" si="5">MIN(B5:B32)</f>
        <v>12.1</v>
      </c>
      <c r="C33" s="90">
        <f t="shared" si="5"/>
        <v>14.3</v>
      </c>
      <c r="D33" s="90">
        <f t="shared" si="5"/>
        <v>13.8</v>
      </c>
      <c r="E33" s="90">
        <f t="shared" si="5"/>
        <v>15</v>
      </c>
      <c r="F33" s="90">
        <f t="shared" si="5"/>
        <v>14.6</v>
      </c>
      <c r="G33" s="90">
        <f t="shared" si="5"/>
        <v>13.8</v>
      </c>
      <c r="H33" s="90">
        <f t="shared" si="5"/>
        <v>14.5</v>
      </c>
      <c r="I33" s="90">
        <f t="shared" si="5"/>
        <v>16.5</v>
      </c>
      <c r="J33" s="90">
        <f t="shared" si="5"/>
        <v>16.3</v>
      </c>
      <c r="K33" s="90">
        <f t="shared" si="5"/>
        <v>17.2</v>
      </c>
      <c r="L33" s="90">
        <f t="shared" si="5"/>
        <v>13.5</v>
      </c>
      <c r="M33" s="90">
        <f t="shared" si="5"/>
        <v>7.9</v>
      </c>
      <c r="N33" s="90">
        <f t="shared" si="5"/>
        <v>4.8</v>
      </c>
      <c r="O33" s="90">
        <f t="shared" si="5"/>
        <v>9.9</v>
      </c>
      <c r="P33" s="90">
        <f t="shared" si="5"/>
        <v>8</v>
      </c>
      <c r="Q33" s="90">
        <f t="shared" si="5"/>
        <v>10</v>
      </c>
      <c r="R33" s="90">
        <f t="shared" si="5"/>
        <v>9.6999999999999993</v>
      </c>
      <c r="S33" s="90">
        <f t="shared" si="5"/>
        <v>8.1</v>
      </c>
      <c r="T33" s="90">
        <f t="shared" si="5"/>
        <v>9.4</v>
      </c>
      <c r="U33" s="90">
        <f t="shared" si="5"/>
        <v>8.8000000000000007</v>
      </c>
      <c r="V33" s="90">
        <f t="shared" si="5"/>
        <v>11.8</v>
      </c>
      <c r="W33" s="90">
        <f t="shared" si="5"/>
        <v>12.8</v>
      </c>
      <c r="X33" s="90">
        <f t="shared" si="5"/>
        <v>15.5</v>
      </c>
      <c r="Y33" s="90">
        <f t="shared" si="5"/>
        <v>14.8</v>
      </c>
      <c r="Z33" s="90">
        <f t="shared" si="5"/>
        <v>13.7</v>
      </c>
      <c r="AA33" s="90">
        <f t="shared" si="5"/>
        <v>13.5</v>
      </c>
      <c r="AB33" s="90">
        <f t="shared" si="5"/>
        <v>8.3000000000000007</v>
      </c>
      <c r="AC33" s="90">
        <f t="shared" si="5"/>
        <v>3.5</v>
      </c>
      <c r="AD33" s="90">
        <f t="shared" si="5"/>
        <v>-1.4</v>
      </c>
      <c r="AE33" s="93">
        <f t="shared" si="5"/>
        <v>-3</v>
      </c>
      <c r="AF33" s="123">
        <f t="shared" si="5"/>
        <v>-3</v>
      </c>
      <c r="AG33" s="176">
        <f>AVERAGE(AG5:AG32)</f>
        <v>14.730547828608172</v>
      </c>
      <c r="AK33" s="5" t="s">
        <v>28</v>
      </c>
    </row>
    <row r="34" spans="1:38" x14ac:dyDescent="0.2">
      <c r="A34" s="154"/>
      <c r="B34" s="155"/>
      <c r="C34" s="155"/>
      <c r="D34" s="155" t="s">
        <v>80</v>
      </c>
      <c r="E34" s="155"/>
      <c r="F34" s="155"/>
      <c r="G34" s="155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7"/>
      <c r="AE34" s="157"/>
      <c r="AF34" s="158"/>
      <c r="AG34" s="48"/>
    </row>
    <row r="35" spans="1:38" x14ac:dyDescent="0.2">
      <c r="A35" s="42"/>
      <c r="B35" s="44" t="s">
        <v>81</v>
      </c>
      <c r="C35" s="44"/>
      <c r="D35" s="44"/>
      <c r="E35" s="44"/>
      <c r="F35" s="44"/>
      <c r="G35" s="44"/>
      <c r="H35" s="44"/>
      <c r="I35" s="44"/>
      <c r="J35" s="102"/>
      <c r="K35" s="102"/>
      <c r="L35" s="102"/>
      <c r="M35" s="102" t="s">
        <v>26</v>
      </c>
      <c r="N35" s="102"/>
      <c r="O35" s="102"/>
      <c r="P35" s="102"/>
      <c r="Q35" s="102"/>
      <c r="R35" s="102"/>
      <c r="S35" s="102"/>
      <c r="T35" s="223" t="s">
        <v>215</v>
      </c>
      <c r="U35" s="223"/>
      <c r="V35" s="223"/>
      <c r="W35" s="223"/>
      <c r="X35" s="223"/>
      <c r="Y35" s="102"/>
      <c r="Z35" s="102"/>
      <c r="AA35" s="102"/>
      <c r="AB35" s="102"/>
      <c r="AC35" s="102"/>
      <c r="AD35" s="102"/>
      <c r="AE35" s="102"/>
      <c r="AF35" s="47"/>
      <c r="AG35" s="46"/>
      <c r="AK35" s="12" t="s">
        <v>28</v>
      </c>
      <c r="AL35" t="s">
        <v>28</v>
      </c>
    </row>
    <row r="36" spans="1:38" x14ac:dyDescent="0.2">
      <c r="A36" s="45"/>
      <c r="B36" s="102"/>
      <c r="C36" s="102"/>
      <c r="D36" s="102"/>
      <c r="E36" s="102"/>
      <c r="F36" s="102"/>
      <c r="G36" s="102"/>
      <c r="H36" s="102"/>
      <c r="I36" s="102"/>
      <c r="J36" s="103"/>
      <c r="K36" s="103"/>
      <c r="L36" s="103"/>
      <c r="M36" s="103" t="s">
        <v>27</v>
      </c>
      <c r="N36" s="103"/>
      <c r="O36" s="103"/>
      <c r="P36" s="103"/>
      <c r="Q36" s="102"/>
      <c r="R36" s="102"/>
      <c r="S36" s="102"/>
      <c r="T36" s="224" t="s">
        <v>216</v>
      </c>
      <c r="U36" s="224"/>
      <c r="V36" s="224"/>
      <c r="W36" s="224"/>
      <c r="X36" s="224"/>
      <c r="Y36" s="102"/>
      <c r="Z36" s="102"/>
      <c r="AA36" s="102"/>
      <c r="AB36" s="102"/>
      <c r="AC36" s="102"/>
      <c r="AD36" s="50"/>
      <c r="AE36" s="50"/>
      <c r="AF36" s="47"/>
      <c r="AG36" s="46"/>
    </row>
    <row r="37" spans="1:38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50"/>
      <c r="AE37" s="50"/>
      <c r="AF37" s="47"/>
      <c r="AG37" s="84"/>
      <c r="AK37" s="12" t="s">
        <v>28</v>
      </c>
    </row>
    <row r="38" spans="1:38" x14ac:dyDescent="0.2">
      <c r="A38" s="45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47"/>
      <c r="AG38" s="49"/>
      <c r="AJ38" t="s">
        <v>28</v>
      </c>
      <c r="AK38" t="s">
        <v>28</v>
      </c>
    </row>
    <row r="39" spans="1:38" x14ac:dyDescent="0.2">
      <c r="A39" s="45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47"/>
      <c r="AG39" s="49"/>
      <c r="AK39" t="s">
        <v>28</v>
      </c>
    </row>
    <row r="40" spans="1:38" ht="13.5" thickBot="1" x14ac:dyDescent="0.25">
      <c r="A40" s="55"/>
      <c r="B40" s="56"/>
      <c r="C40" s="56"/>
      <c r="D40" s="56"/>
      <c r="E40" s="56"/>
      <c r="F40" s="56"/>
      <c r="G40" s="56" t="s">
        <v>28</v>
      </c>
      <c r="H40" s="56"/>
      <c r="I40" s="56"/>
      <c r="J40" s="56"/>
      <c r="K40" s="56"/>
      <c r="L40" s="56" t="s">
        <v>28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7"/>
      <c r="AG40" s="85"/>
      <c r="AJ40" s="12" t="s">
        <v>28</v>
      </c>
      <c r="AK40" t="s">
        <v>28</v>
      </c>
    </row>
    <row r="41" spans="1:38" x14ac:dyDescent="0.2">
      <c r="AI41" t="s">
        <v>28</v>
      </c>
    </row>
    <row r="43" spans="1:38" x14ac:dyDescent="0.2">
      <c r="AD43" s="2" t="s">
        <v>28</v>
      </c>
    </row>
    <row r="45" spans="1:38" x14ac:dyDescent="0.2">
      <c r="AH45" s="12" t="s">
        <v>28</v>
      </c>
      <c r="AI45" t="s">
        <v>28</v>
      </c>
    </row>
    <row r="48" spans="1:38" x14ac:dyDescent="0.2">
      <c r="I48" s="2" t="s">
        <v>28</v>
      </c>
      <c r="Y48" s="2" t="s">
        <v>28</v>
      </c>
      <c r="AB48" s="2" t="s">
        <v>28</v>
      </c>
      <c r="AH48" t="s">
        <v>28</v>
      </c>
    </row>
    <row r="52" spans="34:38" x14ac:dyDescent="0.2">
      <c r="AK52" s="12" t="s">
        <v>28</v>
      </c>
      <c r="AL52" s="12" t="s">
        <v>28</v>
      </c>
    </row>
    <row r="55" spans="34:38" x14ac:dyDescent="0.2">
      <c r="AH55" s="12" t="s">
        <v>28</v>
      </c>
      <c r="AL55" s="12" t="s">
        <v>28</v>
      </c>
    </row>
  </sheetData>
  <sheetProtection password="C6EC" sheet="1" objects="1" scenarios="1"/>
  <mergeCells count="35">
    <mergeCell ref="T36:X36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35:X35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zoomScale="90" zoomScaleNormal="90" workbookViewId="0">
      <selection activeCell="AL70" sqref="AL70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4" width="5.42578125" style="2" bestFit="1" customWidth="1"/>
    <col min="5" max="5" width="6.28515625" style="2" customWidth="1"/>
    <col min="6" max="18" width="5.42578125" style="2" bestFit="1" customWidth="1"/>
    <col min="19" max="19" width="6.42578125" style="2" customWidth="1"/>
    <col min="20" max="25" width="5.42578125" style="2" bestFit="1" customWidth="1"/>
    <col min="26" max="26" width="6" style="2" customWidth="1"/>
    <col min="27" max="30" width="5.42578125" style="2" bestFit="1" customWidth="1"/>
    <col min="31" max="31" width="5.85546875" style="2" customWidth="1"/>
    <col min="32" max="32" width="6.5703125" style="7" bestFit="1" customWidth="1"/>
  </cols>
  <sheetData>
    <row r="1" spans="1:36" ht="20.100000000000001" customHeight="1" thickBot="1" x14ac:dyDescent="0.25">
      <c r="A1" s="212" t="s">
        <v>223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4"/>
    </row>
    <row r="2" spans="1:36" s="4" customFormat="1" ht="20.100000000000001" customHeight="1" thickBot="1" x14ac:dyDescent="0.25">
      <c r="A2" s="215" t="s">
        <v>12</v>
      </c>
      <c r="B2" s="209" t="s">
        <v>209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1"/>
    </row>
    <row r="3" spans="1:36" s="5" customFormat="1" ht="20.100000000000001" customHeight="1" x14ac:dyDescent="0.2">
      <c r="A3" s="216"/>
      <c r="B3" s="217">
        <v>1</v>
      </c>
      <c r="C3" s="219">
        <f>SUM(B3+1)</f>
        <v>2</v>
      </c>
      <c r="D3" s="219">
        <f t="shared" ref="D3:AD3" si="0">SUM(C3+1)</f>
        <v>3</v>
      </c>
      <c r="E3" s="219">
        <f t="shared" si="0"/>
        <v>4</v>
      </c>
      <c r="F3" s="219">
        <f t="shared" si="0"/>
        <v>5</v>
      </c>
      <c r="G3" s="219">
        <f t="shared" si="0"/>
        <v>6</v>
      </c>
      <c r="H3" s="219">
        <f t="shared" si="0"/>
        <v>7</v>
      </c>
      <c r="I3" s="219">
        <f t="shared" si="0"/>
        <v>8</v>
      </c>
      <c r="J3" s="219">
        <f t="shared" si="0"/>
        <v>9</v>
      </c>
      <c r="K3" s="219">
        <f t="shared" si="0"/>
        <v>10</v>
      </c>
      <c r="L3" s="219">
        <f t="shared" si="0"/>
        <v>11</v>
      </c>
      <c r="M3" s="219">
        <f t="shared" si="0"/>
        <v>12</v>
      </c>
      <c r="N3" s="219">
        <f t="shared" si="0"/>
        <v>13</v>
      </c>
      <c r="O3" s="219">
        <f t="shared" si="0"/>
        <v>14</v>
      </c>
      <c r="P3" s="219">
        <f t="shared" si="0"/>
        <v>15</v>
      </c>
      <c r="Q3" s="219">
        <f t="shared" si="0"/>
        <v>16</v>
      </c>
      <c r="R3" s="219">
        <f t="shared" si="0"/>
        <v>17</v>
      </c>
      <c r="S3" s="219">
        <f t="shared" si="0"/>
        <v>18</v>
      </c>
      <c r="T3" s="219">
        <f t="shared" si="0"/>
        <v>19</v>
      </c>
      <c r="U3" s="219">
        <f t="shared" si="0"/>
        <v>20</v>
      </c>
      <c r="V3" s="219">
        <f t="shared" si="0"/>
        <v>21</v>
      </c>
      <c r="W3" s="219">
        <f t="shared" si="0"/>
        <v>22</v>
      </c>
      <c r="X3" s="219">
        <f t="shared" si="0"/>
        <v>23</v>
      </c>
      <c r="Y3" s="219">
        <f t="shared" si="0"/>
        <v>24</v>
      </c>
      <c r="Z3" s="219">
        <f t="shared" si="0"/>
        <v>25</v>
      </c>
      <c r="AA3" s="219">
        <f t="shared" si="0"/>
        <v>26</v>
      </c>
      <c r="AB3" s="219">
        <f t="shared" si="0"/>
        <v>27</v>
      </c>
      <c r="AC3" s="219">
        <f t="shared" si="0"/>
        <v>28</v>
      </c>
      <c r="AD3" s="219">
        <f t="shared" si="0"/>
        <v>29</v>
      </c>
      <c r="AE3" s="241">
        <v>30</v>
      </c>
      <c r="AF3" s="245" t="s">
        <v>18</v>
      </c>
    </row>
    <row r="4" spans="1:36" s="5" customFormat="1" ht="20.100000000000001" customHeight="1" thickBot="1" x14ac:dyDescent="0.25">
      <c r="A4" s="216"/>
      <c r="B4" s="218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42"/>
      <c r="AF4" s="246"/>
    </row>
    <row r="5" spans="1:36" s="5" customFormat="1" x14ac:dyDescent="0.2">
      <c r="A5" s="86" t="s">
        <v>22</v>
      </c>
      <c r="B5" s="131">
        <v>75.833333333333329</v>
      </c>
      <c r="C5" s="132">
        <v>72.166666666666671</v>
      </c>
      <c r="D5" s="132">
        <v>69.041666666666671</v>
      </c>
      <c r="E5" s="132">
        <v>66.041666666666671</v>
      </c>
      <c r="F5" s="132">
        <v>63.541666666666664</v>
      </c>
      <c r="G5" s="132">
        <v>61.666666666666664</v>
      </c>
      <c r="H5" s="132">
        <v>70.958333333333329</v>
      </c>
      <c r="I5" s="132">
        <v>84.125</v>
      </c>
      <c r="J5" s="132">
        <v>89.458333333333329</v>
      </c>
      <c r="K5" s="132">
        <v>94.916666666666671</v>
      </c>
      <c r="L5" s="132">
        <v>91.625</v>
      </c>
      <c r="M5" s="132">
        <v>79.416666666666671</v>
      </c>
      <c r="N5" s="132">
        <v>77.333333333333329</v>
      </c>
      <c r="O5" s="132">
        <v>72.041666666666671</v>
      </c>
      <c r="P5" s="132">
        <v>74.041666666666671</v>
      </c>
      <c r="Q5" s="132">
        <v>75.666666666666671</v>
      </c>
      <c r="R5" s="132">
        <v>72.083333333333329</v>
      </c>
      <c r="S5" s="132">
        <v>71.583333333333329</v>
      </c>
      <c r="T5" s="132">
        <v>71.083333333333329</v>
      </c>
      <c r="U5" s="132">
        <v>74</v>
      </c>
      <c r="V5" s="132">
        <v>73.708333333333329</v>
      </c>
      <c r="W5" s="132">
        <v>71.916666666666671</v>
      </c>
      <c r="X5" s="132">
        <v>71.958333333333329</v>
      </c>
      <c r="Y5" s="132">
        <v>56.083333333333336</v>
      </c>
      <c r="Z5" s="132">
        <v>61.041666666666664</v>
      </c>
      <c r="AA5" s="132">
        <v>62.75</v>
      </c>
      <c r="AB5" s="132">
        <v>59.166666666666664</v>
      </c>
      <c r="AC5" s="132">
        <v>72.958333333333329</v>
      </c>
      <c r="AD5" s="132">
        <v>61.5</v>
      </c>
      <c r="AE5" s="133">
        <v>61.541666666666664</v>
      </c>
      <c r="AF5" s="177">
        <f>AVERAGE(B5:AE5)</f>
        <v>71.97499999999998</v>
      </c>
    </row>
    <row r="6" spans="1:36" x14ac:dyDescent="0.2">
      <c r="A6" s="86" t="s">
        <v>83</v>
      </c>
      <c r="B6" s="120">
        <v>84.541666666666671</v>
      </c>
      <c r="C6" s="11">
        <v>72.666666666666671</v>
      </c>
      <c r="D6" s="11">
        <v>67.041666666666671</v>
      </c>
      <c r="E6" s="11">
        <v>56.458333333333336</v>
      </c>
      <c r="F6" s="11">
        <v>52.958333333333336</v>
      </c>
      <c r="G6" s="11">
        <v>61.208333333333336</v>
      </c>
      <c r="H6" s="11">
        <v>85.958333333333329</v>
      </c>
      <c r="I6" s="11">
        <v>88.375</v>
      </c>
      <c r="J6" s="11">
        <v>93.833333333333329</v>
      </c>
      <c r="K6" s="11">
        <v>92.833333333333329</v>
      </c>
      <c r="L6" s="11">
        <v>87.75</v>
      </c>
      <c r="M6" s="11">
        <v>67</v>
      </c>
      <c r="N6" s="11">
        <v>67.208333333333329</v>
      </c>
      <c r="O6" s="11">
        <v>69.666666666666671</v>
      </c>
      <c r="P6" s="11">
        <v>68.833333333333329</v>
      </c>
      <c r="Q6" s="11">
        <v>72.625</v>
      </c>
      <c r="R6" s="11">
        <v>75.625</v>
      </c>
      <c r="S6" s="11">
        <v>75.416666666666671</v>
      </c>
      <c r="T6" s="11">
        <v>81.541666666666671</v>
      </c>
      <c r="U6" s="11">
        <v>79.208333333333329</v>
      </c>
      <c r="V6" s="11">
        <v>77.458333333333329</v>
      </c>
      <c r="W6" s="11">
        <v>80.708333333333329</v>
      </c>
      <c r="X6" s="11">
        <v>73.333333333333329</v>
      </c>
      <c r="Y6" s="11">
        <v>61.416666666666664</v>
      </c>
      <c r="Z6" s="11">
        <v>75.833333333333329</v>
      </c>
      <c r="AA6" s="11">
        <v>59.75</v>
      </c>
      <c r="AB6" s="11">
        <v>68.25</v>
      </c>
      <c r="AC6" s="11">
        <v>76.125</v>
      </c>
      <c r="AD6" s="11">
        <v>65.125</v>
      </c>
      <c r="AE6" s="106">
        <v>57.25</v>
      </c>
      <c r="AF6" s="136">
        <f>AVERAGE(B6:AE6)</f>
        <v>73.2</v>
      </c>
    </row>
    <row r="7" spans="1:36" x14ac:dyDescent="0.2">
      <c r="A7" s="86" t="s">
        <v>0</v>
      </c>
      <c r="B7" s="120" t="s">
        <v>199</v>
      </c>
      <c r="C7" s="11" t="s">
        <v>199</v>
      </c>
      <c r="D7" s="11" t="s">
        <v>199</v>
      </c>
      <c r="E7" s="11" t="s">
        <v>199</v>
      </c>
      <c r="F7" s="11" t="s">
        <v>199</v>
      </c>
      <c r="G7" s="11" t="s">
        <v>199</v>
      </c>
      <c r="H7" s="11" t="s">
        <v>199</v>
      </c>
      <c r="I7" s="11" t="s">
        <v>199</v>
      </c>
      <c r="J7" s="11" t="s">
        <v>199</v>
      </c>
      <c r="K7" s="11" t="s">
        <v>199</v>
      </c>
      <c r="L7" s="11" t="s">
        <v>199</v>
      </c>
      <c r="M7" s="11" t="s">
        <v>199</v>
      </c>
      <c r="N7" s="11" t="s">
        <v>199</v>
      </c>
      <c r="O7" s="11" t="s">
        <v>199</v>
      </c>
      <c r="P7" s="11" t="s">
        <v>199</v>
      </c>
      <c r="Q7" s="11" t="s">
        <v>199</v>
      </c>
      <c r="R7" s="11" t="s">
        <v>199</v>
      </c>
      <c r="S7" s="11" t="s">
        <v>199</v>
      </c>
      <c r="T7" s="11">
        <v>68.181818181818187</v>
      </c>
      <c r="U7" s="11">
        <v>73</v>
      </c>
      <c r="V7" s="11">
        <v>69.5</v>
      </c>
      <c r="W7" s="11">
        <v>72.083333333333329</v>
      </c>
      <c r="X7" s="11">
        <v>81.5</v>
      </c>
      <c r="Y7" s="11" t="s">
        <v>199</v>
      </c>
      <c r="Z7" s="11" t="s">
        <v>199</v>
      </c>
      <c r="AA7" s="11" t="s">
        <v>199</v>
      </c>
      <c r="AB7" s="11" t="s">
        <v>199</v>
      </c>
      <c r="AC7" s="11" t="s">
        <v>199</v>
      </c>
      <c r="AD7" s="11" t="s">
        <v>199</v>
      </c>
      <c r="AE7" s="106">
        <v>40.583333333333336</v>
      </c>
      <c r="AF7" s="108">
        <f>AVERAGE(B7:AE7)</f>
        <v>67.474747474747474</v>
      </c>
    </row>
    <row r="8" spans="1:36" x14ac:dyDescent="0.2">
      <c r="A8" s="86" t="s">
        <v>142</v>
      </c>
      <c r="B8" s="120">
        <v>88.625</v>
      </c>
      <c r="C8" s="11">
        <v>79.541666666666671</v>
      </c>
      <c r="D8" s="11">
        <v>71.333333333333329</v>
      </c>
      <c r="E8" s="11">
        <v>67.583333333333329</v>
      </c>
      <c r="F8" s="11">
        <v>64.541666666666671</v>
      </c>
      <c r="G8" s="11">
        <v>76.166666666666671</v>
      </c>
      <c r="H8" s="11">
        <v>92.75</v>
      </c>
      <c r="I8" s="11">
        <v>92.333333333333329</v>
      </c>
      <c r="J8" s="11">
        <v>93.5</v>
      </c>
      <c r="K8" s="11">
        <v>93.375</v>
      </c>
      <c r="L8" s="11">
        <v>88.5</v>
      </c>
      <c r="M8" s="11">
        <v>77.5</v>
      </c>
      <c r="N8" s="11">
        <v>64.166666666666671</v>
      </c>
      <c r="O8" s="11">
        <v>76.541666666666671</v>
      </c>
      <c r="P8" s="11">
        <v>75.083333333333329</v>
      </c>
      <c r="Q8" s="11">
        <v>88.75</v>
      </c>
      <c r="R8" s="11">
        <v>88.75</v>
      </c>
      <c r="S8" s="11">
        <v>92.125</v>
      </c>
      <c r="T8" s="11">
        <v>99</v>
      </c>
      <c r="U8" s="11">
        <v>94.5</v>
      </c>
      <c r="V8" s="11">
        <v>89.375</v>
      </c>
      <c r="W8" s="11">
        <v>93.416666666666671</v>
      </c>
      <c r="X8" s="11">
        <v>85.833333333333329</v>
      </c>
      <c r="Y8" s="11">
        <v>75.083333333333329</v>
      </c>
      <c r="Z8" s="11">
        <v>88.416666666666671</v>
      </c>
      <c r="AA8" s="11">
        <v>62.458333333333336</v>
      </c>
      <c r="AB8" s="11">
        <v>93.291666666666671</v>
      </c>
      <c r="AC8" s="11">
        <v>89.5</v>
      </c>
      <c r="AD8" s="11">
        <v>62.625</v>
      </c>
      <c r="AE8" s="106">
        <v>60.958333333333336</v>
      </c>
      <c r="AF8" s="108">
        <f>AVERAGE(B8:AE8)</f>
        <v>82.1875</v>
      </c>
    </row>
    <row r="9" spans="1:36" x14ac:dyDescent="0.2">
      <c r="A9" s="86" t="s">
        <v>23</v>
      </c>
      <c r="B9" s="120" t="s">
        <v>199</v>
      </c>
      <c r="C9" s="11">
        <v>65.555555555555557</v>
      </c>
      <c r="D9" s="11">
        <v>73.086956521739125</v>
      </c>
      <c r="E9" s="11">
        <v>66.86363636363636</v>
      </c>
      <c r="F9" s="11">
        <v>64.75</v>
      </c>
      <c r="G9" s="11">
        <v>70</v>
      </c>
      <c r="H9" s="11">
        <v>81.95</v>
      </c>
      <c r="I9" s="11">
        <v>86.4</v>
      </c>
      <c r="J9" s="11">
        <v>88.61904761904762</v>
      </c>
      <c r="K9" s="11">
        <v>87.6</v>
      </c>
      <c r="L9" s="11">
        <v>83.647058823529406</v>
      </c>
      <c r="M9" s="11">
        <v>79.772727272727266</v>
      </c>
      <c r="N9" s="11">
        <v>77.227272727272734</v>
      </c>
      <c r="O9" s="11">
        <v>80.285714285714292</v>
      </c>
      <c r="P9" s="11">
        <v>81.444444444444443</v>
      </c>
      <c r="Q9" s="11" t="s">
        <v>199</v>
      </c>
      <c r="R9" s="11" t="s">
        <v>199</v>
      </c>
      <c r="S9" s="11" t="s">
        <v>199</v>
      </c>
      <c r="T9" s="11">
        <v>86.222222222222229</v>
      </c>
      <c r="U9" s="11">
        <v>77.099999999999994</v>
      </c>
      <c r="V9" s="11">
        <v>86.416666666666671</v>
      </c>
      <c r="W9" s="11">
        <v>84</v>
      </c>
      <c r="X9" s="11">
        <v>72.86363636363636</v>
      </c>
      <c r="Y9" s="11">
        <v>65.45</v>
      </c>
      <c r="Z9" s="11">
        <v>78.238095238095241</v>
      </c>
      <c r="AA9" s="11">
        <v>63.333333333333336</v>
      </c>
      <c r="AB9" s="11">
        <v>84.388888888888886</v>
      </c>
      <c r="AC9" s="11">
        <v>76.111111111111114</v>
      </c>
      <c r="AD9" s="11">
        <v>73.045454545454547</v>
      </c>
      <c r="AE9" s="106">
        <v>67.208333333333329</v>
      </c>
      <c r="AF9" s="108">
        <f>AVERAGE(B9:AE9)</f>
        <v>76.983852127554158</v>
      </c>
    </row>
    <row r="10" spans="1:36" x14ac:dyDescent="0.2">
      <c r="A10" s="86" t="s">
        <v>92</v>
      </c>
      <c r="B10" s="120">
        <v>81.25</v>
      </c>
      <c r="C10" s="11">
        <v>74.916666666666671</v>
      </c>
      <c r="D10" s="11">
        <v>68.916666666666671</v>
      </c>
      <c r="E10" s="11">
        <v>64.208333333333329</v>
      </c>
      <c r="F10" s="11">
        <v>58.541666666666664</v>
      </c>
      <c r="G10" s="11">
        <v>61.166666666666664</v>
      </c>
      <c r="H10" s="11">
        <v>85.291666666666671</v>
      </c>
      <c r="I10" s="11">
        <v>95.958333333333329</v>
      </c>
      <c r="J10" s="11">
        <v>94.041666666666671</v>
      </c>
      <c r="K10" s="11">
        <v>97.333333333333329</v>
      </c>
      <c r="L10" s="11">
        <v>81.25</v>
      </c>
      <c r="M10" s="11">
        <v>78.791666666666671</v>
      </c>
      <c r="N10" s="11">
        <v>69.666666666666671</v>
      </c>
      <c r="O10" s="11">
        <v>74.166666666666671</v>
      </c>
      <c r="P10" s="11">
        <v>76.958333333333329</v>
      </c>
      <c r="Q10" s="11">
        <v>79.541666666666671</v>
      </c>
      <c r="R10" s="11">
        <v>87</v>
      </c>
      <c r="S10" s="11">
        <v>85.25</v>
      </c>
      <c r="T10" s="11">
        <v>86.041666666666671</v>
      </c>
      <c r="U10" s="11">
        <v>77.416666666666671</v>
      </c>
      <c r="V10" s="11">
        <v>82.208333333333329</v>
      </c>
      <c r="W10" s="11">
        <v>94.533333333333331</v>
      </c>
      <c r="X10" s="11" t="s">
        <v>199</v>
      </c>
      <c r="Y10" s="11" t="s">
        <v>199</v>
      </c>
      <c r="Z10" s="11" t="s">
        <v>199</v>
      </c>
      <c r="AA10" s="11" t="s">
        <v>199</v>
      </c>
      <c r="AB10" s="11" t="s">
        <v>199</v>
      </c>
      <c r="AC10" s="11" t="s">
        <v>199</v>
      </c>
      <c r="AD10" s="11" t="s">
        <v>199</v>
      </c>
      <c r="AE10" s="106" t="s">
        <v>199</v>
      </c>
      <c r="AF10" s="108">
        <f t="shared" ref="AF10" si="1">AVERAGE(B10:AE10)</f>
        <v>79.747727272727275</v>
      </c>
    </row>
    <row r="11" spans="1:36" x14ac:dyDescent="0.2">
      <c r="A11" s="86" t="s">
        <v>98</v>
      </c>
      <c r="B11" s="120">
        <v>79.84615384615384</v>
      </c>
      <c r="C11" s="11">
        <v>70</v>
      </c>
      <c r="D11" s="11">
        <v>66.470588235294116</v>
      </c>
      <c r="E11" s="11">
        <v>52.8125</v>
      </c>
      <c r="F11" s="11">
        <v>44.444444444444443</v>
      </c>
      <c r="G11" s="11">
        <v>80</v>
      </c>
      <c r="H11" s="11">
        <v>78.571428571428569</v>
      </c>
      <c r="I11" s="11">
        <v>90</v>
      </c>
      <c r="J11" s="11" t="s">
        <v>199</v>
      </c>
      <c r="K11" s="11">
        <v>87</v>
      </c>
      <c r="L11" s="11">
        <v>72</v>
      </c>
      <c r="M11" s="11">
        <v>60</v>
      </c>
      <c r="N11" s="11">
        <v>59.333333333333336</v>
      </c>
      <c r="O11" s="11" t="s">
        <v>199</v>
      </c>
      <c r="P11" s="11" t="s">
        <v>199</v>
      </c>
      <c r="Q11" s="11" t="s">
        <v>199</v>
      </c>
      <c r="R11" s="11" t="s">
        <v>199</v>
      </c>
      <c r="S11" s="11" t="s">
        <v>199</v>
      </c>
      <c r="T11" s="11" t="s">
        <v>199</v>
      </c>
      <c r="U11" s="11" t="s">
        <v>199</v>
      </c>
      <c r="V11" s="11" t="s">
        <v>199</v>
      </c>
      <c r="W11" s="11" t="s">
        <v>199</v>
      </c>
      <c r="X11" s="11" t="s">
        <v>199</v>
      </c>
      <c r="Y11" s="11" t="s">
        <v>199</v>
      </c>
      <c r="Z11" s="11" t="s">
        <v>199</v>
      </c>
      <c r="AA11" s="11" t="s">
        <v>199</v>
      </c>
      <c r="AB11" s="11" t="s">
        <v>199</v>
      </c>
      <c r="AC11" s="11" t="s">
        <v>199</v>
      </c>
      <c r="AD11" s="11" t="s">
        <v>199</v>
      </c>
      <c r="AE11" s="106" t="s">
        <v>199</v>
      </c>
      <c r="AF11" s="108">
        <f>AVERAGE(B11:AE11)</f>
        <v>70.039870702554524</v>
      </c>
      <c r="AJ11" t="s">
        <v>28</v>
      </c>
    </row>
    <row r="12" spans="1:36" x14ac:dyDescent="0.2">
      <c r="A12" s="86" t="s">
        <v>1</v>
      </c>
      <c r="B12" s="120">
        <v>76.791666666666671</v>
      </c>
      <c r="C12" s="11">
        <v>62.708333333333336</v>
      </c>
      <c r="D12" s="11">
        <v>56.708333333333336</v>
      </c>
      <c r="E12" s="11">
        <v>49.375</v>
      </c>
      <c r="F12" s="11">
        <v>47.708333333333336</v>
      </c>
      <c r="G12" s="11">
        <v>49.25</v>
      </c>
      <c r="H12" s="11">
        <v>65.833333333333329</v>
      </c>
      <c r="I12" s="11">
        <v>77.347826086956516</v>
      </c>
      <c r="J12" s="11">
        <v>80.583333333333329</v>
      </c>
      <c r="K12" s="11">
        <v>88.222222222222229</v>
      </c>
      <c r="L12" s="11">
        <v>90.055555555555557</v>
      </c>
      <c r="M12" s="11">
        <v>76.125</v>
      </c>
      <c r="N12" s="11">
        <v>58.916666666666664</v>
      </c>
      <c r="O12" s="11">
        <v>58.291666666666664</v>
      </c>
      <c r="P12" s="11">
        <v>62.541666666666664</v>
      </c>
      <c r="Q12" s="11">
        <v>65.916666666666671</v>
      </c>
      <c r="R12" s="11">
        <v>74.25</v>
      </c>
      <c r="S12" s="11">
        <v>68</v>
      </c>
      <c r="T12" s="11">
        <v>80.458333333333329</v>
      </c>
      <c r="U12" s="11">
        <v>76.583333333333329</v>
      </c>
      <c r="V12" s="11">
        <v>66.041666666666671</v>
      </c>
      <c r="W12" s="11">
        <v>72.666666666666671</v>
      </c>
      <c r="X12" s="11">
        <v>62.833333333333336</v>
      </c>
      <c r="Y12" s="11">
        <v>52.041666666666664</v>
      </c>
      <c r="Z12" s="11">
        <v>62.5</v>
      </c>
      <c r="AA12" s="11">
        <v>46.5</v>
      </c>
      <c r="AB12" s="11">
        <v>55.416666666666664</v>
      </c>
      <c r="AC12" s="11">
        <v>79.900000000000006</v>
      </c>
      <c r="AD12" s="11">
        <v>46.9</v>
      </c>
      <c r="AE12" s="106">
        <v>29.2</v>
      </c>
      <c r="AF12" s="108">
        <f t="shared" ref="AF12:AF32" si="2">AVERAGE(B12:AE12)</f>
        <v>64.65557568438004</v>
      </c>
      <c r="AH12" s="12" t="s">
        <v>28</v>
      </c>
    </row>
    <row r="13" spans="1:36" x14ac:dyDescent="0.2">
      <c r="A13" s="86" t="s">
        <v>2</v>
      </c>
      <c r="B13" s="120">
        <v>71.833333333333329</v>
      </c>
      <c r="C13" s="11">
        <v>70.291666666666671</v>
      </c>
      <c r="D13" s="11">
        <v>65.416666666666671</v>
      </c>
      <c r="E13" s="11">
        <v>64.666666666666671</v>
      </c>
      <c r="F13" s="11">
        <v>61.791666666666664</v>
      </c>
      <c r="G13" s="11">
        <v>60.666666666666664</v>
      </c>
      <c r="H13" s="11">
        <v>63.583333333333336</v>
      </c>
      <c r="I13" s="11">
        <v>65.833333333333329</v>
      </c>
      <c r="J13" s="11">
        <v>64.833333333333329</v>
      </c>
      <c r="K13" s="11">
        <v>73.166666666666671</v>
      </c>
      <c r="L13" s="11">
        <v>79.416666666666671</v>
      </c>
      <c r="M13" s="11">
        <v>76.583333333333329</v>
      </c>
      <c r="N13" s="11">
        <v>69.833333333333329</v>
      </c>
      <c r="O13" s="11">
        <v>58.541666666666664</v>
      </c>
      <c r="P13" s="11">
        <v>62.625</v>
      </c>
      <c r="Q13" s="11">
        <v>64.375</v>
      </c>
      <c r="R13" s="11">
        <v>63.041666666666664</v>
      </c>
      <c r="S13" s="11">
        <v>60.5</v>
      </c>
      <c r="T13" s="11">
        <v>57.666666666666664</v>
      </c>
      <c r="U13" s="11">
        <v>61.166666666666664</v>
      </c>
      <c r="V13" s="11">
        <v>67.458333333333329</v>
      </c>
      <c r="W13" s="11">
        <v>65.708333333333329</v>
      </c>
      <c r="X13" s="11">
        <v>63.333333333333336</v>
      </c>
      <c r="Y13" s="11">
        <v>56.416666666666664</v>
      </c>
      <c r="Z13" s="11">
        <v>57.333333333333336</v>
      </c>
      <c r="AA13" s="11">
        <v>53.625</v>
      </c>
      <c r="AB13" s="11">
        <v>50.166666666666664</v>
      </c>
      <c r="AC13" s="11">
        <v>73</v>
      </c>
      <c r="AD13" s="11">
        <v>54.916666666666664</v>
      </c>
      <c r="AE13" s="106">
        <v>53.25</v>
      </c>
      <c r="AF13" s="108">
        <f t="shared" si="2"/>
        <v>63.7013888888889</v>
      </c>
      <c r="AG13" s="12" t="s">
        <v>28</v>
      </c>
      <c r="AH13" s="12" t="s">
        <v>28</v>
      </c>
    </row>
    <row r="14" spans="1:36" x14ac:dyDescent="0.2">
      <c r="A14" s="86" t="s">
        <v>3</v>
      </c>
      <c r="B14" s="120">
        <v>67.541666666666671</v>
      </c>
      <c r="C14" s="11">
        <v>62.75</v>
      </c>
      <c r="D14" s="11">
        <v>54.541666666666664</v>
      </c>
      <c r="E14" s="11">
        <v>49.833333333333336</v>
      </c>
      <c r="F14" s="11">
        <v>46.708333333333336</v>
      </c>
      <c r="G14" s="11">
        <v>55.041666666666664</v>
      </c>
      <c r="H14" s="11">
        <v>64.416666666666671</v>
      </c>
      <c r="I14" s="11">
        <v>71.666666666666671</v>
      </c>
      <c r="J14" s="11">
        <v>75.25</v>
      </c>
      <c r="K14" s="11">
        <v>82.208333333333329</v>
      </c>
      <c r="L14" s="11">
        <v>83.416666666666671</v>
      </c>
      <c r="M14" s="11">
        <v>67.791666666666671</v>
      </c>
      <c r="N14" s="11">
        <v>65.166666666666671</v>
      </c>
      <c r="O14" s="11">
        <v>59.375</v>
      </c>
      <c r="P14" s="11">
        <v>65.5</v>
      </c>
      <c r="Q14" s="11">
        <v>56.5</v>
      </c>
      <c r="R14" s="11">
        <v>71.166666666666671</v>
      </c>
      <c r="S14" s="11">
        <v>70</v>
      </c>
      <c r="T14" s="11">
        <v>68.833333333333329</v>
      </c>
      <c r="U14" s="11">
        <v>63.083333333333336</v>
      </c>
      <c r="V14" s="11">
        <v>68.416666666666671</v>
      </c>
      <c r="W14" s="11">
        <v>62.958333333333336</v>
      </c>
      <c r="X14" s="11">
        <v>61.833333333333336</v>
      </c>
      <c r="Y14" s="11">
        <v>58.208333333333336</v>
      </c>
      <c r="Z14" s="11">
        <v>63.583333333333336</v>
      </c>
      <c r="AA14" s="11">
        <v>54.041666666666664</v>
      </c>
      <c r="AB14" s="11">
        <v>66.791666666666671</v>
      </c>
      <c r="AC14" s="11">
        <v>68.916666666666671</v>
      </c>
      <c r="AD14" s="11">
        <v>36.916666666666664</v>
      </c>
      <c r="AE14" s="106">
        <v>51.875</v>
      </c>
      <c r="AF14" s="108">
        <f t="shared" si="2"/>
        <v>63.144444444444439</v>
      </c>
      <c r="AG14" s="12" t="s">
        <v>28</v>
      </c>
    </row>
    <row r="15" spans="1:36" x14ac:dyDescent="0.2">
      <c r="A15" s="86" t="s">
        <v>25</v>
      </c>
      <c r="B15" s="120">
        <v>69.833333333333329</v>
      </c>
      <c r="C15" s="11">
        <v>72.541666666666671</v>
      </c>
      <c r="D15" s="11">
        <v>67.5</v>
      </c>
      <c r="E15" s="11">
        <v>60.541666666666664</v>
      </c>
      <c r="F15" s="11">
        <v>57.291666666666664</v>
      </c>
      <c r="G15" s="11">
        <v>56.208333333333336</v>
      </c>
      <c r="H15" s="11">
        <v>60.083333333333336</v>
      </c>
      <c r="I15" s="11">
        <v>66.583333333333329</v>
      </c>
      <c r="J15" s="11">
        <v>70.541666666666671</v>
      </c>
      <c r="K15" s="11">
        <v>72</v>
      </c>
      <c r="L15" s="11">
        <v>82.875</v>
      </c>
      <c r="M15" s="11">
        <v>78.75</v>
      </c>
      <c r="N15" s="11">
        <v>72.625</v>
      </c>
      <c r="O15" s="11">
        <v>61.541666666666664</v>
      </c>
      <c r="P15" s="11">
        <v>59.875</v>
      </c>
      <c r="Q15" s="11">
        <v>60.125</v>
      </c>
      <c r="R15" s="11">
        <v>60.625</v>
      </c>
      <c r="S15" s="11">
        <v>55.791666666666664</v>
      </c>
      <c r="T15" s="11">
        <v>56.041666666666664</v>
      </c>
      <c r="U15" s="11">
        <v>73.583333333333329</v>
      </c>
      <c r="V15" s="11">
        <v>63.541666666666664</v>
      </c>
      <c r="W15" s="11">
        <v>61.916666666666664</v>
      </c>
      <c r="X15" s="11">
        <v>58.666666666666664</v>
      </c>
      <c r="Y15" s="11">
        <v>56.333333333333336</v>
      </c>
      <c r="Z15" s="11">
        <v>51.041666666666664</v>
      </c>
      <c r="AA15" s="11">
        <v>49.958333333333336</v>
      </c>
      <c r="AB15" s="11">
        <v>49.458333333333336</v>
      </c>
      <c r="AC15" s="11">
        <v>82.416666666666671</v>
      </c>
      <c r="AD15" s="11">
        <v>56.458333333333336</v>
      </c>
      <c r="AE15" s="106">
        <v>49.291666666666664</v>
      </c>
      <c r="AF15" s="108">
        <f t="shared" si="2"/>
        <v>63.134722222222223</v>
      </c>
      <c r="AH15" t="s">
        <v>28</v>
      </c>
      <c r="AI15" t="s">
        <v>28</v>
      </c>
    </row>
    <row r="16" spans="1:36" x14ac:dyDescent="0.2">
      <c r="A16" s="86" t="s">
        <v>4</v>
      </c>
      <c r="B16" s="120">
        <v>78.375</v>
      </c>
      <c r="C16" s="11">
        <v>77.666666666666671</v>
      </c>
      <c r="D16" s="11">
        <v>74.875</v>
      </c>
      <c r="E16" s="11">
        <v>72.125</v>
      </c>
      <c r="F16" s="11">
        <v>71.041666666666671</v>
      </c>
      <c r="G16" s="11">
        <v>71.875</v>
      </c>
      <c r="H16" s="11">
        <v>74.708333333333329</v>
      </c>
      <c r="I16" s="11">
        <v>75.666666666666671</v>
      </c>
      <c r="J16" s="11">
        <v>74.416666666666671</v>
      </c>
      <c r="K16" s="11">
        <v>79.458333333333329</v>
      </c>
      <c r="L16" s="11">
        <v>84.041666666666671</v>
      </c>
      <c r="M16" s="11">
        <v>80</v>
      </c>
      <c r="N16" s="11">
        <v>79.833333333333329</v>
      </c>
      <c r="O16" s="11">
        <v>76.625</v>
      </c>
      <c r="P16" s="11">
        <v>75.583333333333329</v>
      </c>
      <c r="Q16" s="11">
        <v>74</v>
      </c>
      <c r="R16" s="11">
        <v>73</v>
      </c>
      <c r="S16" s="11">
        <v>80.875</v>
      </c>
      <c r="T16" s="11">
        <v>82.791666666666671</v>
      </c>
      <c r="U16" s="11">
        <v>79.333333333333329</v>
      </c>
      <c r="V16" s="11">
        <v>77.541666666666671</v>
      </c>
      <c r="W16" s="11">
        <v>77.25</v>
      </c>
      <c r="X16" s="11">
        <v>70.166666666666671</v>
      </c>
      <c r="Y16" s="11">
        <v>70.375</v>
      </c>
      <c r="Z16" s="11">
        <v>72.583333333333329</v>
      </c>
      <c r="AA16" s="11">
        <v>65.708333333333329</v>
      </c>
      <c r="AB16" s="11">
        <v>68.458333333333329</v>
      </c>
      <c r="AC16" s="11">
        <v>76.708333333333329</v>
      </c>
      <c r="AD16" s="11">
        <v>51.708333333333336</v>
      </c>
      <c r="AE16" s="106">
        <v>51.708333333333336</v>
      </c>
      <c r="AF16" s="108">
        <f t="shared" si="2"/>
        <v>73.950000000000017</v>
      </c>
      <c r="AJ16" t="s">
        <v>28</v>
      </c>
    </row>
    <row r="17" spans="1:36" x14ac:dyDescent="0.2">
      <c r="A17" s="86" t="s">
        <v>143</v>
      </c>
      <c r="B17" s="120">
        <v>90.291666666666671</v>
      </c>
      <c r="C17" s="11">
        <v>76.826086956521735</v>
      </c>
      <c r="D17" s="11">
        <v>72.478260869565219</v>
      </c>
      <c r="E17" s="11">
        <v>65.75</v>
      </c>
      <c r="F17" s="11">
        <v>60.391304347826086</v>
      </c>
      <c r="G17" s="11">
        <v>83.166666666666671</v>
      </c>
      <c r="H17" s="11">
        <v>85.5</v>
      </c>
      <c r="I17" s="11">
        <v>90.791666666666671</v>
      </c>
      <c r="J17" s="11">
        <v>85.083333333333329</v>
      </c>
      <c r="K17" s="11">
        <v>89.391304347826093</v>
      </c>
      <c r="L17" s="11">
        <v>82.652173913043484</v>
      </c>
      <c r="M17" s="11">
        <v>76.260869565217391</v>
      </c>
      <c r="N17" s="11">
        <v>76.208333333333329</v>
      </c>
      <c r="O17" s="11">
        <v>73.916666666666671</v>
      </c>
      <c r="P17" s="11">
        <v>78.958333333333329</v>
      </c>
      <c r="Q17" s="11">
        <v>84.090909090909093</v>
      </c>
      <c r="R17" s="11">
        <v>81.208333333333329</v>
      </c>
      <c r="S17" s="11">
        <v>92.260869565217391</v>
      </c>
      <c r="T17" s="11">
        <v>95.478260869565219</v>
      </c>
      <c r="U17" s="11">
        <v>86.041666666666671</v>
      </c>
      <c r="V17" s="11">
        <v>88.541666666666671</v>
      </c>
      <c r="W17" s="11">
        <v>88.583333333333329</v>
      </c>
      <c r="X17" s="11">
        <v>79.583333333333329</v>
      </c>
      <c r="Y17" s="11">
        <v>69.521739130434781</v>
      </c>
      <c r="Z17" s="11">
        <v>85.083333333333329</v>
      </c>
      <c r="AA17" s="11">
        <v>67.25</v>
      </c>
      <c r="AB17" s="11">
        <v>80.217391304347828</v>
      </c>
      <c r="AC17" s="11">
        <v>83.875</v>
      </c>
      <c r="AD17" s="11">
        <v>72.791666666666671</v>
      </c>
      <c r="AE17" s="106">
        <v>68.217391304347828</v>
      </c>
      <c r="AF17" s="108">
        <f t="shared" si="2"/>
        <v>80.347052042160755</v>
      </c>
      <c r="AG17" s="12" t="s">
        <v>28</v>
      </c>
      <c r="AJ17" s="12" t="s">
        <v>28</v>
      </c>
    </row>
    <row r="18" spans="1:36" x14ac:dyDescent="0.2">
      <c r="A18" s="86" t="s">
        <v>144</v>
      </c>
      <c r="B18" s="120">
        <v>84.666666666666671</v>
      </c>
      <c r="C18" s="11">
        <v>73.833333333333329</v>
      </c>
      <c r="D18" s="11">
        <v>66.791666666666671</v>
      </c>
      <c r="E18" s="11">
        <v>58.541666666666664</v>
      </c>
      <c r="F18" s="11">
        <v>55.333333333333336</v>
      </c>
      <c r="G18" s="11">
        <v>69.25</v>
      </c>
      <c r="H18" s="11">
        <v>89.291666666666671</v>
      </c>
      <c r="I18" s="11">
        <v>85.208333333333329</v>
      </c>
      <c r="J18" s="11">
        <v>95.833333333333329</v>
      </c>
      <c r="K18" s="11">
        <v>94.375</v>
      </c>
      <c r="L18" s="11">
        <v>85.625</v>
      </c>
      <c r="M18" s="11">
        <v>64.375</v>
      </c>
      <c r="N18" s="11">
        <v>65.25</v>
      </c>
      <c r="O18" s="11">
        <v>69.083333333333329</v>
      </c>
      <c r="P18" s="11">
        <v>69.041666666666671</v>
      </c>
      <c r="Q18" s="11">
        <v>70.5</v>
      </c>
      <c r="R18" s="11">
        <v>75.125</v>
      </c>
      <c r="S18" s="11">
        <v>76.75</v>
      </c>
      <c r="T18" s="11">
        <v>86.583333333333329</v>
      </c>
      <c r="U18" s="11">
        <v>82.875</v>
      </c>
      <c r="V18" s="11">
        <v>79.291666666666671</v>
      </c>
      <c r="W18" s="11">
        <v>82.208333333333329</v>
      </c>
      <c r="X18" s="11">
        <v>75.583333333333329</v>
      </c>
      <c r="Y18" s="11">
        <v>68.75</v>
      </c>
      <c r="Z18" s="11">
        <v>75.583333333333329</v>
      </c>
      <c r="AA18" s="11">
        <v>62.458333333333336</v>
      </c>
      <c r="AB18" s="11">
        <v>77.75</v>
      </c>
      <c r="AC18" s="11">
        <v>78.125</v>
      </c>
      <c r="AD18" s="11">
        <v>64.583333333333329</v>
      </c>
      <c r="AE18" s="106">
        <v>49</v>
      </c>
      <c r="AF18" s="108">
        <f t="shared" si="2"/>
        <v>74.388888888888886</v>
      </c>
      <c r="AI18" t="s">
        <v>28</v>
      </c>
      <c r="AJ18" t="s">
        <v>28</v>
      </c>
    </row>
    <row r="19" spans="1:36" x14ac:dyDescent="0.2">
      <c r="A19" s="86" t="s">
        <v>5</v>
      </c>
      <c r="B19" s="120">
        <v>93.571428571428569</v>
      </c>
      <c r="C19" s="11">
        <v>72.6875</v>
      </c>
      <c r="D19" s="11">
        <v>75.304347826086953</v>
      </c>
      <c r="E19" s="11">
        <v>67.5</v>
      </c>
      <c r="F19" s="11">
        <v>66.291666666666671</v>
      </c>
      <c r="G19" s="11">
        <v>79.333333333333329</v>
      </c>
      <c r="H19" s="11">
        <v>90.461538461538467</v>
      </c>
      <c r="I19" s="11">
        <v>87.63636363636364</v>
      </c>
      <c r="J19" s="11">
        <v>77.285714285714292</v>
      </c>
      <c r="K19" s="11">
        <v>84.333333333333329</v>
      </c>
      <c r="L19" s="11">
        <v>67.833333333333329</v>
      </c>
      <c r="M19" s="11">
        <v>60.666666666666664</v>
      </c>
      <c r="N19" s="11">
        <v>59.777777777777779</v>
      </c>
      <c r="O19" s="11">
        <v>64.777777777777771</v>
      </c>
      <c r="P19" s="11">
        <v>56.777777777777779</v>
      </c>
      <c r="Q19" s="11">
        <v>71.714285714285708</v>
      </c>
      <c r="R19" s="11">
        <v>74</v>
      </c>
      <c r="S19" s="11">
        <v>100</v>
      </c>
      <c r="T19" s="11">
        <v>93.666666666666671</v>
      </c>
      <c r="U19" s="11">
        <v>78.400000000000006</v>
      </c>
      <c r="V19" s="11">
        <v>90.5</v>
      </c>
      <c r="W19" s="11">
        <v>76.5</v>
      </c>
      <c r="X19" s="11">
        <v>69.181818181818187</v>
      </c>
      <c r="Y19" s="11">
        <v>65.083333333333329</v>
      </c>
      <c r="Z19" s="11">
        <v>70.3</v>
      </c>
      <c r="AA19" s="11">
        <v>53.53846153846154</v>
      </c>
      <c r="AB19" s="11">
        <v>74.166666666666671</v>
      </c>
      <c r="AC19" s="11">
        <v>82.666666666666671</v>
      </c>
      <c r="AD19" s="11">
        <v>53</v>
      </c>
      <c r="AE19" s="106">
        <v>52.692307692307693</v>
      </c>
      <c r="AF19" s="108">
        <f t="shared" si="2"/>
        <v>73.654958863600172</v>
      </c>
      <c r="AJ19" t="s">
        <v>28</v>
      </c>
    </row>
    <row r="20" spans="1:36" x14ac:dyDescent="0.2">
      <c r="A20" s="86" t="s">
        <v>6</v>
      </c>
      <c r="B20" s="120">
        <v>77.230769230769226</v>
      </c>
      <c r="C20" s="11">
        <v>58.363636363636367</v>
      </c>
      <c r="D20" s="11">
        <v>50.46153846153846</v>
      </c>
      <c r="E20" s="11">
        <v>47.083333333333336</v>
      </c>
      <c r="F20" s="11">
        <v>46.625</v>
      </c>
      <c r="G20" s="11">
        <v>63.235294117647058</v>
      </c>
      <c r="H20" s="11">
        <v>84.714285714285708</v>
      </c>
      <c r="I20" s="11">
        <v>85.833333333333329</v>
      </c>
      <c r="J20" s="11">
        <v>92.416666666666671</v>
      </c>
      <c r="K20" s="11">
        <v>88.111111111111114</v>
      </c>
      <c r="L20" s="11">
        <v>72.333333333333329</v>
      </c>
      <c r="M20" s="11">
        <v>50.7</v>
      </c>
      <c r="N20" s="11">
        <v>57</v>
      </c>
      <c r="O20" s="11">
        <v>61.153846153846153</v>
      </c>
      <c r="P20" s="11">
        <v>61.5</v>
      </c>
      <c r="Q20" s="11">
        <v>80.666666666666671</v>
      </c>
      <c r="R20" s="11">
        <v>69</v>
      </c>
      <c r="S20" s="11">
        <v>70.375</v>
      </c>
      <c r="T20" s="11">
        <v>78.916666666666671</v>
      </c>
      <c r="U20" s="11">
        <v>77</v>
      </c>
      <c r="V20" s="11">
        <v>68.444444444444443</v>
      </c>
      <c r="W20" s="11">
        <v>69.5</v>
      </c>
      <c r="X20" s="11">
        <v>65.833333333333329</v>
      </c>
      <c r="Y20" s="11">
        <v>56.529411764705884</v>
      </c>
      <c r="Z20" s="11">
        <v>65.388888888888886</v>
      </c>
      <c r="AA20" s="11">
        <v>55.476190476190474</v>
      </c>
      <c r="AB20" s="11">
        <v>69.529411764705884</v>
      </c>
      <c r="AC20" s="11">
        <v>76.733333333333334</v>
      </c>
      <c r="AD20" s="11">
        <v>55.142857142857146</v>
      </c>
      <c r="AE20" s="106">
        <v>51.571428571428569</v>
      </c>
      <c r="AF20" s="108">
        <f t="shared" si="2"/>
        <v>66.89565936242407</v>
      </c>
      <c r="AI20" t="s">
        <v>28</v>
      </c>
    </row>
    <row r="21" spans="1:36" x14ac:dyDescent="0.2">
      <c r="A21" s="86" t="s">
        <v>24</v>
      </c>
      <c r="B21" s="120">
        <v>64.090909090909093</v>
      </c>
      <c r="C21" s="11">
        <v>52.1</v>
      </c>
      <c r="D21" s="11">
        <v>51.111111111111114</v>
      </c>
      <c r="E21" s="11">
        <v>43.18181818181818</v>
      </c>
      <c r="F21" s="11">
        <v>39.090909090909093</v>
      </c>
      <c r="G21" s="11">
        <v>48.25</v>
      </c>
      <c r="H21" s="11">
        <v>62.333333333333336</v>
      </c>
      <c r="I21" s="11">
        <v>77.666666666666671</v>
      </c>
      <c r="J21" s="11">
        <v>82.5</v>
      </c>
      <c r="K21" s="11">
        <v>87.4</v>
      </c>
      <c r="L21" s="11">
        <v>84.888888888888886</v>
      </c>
      <c r="M21" s="11">
        <v>62.7</v>
      </c>
      <c r="N21" s="11">
        <v>50</v>
      </c>
      <c r="O21" s="11">
        <v>49.5</v>
      </c>
      <c r="P21" s="11">
        <v>57</v>
      </c>
      <c r="Q21" s="11">
        <v>66.5</v>
      </c>
      <c r="R21" s="11">
        <v>75</v>
      </c>
      <c r="S21" s="11">
        <v>75</v>
      </c>
      <c r="T21" s="11">
        <v>79</v>
      </c>
      <c r="U21" s="11">
        <v>67.888888888888886</v>
      </c>
      <c r="V21" s="11">
        <v>72.142857142857139</v>
      </c>
      <c r="W21" s="11">
        <v>67.555555555555557</v>
      </c>
      <c r="X21" s="11">
        <v>53.5</v>
      </c>
      <c r="Y21" s="11">
        <v>55.875</v>
      </c>
      <c r="Z21" s="11">
        <v>58.7</v>
      </c>
      <c r="AA21" s="11">
        <v>52.6</v>
      </c>
      <c r="AB21" s="11">
        <v>75.428571428571431</v>
      </c>
      <c r="AC21" s="11" t="s">
        <v>199</v>
      </c>
      <c r="AD21" s="11">
        <v>44.75</v>
      </c>
      <c r="AE21" s="106">
        <v>32.875</v>
      </c>
      <c r="AF21" s="108">
        <f t="shared" si="2"/>
        <v>61.676879633776181</v>
      </c>
      <c r="AJ21" s="12" t="s">
        <v>28</v>
      </c>
    </row>
    <row r="22" spans="1:36" x14ac:dyDescent="0.2">
      <c r="A22" s="86" t="s">
        <v>145</v>
      </c>
      <c r="B22" s="120">
        <v>83.461538461538467</v>
      </c>
      <c r="C22" s="11">
        <v>69.692307692307693</v>
      </c>
      <c r="D22" s="11">
        <v>64.230769230769226</v>
      </c>
      <c r="E22" s="11">
        <v>60.384615384615387</v>
      </c>
      <c r="F22" s="11">
        <v>56.416666666666664</v>
      </c>
      <c r="G22" s="11">
        <v>84.8</v>
      </c>
      <c r="H22" s="11">
        <v>86.36363636363636</v>
      </c>
      <c r="I22" s="11">
        <v>83.272727272727266</v>
      </c>
      <c r="J22" s="11">
        <v>93.888888888888886</v>
      </c>
      <c r="K22" s="11">
        <v>89.3</v>
      </c>
      <c r="L22" s="11">
        <v>79.545454545454547</v>
      </c>
      <c r="M22" s="11">
        <v>63.384615384615387</v>
      </c>
      <c r="N22" s="11">
        <v>63.07692307692308</v>
      </c>
      <c r="O22" s="11">
        <v>69.92307692307692</v>
      </c>
      <c r="P22" s="11">
        <v>67</v>
      </c>
      <c r="Q22" s="11">
        <v>77.5</v>
      </c>
      <c r="R22" s="11">
        <v>70.599999999999994</v>
      </c>
      <c r="S22" s="11">
        <v>87.5</v>
      </c>
      <c r="T22" s="11">
        <v>91.5</v>
      </c>
      <c r="U22" s="11">
        <v>85.777777777777771</v>
      </c>
      <c r="V22" s="11">
        <v>87.1</v>
      </c>
      <c r="W22" s="11">
        <v>83.545454545454547</v>
      </c>
      <c r="X22" s="11">
        <v>73.230769230769226</v>
      </c>
      <c r="Y22" s="11">
        <v>70</v>
      </c>
      <c r="Z22" s="11">
        <v>78.818181818181813</v>
      </c>
      <c r="AA22" s="11">
        <v>58.846153846153847</v>
      </c>
      <c r="AB22" s="11">
        <v>87.222222222222229</v>
      </c>
      <c r="AC22" s="11">
        <v>82.666666666666671</v>
      </c>
      <c r="AD22" s="11">
        <v>50.909090909090907</v>
      </c>
      <c r="AE22" s="106">
        <v>48.727272727272727</v>
      </c>
      <c r="AF22" s="108">
        <f t="shared" si="2"/>
        <v>74.956160321160311</v>
      </c>
      <c r="AG22" s="12" t="s">
        <v>28</v>
      </c>
      <c r="AI22" t="s">
        <v>28</v>
      </c>
      <c r="AJ22" s="12" t="s">
        <v>28</v>
      </c>
    </row>
    <row r="23" spans="1:36" s="5" customFormat="1" x14ac:dyDescent="0.2">
      <c r="A23" s="86" t="s">
        <v>7</v>
      </c>
      <c r="B23" s="120" t="s">
        <v>199</v>
      </c>
      <c r="C23" s="11" t="s">
        <v>199</v>
      </c>
      <c r="D23" s="11" t="s">
        <v>199</v>
      </c>
      <c r="E23" s="11" t="s">
        <v>199</v>
      </c>
      <c r="F23" s="11" t="s">
        <v>199</v>
      </c>
      <c r="G23" s="11" t="s">
        <v>199</v>
      </c>
      <c r="H23" s="11" t="s">
        <v>199</v>
      </c>
      <c r="I23" s="11" t="s">
        <v>199</v>
      </c>
      <c r="J23" s="11" t="s">
        <v>199</v>
      </c>
      <c r="K23" s="11" t="s">
        <v>199</v>
      </c>
      <c r="L23" s="11" t="s">
        <v>199</v>
      </c>
      <c r="M23" s="11" t="s">
        <v>199</v>
      </c>
      <c r="N23" s="11" t="s">
        <v>199</v>
      </c>
      <c r="O23" s="11" t="s">
        <v>199</v>
      </c>
      <c r="P23" s="11" t="s">
        <v>199</v>
      </c>
      <c r="Q23" s="11" t="s">
        <v>199</v>
      </c>
      <c r="R23" s="11" t="s">
        <v>199</v>
      </c>
      <c r="S23" s="11" t="s">
        <v>199</v>
      </c>
      <c r="T23" s="11">
        <v>66.7</v>
      </c>
      <c r="U23" s="11">
        <v>75.166666666666671</v>
      </c>
      <c r="V23" s="11">
        <v>75</v>
      </c>
      <c r="W23" s="11">
        <v>72.954545454545453</v>
      </c>
      <c r="X23" s="11" t="s">
        <v>199</v>
      </c>
      <c r="Y23" s="11" t="s">
        <v>199</v>
      </c>
      <c r="Z23" s="11" t="s">
        <v>199</v>
      </c>
      <c r="AA23" s="11" t="s">
        <v>199</v>
      </c>
      <c r="AB23" s="11" t="s">
        <v>199</v>
      </c>
      <c r="AC23" s="11" t="s">
        <v>199</v>
      </c>
      <c r="AD23" s="11" t="s">
        <v>199</v>
      </c>
      <c r="AE23" s="106" t="s">
        <v>199</v>
      </c>
      <c r="AF23" s="108">
        <f t="shared" si="2"/>
        <v>72.455303030303028</v>
      </c>
      <c r="AJ23" s="5" t="s">
        <v>28</v>
      </c>
    </row>
    <row r="24" spans="1:36" x14ac:dyDescent="0.2">
      <c r="A24" s="86" t="s">
        <v>146</v>
      </c>
      <c r="B24" s="120">
        <v>77.2</v>
      </c>
      <c r="C24" s="11">
        <v>65.2</v>
      </c>
      <c r="D24" s="11">
        <v>58.7</v>
      </c>
      <c r="E24" s="11">
        <v>49.3</v>
      </c>
      <c r="F24" s="11">
        <v>47.3</v>
      </c>
      <c r="G24" s="11">
        <v>53.7</v>
      </c>
      <c r="H24" s="11">
        <v>74</v>
      </c>
      <c r="I24" s="11">
        <v>81.125</v>
      </c>
      <c r="J24" s="11">
        <v>87.75</v>
      </c>
      <c r="K24" s="11">
        <v>90.428571428571431</v>
      </c>
      <c r="L24" s="11">
        <v>90.777777777777771</v>
      </c>
      <c r="M24" s="11">
        <v>80.400000000000006</v>
      </c>
      <c r="N24" s="11">
        <v>71.2</v>
      </c>
      <c r="O24" s="11">
        <v>65</v>
      </c>
      <c r="P24" s="11">
        <v>72</v>
      </c>
      <c r="Q24" s="11">
        <v>77</v>
      </c>
      <c r="R24" s="11">
        <v>77.125</v>
      </c>
      <c r="S24" s="11">
        <v>77.555555555555557</v>
      </c>
      <c r="T24" s="11">
        <v>79.777777777777771</v>
      </c>
      <c r="U24" s="11">
        <v>81.555555555555557</v>
      </c>
      <c r="V24" s="11">
        <v>73.222222222222229</v>
      </c>
      <c r="W24" s="11">
        <v>78.5</v>
      </c>
      <c r="X24" s="11">
        <v>69.7</v>
      </c>
      <c r="Y24" s="11">
        <v>58.1</v>
      </c>
      <c r="Z24" s="11">
        <v>67</v>
      </c>
      <c r="AA24" s="11">
        <v>50.5</v>
      </c>
      <c r="AB24" s="11">
        <v>61.428571428571431</v>
      </c>
      <c r="AC24" s="11">
        <v>73</v>
      </c>
      <c r="AD24" s="11">
        <v>71.099999999999994</v>
      </c>
      <c r="AE24" s="106">
        <v>62.4</v>
      </c>
      <c r="AF24" s="108">
        <f t="shared" si="2"/>
        <v>70.734867724867726</v>
      </c>
      <c r="AJ24" s="12" t="s">
        <v>28</v>
      </c>
    </row>
    <row r="25" spans="1:36" x14ac:dyDescent="0.2">
      <c r="A25" s="86" t="s">
        <v>147</v>
      </c>
      <c r="B25" s="120">
        <v>84.5</v>
      </c>
      <c r="C25" s="11">
        <v>85.666666666666671</v>
      </c>
      <c r="D25" s="11">
        <v>88</v>
      </c>
      <c r="E25" s="11">
        <v>81.333333333333329</v>
      </c>
      <c r="F25" s="11">
        <v>74.75</v>
      </c>
      <c r="G25" s="11">
        <v>76</v>
      </c>
      <c r="H25" s="11">
        <v>84</v>
      </c>
      <c r="I25" s="11">
        <v>86</v>
      </c>
      <c r="J25" s="11">
        <v>79.25</v>
      </c>
      <c r="K25" s="11">
        <v>74.333333333333329</v>
      </c>
      <c r="L25" s="11">
        <v>81.571428571428569</v>
      </c>
      <c r="M25" s="11">
        <v>74.571428571428569</v>
      </c>
      <c r="N25" s="11">
        <v>74.666666666666671</v>
      </c>
      <c r="O25" s="11">
        <v>77.8</v>
      </c>
      <c r="P25" s="11">
        <v>77.2</v>
      </c>
      <c r="Q25" s="11">
        <v>73.599999999999994</v>
      </c>
      <c r="R25" s="11">
        <v>69.8</v>
      </c>
      <c r="S25" s="11">
        <v>78.8</v>
      </c>
      <c r="T25" s="11">
        <v>75.571428571428569</v>
      </c>
      <c r="U25" s="11">
        <v>78</v>
      </c>
      <c r="V25" s="11">
        <v>73.5</v>
      </c>
      <c r="W25" s="11">
        <v>81.5</v>
      </c>
      <c r="X25" s="11">
        <v>82.333333333333329</v>
      </c>
      <c r="Y25" s="11">
        <v>72.25</v>
      </c>
      <c r="Z25" s="11">
        <v>80.666666666666671</v>
      </c>
      <c r="AA25" s="11">
        <v>77.333333333333329</v>
      </c>
      <c r="AB25" s="11">
        <v>68</v>
      </c>
      <c r="AC25" s="11">
        <v>82</v>
      </c>
      <c r="AD25" s="11">
        <v>39</v>
      </c>
      <c r="AE25" s="106">
        <v>34.444444444444443</v>
      </c>
      <c r="AF25" s="108">
        <f t="shared" si="2"/>
        <v>75.548068783068786</v>
      </c>
      <c r="AH25" t="s">
        <v>28</v>
      </c>
      <c r="AI25" s="12" t="s">
        <v>202</v>
      </c>
    </row>
    <row r="26" spans="1:36" x14ac:dyDescent="0.2">
      <c r="A26" s="86" t="s">
        <v>8</v>
      </c>
      <c r="B26" s="120">
        <v>88</v>
      </c>
      <c r="C26" s="11">
        <v>79.833333333333329</v>
      </c>
      <c r="D26" s="11">
        <v>67.166666666666671</v>
      </c>
      <c r="E26" s="11">
        <v>68.125</v>
      </c>
      <c r="F26" s="11">
        <v>64.875</v>
      </c>
      <c r="G26" s="11">
        <v>70.041666666666671</v>
      </c>
      <c r="H26" s="11">
        <v>92.916666666666671</v>
      </c>
      <c r="I26" s="11">
        <v>90.083333333333329</v>
      </c>
      <c r="J26" s="11">
        <v>95.625</v>
      </c>
      <c r="K26" s="11">
        <v>93.666666666666671</v>
      </c>
      <c r="L26" s="11">
        <v>88.083333333333329</v>
      </c>
      <c r="M26" s="11">
        <v>71.666666666666671</v>
      </c>
      <c r="N26" s="11">
        <v>65.875</v>
      </c>
      <c r="O26" s="11">
        <v>76.625</v>
      </c>
      <c r="P26" s="11">
        <v>72.083333333333329</v>
      </c>
      <c r="Q26" s="11">
        <v>83.458333333333329</v>
      </c>
      <c r="R26" s="11">
        <v>82.833333333333329</v>
      </c>
      <c r="S26" s="11">
        <v>87.375</v>
      </c>
      <c r="T26" s="11">
        <v>97.285714285714292</v>
      </c>
      <c r="U26" s="11">
        <v>85.444444444444443</v>
      </c>
      <c r="V26" s="11">
        <v>86.75</v>
      </c>
      <c r="W26" s="11">
        <v>84.5</v>
      </c>
      <c r="X26" s="11">
        <v>84.090909090909093</v>
      </c>
      <c r="Y26" s="11">
        <v>76.333333333333329</v>
      </c>
      <c r="Z26" s="11">
        <v>84.541666666666671</v>
      </c>
      <c r="AA26" s="11">
        <v>62.583333333333336</v>
      </c>
      <c r="AB26" s="11">
        <v>90.5</v>
      </c>
      <c r="AC26" s="11">
        <v>91.416666666666671</v>
      </c>
      <c r="AD26" s="11">
        <v>57.823529411764703</v>
      </c>
      <c r="AE26" s="106">
        <v>56.291666666666664</v>
      </c>
      <c r="AF26" s="108">
        <f t="shared" si="2"/>
        <v>79.863153241094395</v>
      </c>
      <c r="AG26" s="12" t="s">
        <v>28</v>
      </c>
      <c r="AH26" t="s">
        <v>28</v>
      </c>
      <c r="AJ26" s="12" t="s">
        <v>28</v>
      </c>
    </row>
    <row r="27" spans="1:36" x14ac:dyDescent="0.2">
      <c r="A27" s="86" t="s">
        <v>9</v>
      </c>
      <c r="B27" s="120" t="s">
        <v>199</v>
      </c>
      <c r="C27" s="11" t="s">
        <v>199</v>
      </c>
      <c r="D27" s="11" t="s">
        <v>199</v>
      </c>
      <c r="E27" s="11" t="s">
        <v>199</v>
      </c>
      <c r="F27" s="11" t="s">
        <v>199</v>
      </c>
      <c r="G27" s="11" t="s">
        <v>199</v>
      </c>
      <c r="H27" s="11" t="s">
        <v>199</v>
      </c>
      <c r="I27" s="11" t="s">
        <v>199</v>
      </c>
      <c r="J27" s="11" t="s">
        <v>199</v>
      </c>
      <c r="K27" s="11" t="s">
        <v>199</v>
      </c>
      <c r="L27" s="11" t="s">
        <v>199</v>
      </c>
      <c r="M27" s="11">
        <v>49.75</v>
      </c>
      <c r="N27" s="11">
        <v>63.5</v>
      </c>
      <c r="O27" s="11">
        <v>80.555555555555557</v>
      </c>
      <c r="P27" s="11" t="s">
        <v>199</v>
      </c>
      <c r="Q27" s="11" t="s">
        <v>199</v>
      </c>
      <c r="R27" s="11" t="s">
        <v>199</v>
      </c>
      <c r="S27" s="11" t="s">
        <v>199</v>
      </c>
      <c r="T27" s="11">
        <v>68</v>
      </c>
      <c r="U27" s="11">
        <v>72.916666666666671</v>
      </c>
      <c r="V27" s="11" t="s">
        <v>199</v>
      </c>
      <c r="W27" s="11" t="s">
        <v>199</v>
      </c>
      <c r="X27" s="11" t="s">
        <v>199</v>
      </c>
      <c r="Y27" s="11" t="s">
        <v>199</v>
      </c>
      <c r="Z27" s="11">
        <v>55.272727272727273</v>
      </c>
      <c r="AA27" s="11">
        <v>55</v>
      </c>
      <c r="AB27" s="11">
        <v>67.555555555555557</v>
      </c>
      <c r="AC27" s="11" t="s">
        <v>199</v>
      </c>
      <c r="AD27" s="11">
        <v>29.555555555555557</v>
      </c>
      <c r="AE27" s="106">
        <v>42</v>
      </c>
      <c r="AF27" s="108">
        <f t="shared" si="2"/>
        <v>58.410606060606064</v>
      </c>
      <c r="AI27" s="12" t="s">
        <v>28</v>
      </c>
      <c r="AJ27" t="s">
        <v>28</v>
      </c>
    </row>
    <row r="28" spans="1:36" x14ac:dyDescent="0.2">
      <c r="A28" s="86" t="s">
        <v>148</v>
      </c>
      <c r="B28" s="120">
        <v>60.222222222222221</v>
      </c>
      <c r="C28" s="11">
        <v>49.777777777777779</v>
      </c>
      <c r="D28" s="11">
        <v>48.3</v>
      </c>
      <c r="E28" s="11">
        <v>39.222222222222221</v>
      </c>
      <c r="F28" s="11">
        <v>37.888888888888886</v>
      </c>
      <c r="G28" s="11">
        <v>41.222222222222221</v>
      </c>
      <c r="H28" s="11">
        <v>60.888888888888886</v>
      </c>
      <c r="I28" s="11">
        <v>75.5</v>
      </c>
      <c r="J28" s="11">
        <v>83.2</v>
      </c>
      <c r="K28" s="11" t="s">
        <v>199</v>
      </c>
      <c r="L28" s="11">
        <v>79</v>
      </c>
      <c r="M28" s="11">
        <v>61.625</v>
      </c>
      <c r="N28" s="11">
        <v>56.166666666666664</v>
      </c>
      <c r="O28" s="11">
        <v>54.416666666666664</v>
      </c>
      <c r="P28" s="11">
        <v>53.3</v>
      </c>
      <c r="Q28" s="11">
        <v>57.363636363636367</v>
      </c>
      <c r="R28" s="11">
        <v>62.25</v>
      </c>
      <c r="S28" s="11">
        <v>51.666666666666664</v>
      </c>
      <c r="T28" s="11">
        <v>55.142857142857146</v>
      </c>
      <c r="U28" s="11">
        <v>63</v>
      </c>
      <c r="V28" s="11">
        <v>59.555555555555557</v>
      </c>
      <c r="W28" s="11">
        <v>62.81818181818182</v>
      </c>
      <c r="X28" s="11">
        <v>53.545454545454547</v>
      </c>
      <c r="Y28" s="11">
        <v>42</v>
      </c>
      <c r="Z28" s="11">
        <v>43</v>
      </c>
      <c r="AA28" s="11">
        <v>41</v>
      </c>
      <c r="AB28" s="11">
        <v>43.2</v>
      </c>
      <c r="AC28" s="11">
        <v>65</v>
      </c>
      <c r="AD28" s="11">
        <v>53.5</v>
      </c>
      <c r="AE28" s="106">
        <v>39.5</v>
      </c>
      <c r="AF28" s="108">
        <f t="shared" si="2"/>
        <v>54.940445091307154</v>
      </c>
      <c r="AH28" t="s">
        <v>28</v>
      </c>
      <c r="AI28" t="s">
        <v>28</v>
      </c>
    </row>
    <row r="29" spans="1:36" x14ac:dyDescent="0.2">
      <c r="A29" s="86" t="s">
        <v>10</v>
      </c>
      <c r="B29" s="120">
        <v>84</v>
      </c>
      <c r="C29" s="11">
        <v>74.541666666666671</v>
      </c>
      <c r="D29" s="11">
        <v>75.291666666666671</v>
      </c>
      <c r="E29" s="11">
        <v>60.5</v>
      </c>
      <c r="F29" s="11">
        <v>58.208333333333336</v>
      </c>
      <c r="G29" s="11">
        <v>70.458333333333329</v>
      </c>
      <c r="H29" s="11">
        <v>78.583333333333329</v>
      </c>
      <c r="I29" s="11">
        <v>87</v>
      </c>
      <c r="J29" s="11">
        <v>96.625</v>
      </c>
      <c r="K29" s="11">
        <v>95</v>
      </c>
      <c r="L29" s="11">
        <v>92.458333333333329</v>
      </c>
      <c r="M29" s="11">
        <v>74.125</v>
      </c>
      <c r="N29" s="11">
        <v>78.25</v>
      </c>
      <c r="O29" s="11">
        <v>75.708333333333329</v>
      </c>
      <c r="P29" s="11">
        <v>78.695652173913047</v>
      </c>
      <c r="Q29" s="11">
        <v>82.75</v>
      </c>
      <c r="R29" s="11">
        <v>79.25</v>
      </c>
      <c r="S29" s="11">
        <v>78</v>
      </c>
      <c r="T29" s="11">
        <v>86.166666666666671</v>
      </c>
      <c r="U29" s="11">
        <v>84.416666666666671</v>
      </c>
      <c r="V29" s="11">
        <v>79.25</v>
      </c>
      <c r="W29" s="11">
        <v>84.458333333333329</v>
      </c>
      <c r="X29" s="11">
        <v>75.583333333333329</v>
      </c>
      <c r="Y29" s="11">
        <v>65.375</v>
      </c>
      <c r="Z29" s="11">
        <v>74.5</v>
      </c>
      <c r="AA29" s="11">
        <v>64.166666666666671</v>
      </c>
      <c r="AB29" s="11">
        <v>79.458333333333329</v>
      </c>
      <c r="AC29" s="11">
        <v>81.833333333333329</v>
      </c>
      <c r="AD29" s="11">
        <v>72.25</v>
      </c>
      <c r="AE29" s="106">
        <v>70.875</v>
      </c>
      <c r="AF29" s="108">
        <f t="shared" si="2"/>
        <v>77.925966183574886</v>
      </c>
      <c r="AI29" s="12" t="s">
        <v>28</v>
      </c>
      <c r="AJ29" t="s">
        <v>28</v>
      </c>
    </row>
    <row r="30" spans="1:36" x14ac:dyDescent="0.2">
      <c r="A30" s="86" t="s">
        <v>133</v>
      </c>
      <c r="B30" s="120">
        <v>81.125</v>
      </c>
      <c r="C30" s="11">
        <v>74.666666666666671</v>
      </c>
      <c r="D30" s="11">
        <v>64.25</v>
      </c>
      <c r="E30" s="11">
        <v>54</v>
      </c>
      <c r="F30" s="11">
        <v>50.333333333333336</v>
      </c>
      <c r="G30" s="11">
        <v>49.25</v>
      </c>
      <c r="H30" s="11">
        <v>74.875</v>
      </c>
      <c r="I30" s="11">
        <v>96.208333333333329</v>
      </c>
      <c r="J30" s="11">
        <v>98.083333333333329</v>
      </c>
      <c r="K30" s="11">
        <v>99.791666666666671</v>
      </c>
      <c r="L30" s="11">
        <v>99.458333333333329</v>
      </c>
      <c r="M30" s="11">
        <v>78.333333333333329</v>
      </c>
      <c r="N30" s="11">
        <v>79.291666666666671</v>
      </c>
      <c r="O30" s="11">
        <v>74.458333333333329</v>
      </c>
      <c r="P30" s="11">
        <v>75.333333333333329</v>
      </c>
      <c r="Q30" s="11">
        <v>79.375</v>
      </c>
      <c r="R30" s="11">
        <v>77.625</v>
      </c>
      <c r="S30" s="11">
        <v>75.166666666666671</v>
      </c>
      <c r="T30" s="11">
        <v>71.583333333333329</v>
      </c>
      <c r="U30" s="11">
        <v>85.958333333333329</v>
      </c>
      <c r="V30" s="11">
        <v>81.625</v>
      </c>
      <c r="W30" s="11">
        <v>84.958333333333329</v>
      </c>
      <c r="X30" s="11">
        <v>77.041666666666671</v>
      </c>
      <c r="Y30" s="11">
        <v>60.75</v>
      </c>
      <c r="Z30" s="11">
        <v>76.708333333333329</v>
      </c>
      <c r="AA30" s="11">
        <v>61.75</v>
      </c>
      <c r="AB30" s="11">
        <v>54.666666666666664</v>
      </c>
      <c r="AC30" s="11">
        <v>82</v>
      </c>
      <c r="AD30" s="11">
        <v>75.541666666666671</v>
      </c>
      <c r="AE30" s="106">
        <v>69.375</v>
      </c>
      <c r="AF30" s="108">
        <f t="shared" si="2"/>
        <v>75.452777777777769</v>
      </c>
      <c r="AJ30" t="s">
        <v>28</v>
      </c>
    </row>
    <row r="31" spans="1:36" x14ac:dyDescent="0.2">
      <c r="A31" s="86" t="s">
        <v>14</v>
      </c>
      <c r="B31" s="120">
        <v>82.764705882352942</v>
      </c>
      <c r="C31" s="11">
        <v>73.333333333333329</v>
      </c>
      <c r="D31" s="11">
        <v>53.695652173913047</v>
      </c>
      <c r="E31" s="11">
        <v>53.75</v>
      </c>
      <c r="F31" s="11">
        <v>55</v>
      </c>
      <c r="G31" s="11">
        <v>54.833333333333336</v>
      </c>
      <c r="H31" s="11">
        <v>82.13333333333334</v>
      </c>
      <c r="I31" s="11">
        <v>85.454545454545453</v>
      </c>
      <c r="J31" s="11">
        <v>89.181818181818187</v>
      </c>
      <c r="K31" s="11">
        <v>90.35</v>
      </c>
      <c r="L31" s="11">
        <v>88.84210526315789</v>
      </c>
      <c r="M31" s="11">
        <v>81.473684210526315</v>
      </c>
      <c r="N31" s="11">
        <v>68.333333333333329</v>
      </c>
      <c r="O31" s="11">
        <v>62.214285714285715</v>
      </c>
      <c r="P31" s="11">
        <v>70.625</v>
      </c>
      <c r="Q31" s="11">
        <v>75.875</v>
      </c>
      <c r="R31" s="11">
        <v>77.083333333333329</v>
      </c>
      <c r="S31" s="11">
        <v>75.333333333333329</v>
      </c>
      <c r="T31" s="11">
        <v>78.5</v>
      </c>
      <c r="U31" s="11">
        <v>79.416666666666671</v>
      </c>
      <c r="V31" s="11">
        <v>83.13333333333334</v>
      </c>
      <c r="W31" s="11">
        <v>86.642857142857139</v>
      </c>
      <c r="X31" s="11">
        <v>78</v>
      </c>
      <c r="Y31" s="11">
        <v>63.083333333333336</v>
      </c>
      <c r="Z31" s="11">
        <v>72.333333333333329</v>
      </c>
      <c r="AA31" s="11">
        <v>64.230769230769226</v>
      </c>
      <c r="AB31" s="11">
        <v>62.18181818181818</v>
      </c>
      <c r="AC31" s="11">
        <v>79.125</v>
      </c>
      <c r="AD31" s="11">
        <v>69.458333333333329</v>
      </c>
      <c r="AE31" s="106">
        <v>59.625</v>
      </c>
      <c r="AF31" s="108">
        <f t="shared" si="2"/>
        <v>73.200241381201479</v>
      </c>
      <c r="AJ31" t="s">
        <v>28</v>
      </c>
    </row>
    <row r="32" spans="1:36" ht="13.5" thickBot="1" x14ac:dyDescent="0.25">
      <c r="A32" s="87" t="s">
        <v>11</v>
      </c>
      <c r="B32" s="126">
        <v>60.625</v>
      </c>
      <c r="C32" s="127">
        <v>57.916666666666664</v>
      </c>
      <c r="D32" s="127">
        <v>55.541666666666664</v>
      </c>
      <c r="E32" s="127">
        <v>51.75</v>
      </c>
      <c r="F32" s="127">
        <v>53</v>
      </c>
      <c r="G32" s="127">
        <v>50.958333333333336</v>
      </c>
      <c r="H32" s="127">
        <v>57.25</v>
      </c>
      <c r="I32" s="127">
        <v>77.458333333333329</v>
      </c>
      <c r="J32" s="127">
        <v>81.041666666666671</v>
      </c>
      <c r="K32" s="127">
        <v>89.708333333333329</v>
      </c>
      <c r="L32" s="127">
        <v>83.083333333333329</v>
      </c>
      <c r="M32" s="127">
        <v>73.625</v>
      </c>
      <c r="N32" s="127">
        <v>65.208333333333329</v>
      </c>
      <c r="O32" s="127">
        <v>64.625</v>
      </c>
      <c r="P32" s="127">
        <v>62.708333333333336</v>
      </c>
      <c r="Q32" s="127">
        <v>65.375</v>
      </c>
      <c r="R32" s="127">
        <v>57.791666666666664</v>
      </c>
      <c r="S32" s="127">
        <v>58.5</v>
      </c>
      <c r="T32" s="127">
        <v>53.666666666666664</v>
      </c>
      <c r="U32" s="127">
        <v>71.166666666666671</v>
      </c>
      <c r="V32" s="127">
        <v>66.458333333333329</v>
      </c>
      <c r="W32" s="127">
        <v>65.5</v>
      </c>
      <c r="X32" s="127">
        <v>63.875</v>
      </c>
      <c r="Y32" s="127">
        <v>52.291666666666664</v>
      </c>
      <c r="Z32" s="127">
        <v>54.416666666666664</v>
      </c>
      <c r="AA32" s="127">
        <v>56.25</v>
      </c>
      <c r="AB32" s="127">
        <v>45.625</v>
      </c>
      <c r="AC32" s="127">
        <v>71</v>
      </c>
      <c r="AD32" s="127">
        <v>55.791666666666664</v>
      </c>
      <c r="AE32" s="128">
        <v>48.083333333333336</v>
      </c>
      <c r="AF32" s="164">
        <f t="shared" si="2"/>
        <v>62.343055555555566</v>
      </c>
      <c r="AH32" t="s">
        <v>28</v>
      </c>
      <c r="AI32" t="s">
        <v>28</v>
      </c>
      <c r="AJ32" t="s">
        <v>28</v>
      </c>
    </row>
    <row r="33" spans="1:37" s="5" customFormat="1" ht="17.100000000000001" customHeight="1" thickBot="1" x14ac:dyDescent="0.25">
      <c r="A33" s="88" t="s">
        <v>200</v>
      </c>
      <c r="B33" s="147">
        <f t="shared" ref="B33:AF33" si="3">AVERAGE(B5:B32)</f>
        <v>78.592544193279494</v>
      </c>
      <c r="C33" s="90">
        <f t="shared" si="3"/>
        <v>69.809781240498637</v>
      </c>
      <c r="D33" s="90">
        <f t="shared" si="3"/>
        <v>65.050235643867367</v>
      </c>
      <c r="E33" s="90">
        <f t="shared" si="3"/>
        <v>58.837258352758347</v>
      </c>
      <c r="F33" s="90">
        <f t="shared" si="3"/>
        <v>55.952955204216067</v>
      </c>
      <c r="G33" s="90">
        <f t="shared" si="3"/>
        <v>63.90996732026143</v>
      </c>
      <c r="H33" s="90">
        <f t="shared" si="3"/>
        <v>77.096657786657786</v>
      </c>
      <c r="I33" s="90">
        <f t="shared" si="3"/>
        <v>83.341125164690382</v>
      </c>
      <c r="J33" s="90">
        <f t="shared" si="3"/>
        <v>85.951755651755661</v>
      </c>
      <c r="K33" s="90">
        <f t="shared" si="3"/>
        <v>88.095967046238783</v>
      </c>
      <c r="L33" s="90">
        <f t="shared" si="3"/>
        <v>84.029217733553438</v>
      </c>
      <c r="M33" s="90">
        <f t="shared" si="3"/>
        <v>70.976474038635189</v>
      </c>
      <c r="N33" s="90">
        <f t="shared" si="3"/>
        <v>67.504434881357966</v>
      </c>
      <c r="O33" s="90">
        <f t="shared" si="3"/>
        <v>68.273410256410259</v>
      </c>
      <c r="P33" s="90">
        <f t="shared" si="3"/>
        <v>68.946230877616742</v>
      </c>
      <c r="Q33" s="90">
        <f t="shared" si="3"/>
        <v>73.185601355166554</v>
      </c>
      <c r="R33" s="90">
        <f t="shared" si="3"/>
        <v>73.662318840579701</v>
      </c>
      <c r="S33" s="90">
        <f t="shared" si="3"/>
        <v>75.818467758874192</v>
      </c>
      <c r="T33" s="90">
        <f t="shared" si="3"/>
        <v>77.607472063631491</v>
      </c>
      <c r="U33" s="90">
        <f t="shared" si="3"/>
        <v>77.185185185185205</v>
      </c>
      <c r="V33" s="90">
        <f t="shared" si="3"/>
        <v>76.391605616605602</v>
      </c>
      <c r="W33" s="90">
        <f t="shared" si="3"/>
        <v>77.187817737817738</v>
      </c>
      <c r="X33" s="90">
        <f t="shared" si="3"/>
        <v>70.975177253302249</v>
      </c>
      <c r="Y33" s="90">
        <f t="shared" si="3"/>
        <v>62.058745691093065</v>
      </c>
      <c r="Z33" s="90">
        <f t="shared" si="3"/>
        <v>68.870189995190003</v>
      </c>
      <c r="AA33" s="90">
        <f t="shared" si="3"/>
        <v>58.379510073260086</v>
      </c>
      <c r="AB33" s="90">
        <f t="shared" si="3"/>
        <v>68.013295726722845</v>
      </c>
      <c r="AC33" s="90">
        <f t="shared" si="3"/>
        <v>78.412626262626262</v>
      </c>
      <c r="AD33" s="90">
        <f t="shared" si="3"/>
        <v>57.266381426307902</v>
      </c>
      <c r="AE33" s="93">
        <f t="shared" si="3"/>
        <v>52.341780456258718</v>
      </c>
      <c r="AF33" s="178">
        <f t="shared" si="3"/>
        <v>70.821032598531644</v>
      </c>
      <c r="AH33" s="5" t="s">
        <v>28</v>
      </c>
      <c r="AJ33" s="5" t="s">
        <v>28</v>
      </c>
    </row>
    <row r="34" spans="1:37" x14ac:dyDescent="0.2">
      <c r="A34" s="42"/>
      <c r="B34" s="43"/>
      <c r="C34" s="43"/>
      <c r="D34" s="43" t="s">
        <v>80</v>
      </c>
      <c r="E34" s="43"/>
      <c r="F34" s="43"/>
      <c r="G34" s="43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50"/>
      <c r="AE34" s="54" t="s">
        <v>28</v>
      </c>
      <c r="AF34" s="79"/>
      <c r="AJ34" s="12" t="s">
        <v>28</v>
      </c>
      <c r="AK34" s="12" t="s">
        <v>28</v>
      </c>
    </row>
    <row r="35" spans="1:37" x14ac:dyDescent="0.2">
      <c r="A35" s="42"/>
      <c r="B35" s="44" t="s">
        <v>81</v>
      </c>
      <c r="C35" s="44"/>
      <c r="D35" s="44"/>
      <c r="E35" s="44"/>
      <c r="F35" s="44"/>
      <c r="G35" s="44"/>
      <c r="H35" s="44"/>
      <c r="I35" s="44"/>
      <c r="J35" s="159"/>
      <c r="K35" s="159"/>
      <c r="L35" s="159"/>
      <c r="M35" s="159" t="s">
        <v>26</v>
      </c>
      <c r="N35" s="159"/>
      <c r="O35" s="159"/>
      <c r="P35" s="159"/>
      <c r="Q35" s="159"/>
      <c r="R35" s="159"/>
      <c r="S35" s="159"/>
      <c r="T35" s="223" t="s">
        <v>210</v>
      </c>
      <c r="U35" s="223"/>
      <c r="V35" s="223"/>
      <c r="W35" s="223"/>
      <c r="X35" s="223"/>
      <c r="Y35" s="159"/>
      <c r="Z35" s="159"/>
      <c r="AA35" s="159"/>
      <c r="AB35" s="159"/>
      <c r="AC35" s="159"/>
      <c r="AD35" s="159"/>
      <c r="AE35" s="159"/>
      <c r="AF35" s="79"/>
      <c r="AJ35" t="s">
        <v>28</v>
      </c>
    </row>
    <row r="36" spans="1:37" x14ac:dyDescent="0.2">
      <c r="A36" s="45"/>
      <c r="B36" s="159"/>
      <c r="C36" s="159"/>
      <c r="D36" s="159"/>
      <c r="E36" s="159"/>
      <c r="F36" s="159"/>
      <c r="G36" s="159"/>
      <c r="H36" s="159"/>
      <c r="I36" s="159"/>
      <c r="J36" s="160"/>
      <c r="K36" s="160"/>
      <c r="L36" s="160"/>
      <c r="M36" s="160" t="s">
        <v>27</v>
      </c>
      <c r="N36" s="160"/>
      <c r="O36" s="160"/>
      <c r="P36" s="160"/>
      <c r="Q36" s="159"/>
      <c r="R36" s="159"/>
      <c r="S36" s="159"/>
      <c r="T36" s="224" t="s">
        <v>77</v>
      </c>
      <c r="U36" s="224"/>
      <c r="V36" s="224"/>
      <c r="W36" s="224"/>
      <c r="X36" s="224"/>
      <c r="Y36" s="159"/>
      <c r="Z36" s="159"/>
      <c r="AA36" s="159"/>
      <c r="AB36" s="159"/>
      <c r="AC36" s="159"/>
      <c r="AD36" s="50"/>
      <c r="AE36" s="50"/>
      <c r="AF36" s="79"/>
      <c r="AI36" s="12" t="s">
        <v>28</v>
      </c>
    </row>
    <row r="37" spans="1:37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50"/>
      <c r="AE37" s="50"/>
      <c r="AF37" s="79"/>
      <c r="AK37" s="12" t="s">
        <v>28</v>
      </c>
    </row>
    <row r="38" spans="1:37" x14ac:dyDescent="0.2">
      <c r="A38" s="45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50"/>
      <c r="AF38" s="79"/>
      <c r="AI38" s="12" t="s">
        <v>28</v>
      </c>
    </row>
    <row r="39" spans="1:37" x14ac:dyDescent="0.2">
      <c r="A39" s="45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51"/>
      <c r="AF39" s="79"/>
      <c r="AJ39" s="12" t="s">
        <v>28</v>
      </c>
    </row>
    <row r="40" spans="1:37" ht="13.5" thickBot="1" x14ac:dyDescent="0.25">
      <c r="A40" s="55"/>
      <c r="B40" s="56"/>
      <c r="C40" s="56"/>
      <c r="D40" s="56"/>
      <c r="E40" s="56"/>
      <c r="F40" s="56"/>
      <c r="G40" s="56" t="s">
        <v>28</v>
      </c>
      <c r="H40" s="56"/>
      <c r="I40" s="56"/>
      <c r="J40" s="56"/>
      <c r="K40" s="56"/>
      <c r="L40" s="56" t="s">
        <v>28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80"/>
      <c r="AH40" t="s">
        <v>28</v>
      </c>
      <c r="AK40" s="12" t="s">
        <v>28</v>
      </c>
    </row>
    <row r="42" spans="1:37" x14ac:dyDescent="0.2">
      <c r="AH42" t="s">
        <v>28</v>
      </c>
    </row>
    <row r="43" spans="1:37" x14ac:dyDescent="0.2">
      <c r="K43" s="2" t="s">
        <v>28</v>
      </c>
      <c r="AE43" s="2" t="s">
        <v>28</v>
      </c>
    </row>
    <row r="45" spans="1:37" x14ac:dyDescent="0.2">
      <c r="M45" s="2" t="s">
        <v>28</v>
      </c>
      <c r="T45" s="2" t="s">
        <v>28</v>
      </c>
    </row>
    <row r="46" spans="1:37" x14ac:dyDescent="0.2">
      <c r="AB46" s="2" t="s">
        <v>28</v>
      </c>
      <c r="AC46" s="2" t="s">
        <v>28</v>
      </c>
      <c r="AF46" s="7" t="s">
        <v>28</v>
      </c>
    </row>
    <row r="47" spans="1:37" x14ac:dyDescent="0.2">
      <c r="P47" s="2" t="s">
        <v>28</v>
      </c>
      <c r="R47" s="2" t="s">
        <v>28</v>
      </c>
      <c r="AI47" s="12" t="s">
        <v>28</v>
      </c>
    </row>
    <row r="49" spans="11:37" x14ac:dyDescent="0.2">
      <c r="AG49" t="s">
        <v>28</v>
      </c>
    </row>
    <row r="52" spans="11:37" x14ac:dyDescent="0.2">
      <c r="T52" s="2" t="s">
        <v>28</v>
      </c>
      <c r="AK52" s="12" t="s">
        <v>28</v>
      </c>
    </row>
    <row r="55" spans="11:37" x14ac:dyDescent="0.2">
      <c r="K55" s="2" t="s">
        <v>28</v>
      </c>
    </row>
  </sheetData>
  <sheetProtection password="C6EC" sheet="1" objects="1" scenarios="1"/>
  <mergeCells count="36">
    <mergeCell ref="AF3:AF4"/>
    <mergeCell ref="T35:X35"/>
    <mergeCell ref="T36:X36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zoomScale="90" zoomScaleNormal="90" workbookViewId="0">
      <selection activeCell="AJ53" sqref="AJ5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thickBot="1" x14ac:dyDescent="0.25">
      <c r="A1" s="212" t="s">
        <v>222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214"/>
    </row>
    <row r="2" spans="1:35" s="4" customFormat="1" ht="20.100000000000001" customHeight="1" thickBot="1" x14ac:dyDescent="0.25">
      <c r="A2" s="247" t="s">
        <v>12</v>
      </c>
      <c r="B2" s="210" t="s">
        <v>209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1"/>
    </row>
    <row r="3" spans="1:35" s="5" customFormat="1" ht="20.100000000000001" customHeight="1" x14ac:dyDescent="0.2">
      <c r="A3" s="248"/>
      <c r="B3" s="253">
        <v>1</v>
      </c>
      <c r="C3" s="249">
        <f>SUM(B3+1)</f>
        <v>2</v>
      </c>
      <c r="D3" s="249">
        <f t="shared" ref="D3:AD3" si="0">SUM(C3+1)</f>
        <v>3</v>
      </c>
      <c r="E3" s="249">
        <f t="shared" si="0"/>
        <v>4</v>
      </c>
      <c r="F3" s="249">
        <f t="shared" si="0"/>
        <v>5</v>
      </c>
      <c r="G3" s="249">
        <f t="shared" si="0"/>
        <v>6</v>
      </c>
      <c r="H3" s="249">
        <f t="shared" si="0"/>
        <v>7</v>
      </c>
      <c r="I3" s="249">
        <f t="shared" si="0"/>
        <v>8</v>
      </c>
      <c r="J3" s="249">
        <f t="shared" si="0"/>
        <v>9</v>
      </c>
      <c r="K3" s="249">
        <f t="shared" si="0"/>
        <v>10</v>
      </c>
      <c r="L3" s="249">
        <f t="shared" si="0"/>
        <v>11</v>
      </c>
      <c r="M3" s="249">
        <f t="shared" si="0"/>
        <v>12</v>
      </c>
      <c r="N3" s="249">
        <f t="shared" si="0"/>
        <v>13</v>
      </c>
      <c r="O3" s="249">
        <f t="shared" si="0"/>
        <v>14</v>
      </c>
      <c r="P3" s="249">
        <f t="shared" si="0"/>
        <v>15</v>
      </c>
      <c r="Q3" s="249">
        <f t="shared" si="0"/>
        <v>16</v>
      </c>
      <c r="R3" s="249">
        <f t="shared" si="0"/>
        <v>17</v>
      </c>
      <c r="S3" s="249">
        <f t="shared" si="0"/>
        <v>18</v>
      </c>
      <c r="T3" s="249">
        <f t="shared" si="0"/>
        <v>19</v>
      </c>
      <c r="U3" s="249">
        <f t="shared" si="0"/>
        <v>20</v>
      </c>
      <c r="V3" s="249">
        <f t="shared" si="0"/>
        <v>21</v>
      </c>
      <c r="W3" s="249">
        <f t="shared" si="0"/>
        <v>22</v>
      </c>
      <c r="X3" s="249">
        <f t="shared" si="0"/>
        <v>23</v>
      </c>
      <c r="Y3" s="249">
        <f t="shared" si="0"/>
        <v>24</v>
      </c>
      <c r="Z3" s="249">
        <f t="shared" si="0"/>
        <v>25</v>
      </c>
      <c r="AA3" s="249">
        <f t="shared" si="0"/>
        <v>26</v>
      </c>
      <c r="AB3" s="249">
        <f t="shared" si="0"/>
        <v>27</v>
      </c>
      <c r="AC3" s="249">
        <f t="shared" si="0"/>
        <v>28</v>
      </c>
      <c r="AD3" s="249">
        <f t="shared" si="0"/>
        <v>29</v>
      </c>
      <c r="AE3" s="251">
        <v>30</v>
      </c>
      <c r="AF3" s="182" t="s">
        <v>19</v>
      </c>
      <c r="AG3" s="183" t="s">
        <v>18</v>
      </c>
    </row>
    <row r="4" spans="1:35" s="5" customFormat="1" ht="20.100000000000001" customHeight="1" x14ac:dyDescent="0.2">
      <c r="A4" s="248"/>
      <c r="B4" s="254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2"/>
      <c r="AF4" s="184" t="s">
        <v>17</v>
      </c>
      <c r="AG4" s="91" t="s">
        <v>17</v>
      </c>
    </row>
    <row r="5" spans="1:35" s="5" customFormat="1" x14ac:dyDescent="0.2">
      <c r="A5" s="86" t="s">
        <v>22</v>
      </c>
      <c r="B5" s="120">
        <v>100</v>
      </c>
      <c r="C5" s="11">
        <v>100</v>
      </c>
      <c r="D5" s="11">
        <v>97</v>
      </c>
      <c r="E5" s="11">
        <v>97</v>
      </c>
      <c r="F5" s="11">
        <v>97</v>
      </c>
      <c r="G5" s="11">
        <v>94</v>
      </c>
      <c r="H5" s="11">
        <v>94</v>
      </c>
      <c r="I5" s="11">
        <v>95</v>
      </c>
      <c r="J5" s="11">
        <v>100</v>
      </c>
      <c r="K5" s="11">
        <v>99</v>
      </c>
      <c r="L5" s="11">
        <v>100</v>
      </c>
      <c r="M5" s="11">
        <v>100</v>
      </c>
      <c r="N5" s="11">
        <v>100</v>
      </c>
      <c r="O5" s="11">
        <v>98</v>
      </c>
      <c r="P5" s="11">
        <v>100</v>
      </c>
      <c r="Q5" s="11">
        <v>99</v>
      </c>
      <c r="R5" s="11">
        <v>91</v>
      </c>
      <c r="S5" s="11">
        <v>97</v>
      </c>
      <c r="T5" s="11">
        <v>96</v>
      </c>
      <c r="U5" s="11">
        <v>90</v>
      </c>
      <c r="V5" s="11">
        <v>99</v>
      </c>
      <c r="W5" s="11">
        <v>98</v>
      </c>
      <c r="X5" s="11">
        <v>95</v>
      </c>
      <c r="Y5" s="11">
        <v>87</v>
      </c>
      <c r="Z5" s="11">
        <v>95</v>
      </c>
      <c r="AA5" s="11">
        <v>97</v>
      </c>
      <c r="AB5" s="11">
        <v>97</v>
      </c>
      <c r="AC5" s="11">
        <v>80</v>
      </c>
      <c r="AD5" s="11">
        <v>88</v>
      </c>
      <c r="AE5" s="106">
        <v>99</v>
      </c>
      <c r="AF5" s="110">
        <f t="shared" ref="AF5:AF11" si="1">MAX(B5:AE5)</f>
        <v>100</v>
      </c>
      <c r="AG5" s="138">
        <f t="shared" ref="AG5:AG11" si="2">AVERAGE(B5:AE5)</f>
        <v>95.966666666666669</v>
      </c>
    </row>
    <row r="6" spans="1:35" x14ac:dyDescent="0.2">
      <c r="A6" s="86" t="s">
        <v>83</v>
      </c>
      <c r="B6" s="120">
        <v>98</v>
      </c>
      <c r="C6" s="11">
        <v>95</v>
      </c>
      <c r="D6" s="11">
        <v>93</v>
      </c>
      <c r="E6" s="11">
        <v>79</v>
      </c>
      <c r="F6" s="11">
        <v>82</v>
      </c>
      <c r="G6" s="11">
        <v>76</v>
      </c>
      <c r="H6" s="11">
        <v>97</v>
      </c>
      <c r="I6" s="11">
        <v>97</v>
      </c>
      <c r="J6" s="11">
        <v>97</v>
      </c>
      <c r="K6" s="11">
        <v>98</v>
      </c>
      <c r="L6" s="11">
        <v>97</v>
      </c>
      <c r="M6" s="11">
        <v>96</v>
      </c>
      <c r="N6" s="11">
        <v>90</v>
      </c>
      <c r="O6" s="11">
        <v>89</v>
      </c>
      <c r="P6" s="11">
        <v>94</v>
      </c>
      <c r="Q6" s="11">
        <v>92</v>
      </c>
      <c r="R6" s="11">
        <v>89</v>
      </c>
      <c r="S6" s="11">
        <v>86</v>
      </c>
      <c r="T6" s="11">
        <v>92</v>
      </c>
      <c r="U6" s="11">
        <v>89</v>
      </c>
      <c r="V6" s="11">
        <v>89</v>
      </c>
      <c r="W6" s="11">
        <v>96</v>
      </c>
      <c r="X6" s="11">
        <v>90</v>
      </c>
      <c r="Y6" s="11">
        <v>81</v>
      </c>
      <c r="Z6" s="11">
        <v>97</v>
      </c>
      <c r="AA6" s="11">
        <v>86</v>
      </c>
      <c r="AB6" s="11">
        <v>78</v>
      </c>
      <c r="AC6" s="11">
        <v>89</v>
      </c>
      <c r="AD6" s="11">
        <v>85</v>
      </c>
      <c r="AE6" s="106">
        <v>87</v>
      </c>
      <c r="AF6" s="110">
        <f t="shared" si="1"/>
        <v>98</v>
      </c>
      <c r="AG6" s="137">
        <f t="shared" si="2"/>
        <v>90.13333333333334</v>
      </c>
    </row>
    <row r="7" spans="1:35" x14ac:dyDescent="0.2">
      <c r="A7" s="86" t="s">
        <v>0</v>
      </c>
      <c r="B7" s="120" t="s">
        <v>199</v>
      </c>
      <c r="C7" s="11" t="s">
        <v>199</v>
      </c>
      <c r="D7" s="11" t="s">
        <v>199</v>
      </c>
      <c r="E7" s="11" t="s">
        <v>199</v>
      </c>
      <c r="F7" s="11" t="s">
        <v>199</v>
      </c>
      <c r="G7" s="11" t="s">
        <v>199</v>
      </c>
      <c r="H7" s="11" t="s">
        <v>199</v>
      </c>
      <c r="I7" s="11" t="s">
        <v>199</v>
      </c>
      <c r="J7" s="11" t="s">
        <v>199</v>
      </c>
      <c r="K7" s="11" t="s">
        <v>199</v>
      </c>
      <c r="L7" s="11" t="s">
        <v>199</v>
      </c>
      <c r="M7" s="11" t="s">
        <v>199</v>
      </c>
      <c r="N7" s="11" t="s">
        <v>199</v>
      </c>
      <c r="O7" s="11" t="s">
        <v>199</v>
      </c>
      <c r="P7" s="11" t="s">
        <v>199</v>
      </c>
      <c r="Q7" s="11" t="s">
        <v>199</v>
      </c>
      <c r="R7" s="11" t="s">
        <v>199</v>
      </c>
      <c r="S7" s="11" t="s">
        <v>199</v>
      </c>
      <c r="T7" s="11">
        <v>77</v>
      </c>
      <c r="U7" s="11">
        <v>91</v>
      </c>
      <c r="V7" s="11">
        <v>90</v>
      </c>
      <c r="W7" s="11">
        <v>92</v>
      </c>
      <c r="X7" s="11">
        <v>83</v>
      </c>
      <c r="Y7" s="11" t="s">
        <v>199</v>
      </c>
      <c r="Z7" s="11" t="s">
        <v>199</v>
      </c>
      <c r="AA7" s="11" t="s">
        <v>199</v>
      </c>
      <c r="AB7" s="11" t="s">
        <v>199</v>
      </c>
      <c r="AC7" s="11" t="s">
        <v>199</v>
      </c>
      <c r="AD7" s="11" t="s">
        <v>199</v>
      </c>
      <c r="AE7" s="106">
        <v>77</v>
      </c>
      <c r="AF7" s="110">
        <f t="shared" si="1"/>
        <v>92</v>
      </c>
      <c r="AG7" s="138">
        <f t="shared" si="2"/>
        <v>85</v>
      </c>
    </row>
    <row r="8" spans="1:35" x14ac:dyDescent="0.2">
      <c r="A8" s="86" t="s">
        <v>142</v>
      </c>
      <c r="B8" s="120">
        <v>99</v>
      </c>
      <c r="C8" s="11">
        <v>99</v>
      </c>
      <c r="D8" s="11">
        <v>97</v>
      </c>
      <c r="E8" s="11">
        <v>84</v>
      </c>
      <c r="F8" s="11">
        <v>84</v>
      </c>
      <c r="G8" s="11">
        <v>98</v>
      </c>
      <c r="H8" s="11">
        <v>98</v>
      </c>
      <c r="I8" s="11">
        <v>99</v>
      </c>
      <c r="J8" s="11">
        <v>99</v>
      </c>
      <c r="K8" s="11">
        <v>98</v>
      </c>
      <c r="L8" s="11">
        <v>98</v>
      </c>
      <c r="M8" s="11">
        <v>99</v>
      </c>
      <c r="N8" s="11">
        <v>80</v>
      </c>
      <c r="O8" s="11">
        <v>93</v>
      </c>
      <c r="P8" s="11">
        <v>94</v>
      </c>
      <c r="Q8" s="11">
        <v>96</v>
      </c>
      <c r="R8" s="11">
        <v>98</v>
      </c>
      <c r="S8" s="11">
        <v>99</v>
      </c>
      <c r="T8" s="11">
        <v>99</v>
      </c>
      <c r="U8" s="11">
        <v>99</v>
      </c>
      <c r="V8" s="11">
        <v>98</v>
      </c>
      <c r="W8" s="11">
        <v>99</v>
      </c>
      <c r="X8" s="11">
        <v>98</v>
      </c>
      <c r="Y8" s="11">
        <v>91</v>
      </c>
      <c r="Z8" s="11">
        <v>99</v>
      </c>
      <c r="AA8" s="11">
        <v>87</v>
      </c>
      <c r="AB8" s="11">
        <v>99</v>
      </c>
      <c r="AC8" s="11">
        <v>99</v>
      </c>
      <c r="AD8" s="11">
        <v>79</v>
      </c>
      <c r="AE8" s="106">
        <v>82</v>
      </c>
      <c r="AF8" s="110">
        <f t="shared" si="1"/>
        <v>99</v>
      </c>
      <c r="AG8" s="138">
        <f t="shared" si="2"/>
        <v>94.7</v>
      </c>
    </row>
    <row r="9" spans="1:35" x14ac:dyDescent="0.2">
      <c r="A9" s="86" t="s">
        <v>23</v>
      </c>
      <c r="B9" s="120" t="s">
        <v>199</v>
      </c>
      <c r="C9" s="11">
        <v>93</v>
      </c>
      <c r="D9" s="11">
        <v>88</v>
      </c>
      <c r="E9" s="11">
        <v>92</v>
      </c>
      <c r="F9" s="11">
        <v>84</v>
      </c>
      <c r="G9" s="11">
        <v>89</v>
      </c>
      <c r="H9" s="11">
        <v>91</v>
      </c>
      <c r="I9" s="11">
        <v>91</v>
      </c>
      <c r="J9" s="11">
        <v>93</v>
      </c>
      <c r="K9" s="11">
        <v>96</v>
      </c>
      <c r="L9" s="11">
        <v>93</v>
      </c>
      <c r="M9" s="11">
        <v>95</v>
      </c>
      <c r="N9" s="11">
        <v>95</v>
      </c>
      <c r="O9" s="11">
        <v>94</v>
      </c>
      <c r="P9" s="11">
        <v>94</v>
      </c>
      <c r="Q9" s="11" t="s">
        <v>199</v>
      </c>
      <c r="R9" s="11" t="s">
        <v>199</v>
      </c>
      <c r="S9" s="11" t="s">
        <v>199</v>
      </c>
      <c r="T9" s="11">
        <v>91</v>
      </c>
      <c r="U9" s="11">
        <v>89</v>
      </c>
      <c r="V9" s="11">
        <v>91</v>
      </c>
      <c r="W9" s="11">
        <v>93</v>
      </c>
      <c r="X9" s="11">
        <v>92</v>
      </c>
      <c r="Y9" s="11">
        <v>81</v>
      </c>
      <c r="Z9" s="11">
        <v>93</v>
      </c>
      <c r="AA9" s="11">
        <v>86</v>
      </c>
      <c r="AB9" s="11">
        <v>93</v>
      </c>
      <c r="AC9" s="11">
        <v>92</v>
      </c>
      <c r="AD9" s="11">
        <v>96</v>
      </c>
      <c r="AE9" s="106">
        <v>94</v>
      </c>
      <c r="AF9" s="110">
        <f t="shared" si="1"/>
        <v>96</v>
      </c>
      <c r="AG9" s="138">
        <f t="shared" si="2"/>
        <v>91.5</v>
      </c>
    </row>
    <row r="10" spans="1:35" x14ac:dyDescent="0.2">
      <c r="A10" s="86" t="s">
        <v>92</v>
      </c>
      <c r="B10" s="120">
        <v>99</v>
      </c>
      <c r="C10" s="11">
        <v>99</v>
      </c>
      <c r="D10" s="11">
        <v>95</v>
      </c>
      <c r="E10" s="11">
        <v>94</v>
      </c>
      <c r="F10" s="11">
        <v>93</v>
      </c>
      <c r="G10" s="11">
        <v>90</v>
      </c>
      <c r="H10" s="11">
        <v>98</v>
      </c>
      <c r="I10" s="11">
        <v>98</v>
      </c>
      <c r="J10" s="11">
        <v>99</v>
      </c>
      <c r="K10" s="11">
        <v>99</v>
      </c>
      <c r="L10" s="11">
        <v>94</v>
      </c>
      <c r="M10" s="11">
        <v>99</v>
      </c>
      <c r="N10" s="11">
        <v>96</v>
      </c>
      <c r="O10" s="11">
        <v>98</v>
      </c>
      <c r="P10" s="11">
        <v>98</v>
      </c>
      <c r="Q10" s="11">
        <v>91</v>
      </c>
      <c r="R10" s="11">
        <v>94</v>
      </c>
      <c r="S10" s="11">
        <v>95</v>
      </c>
      <c r="T10" s="11">
        <v>96</v>
      </c>
      <c r="U10" s="11">
        <v>92</v>
      </c>
      <c r="V10" s="11">
        <v>96</v>
      </c>
      <c r="W10" s="11">
        <v>99</v>
      </c>
      <c r="X10" s="11" t="s">
        <v>199</v>
      </c>
      <c r="Y10" s="11" t="s">
        <v>199</v>
      </c>
      <c r="Z10" s="11" t="s">
        <v>199</v>
      </c>
      <c r="AA10" s="11" t="s">
        <v>199</v>
      </c>
      <c r="AB10" s="11" t="s">
        <v>199</v>
      </c>
      <c r="AC10" s="11" t="s">
        <v>199</v>
      </c>
      <c r="AD10" s="11" t="s">
        <v>199</v>
      </c>
      <c r="AE10" s="106" t="s">
        <v>199</v>
      </c>
      <c r="AF10" s="110">
        <f t="shared" si="1"/>
        <v>99</v>
      </c>
      <c r="AG10" s="138">
        <f t="shared" si="2"/>
        <v>96</v>
      </c>
    </row>
    <row r="11" spans="1:35" x14ac:dyDescent="0.2">
      <c r="A11" s="86" t="s">
        <v>98</v>
      </c>
      <c r="B11" s="120">
        <v>100</v>
      </c>
      <c r="C11" s="11">
        <v>97</v>
      </c>
      <c r="D11" s="11">
        <v>95</v>
      </c>
      <c r="E11" s="11">
        <v>76</v>
      </c>
      <c r="F11" s="11">
        <v>63</v>
      </c>
      <c r="G11" s="11">
        <v>87</v>
      </c>
      <c r="H11" s="11">
        <v>97</v>
      </c>
      <c r="I11" s="11">
        <v>97</v>
      </c>
      <c r="J11" s="11" t="s">
        <v>199</v>
      </c>
      <c r="K11" s="11">
        <v>98</v>
      </c>
      <c r="L11" s="11">
        <v>80</v>
      </c>
      <c r="M11" s="11">
        <v>100</v>
      </c>
      <c r="N11" s="11">
        <v>87</v>
      </c>
      <c r="O11" s="11" t="s">
        <v>199</v>
      </c>
      <c r="P11" s="11" t="s">
        <v>199</v>
      </c>
      <c r="Q11" s="11" t="s">
        <v>199</v>
      </c>
      <c r="R11" s="11" t="s">
        <v>199</v>
      </c>
      <c r="S11" s="11" t="s">
        <v>199</v>
      </c>
      <c r="T11" s="11" t="s">
        <v>199</v>
      </c>
      <c r="U11" s="11" t="s">
        <v>199</v>
      </c>
      <c r="V11" s="11" t="s">
        <v>199</v>
      </c>
      <c r="W11" s="11" t="s">
        <v>199</v>
      </c>
      <c r="X11" s="11" t="s">
        <v>199</v>
      </c>
      <c r="Y11" s="11" t="s">
        <v>199</v>
      </c>
      <c r="Z11" s="11" t="s">
        <v>199</v>
      </c>
      <c r="AA11" s="11" t="s">
        <v>199</v>
      </c>
      <c r="AB11" s="11" t="s">
        <v>199</v>
      </c>
      <c r="AC11" s="11" t="s">
        <v>199</v>
      </c>
      <c r="AD11" s="11" t="s">
        <v>199</v>
      </c>
      <c r="AE11" s="106" t="s">
        <v>199</v>
      </c>
      <c r="AF11" s="110">
        <f t="shared" si="1"/>
        <v>100</v>
      </c>
      <c r="AG11" s="138">
        <f t="shared" si="2"/>
        <v>89.75</v>
      </c>
      <c r="AI11" t="s">
        <v>28</v>
      </c>
    </row>
    <row r="12" spans="1:35" x14ac:dyDescent="0.2">
      <c r="A12" s="86" t="s">
        <v>1</v>
      </c>
      <c r="B12" s="120">
        <v>99</v>
      </c>
      <c r="C12" s="11">
        <v>84</v>
      </c>
      <c r="D12" s="11">
        <v>75</v>
      </c>
      <c r="E12" s="11">
        <v>66</v>
      </c>
      <c r="F12" s="11">
        <v>71</v>
      </c>
      <c r="G12" s="11">
        <v>63</v>
      </c>
      <c r="H12" s="11">
        <v>83</v>
      </c>
      <c r="I12" s="11">
        <v>95</v>
      </c>
      <c r="J12" s="11">
        <v>93</v>
      </c>
      <c r="K12" s="11">
        <v>100</v>
      </c>
      <c r="L12" s="11">
        <v>100</v>
      </c>
      <c r="M12" s="11">
        <v>100</v>
      </c>
      <c r="N12" s="11">
        <v>79</v>
      </c>
      <c r="O12" s="11">
        <v>81</v>
      </c>
      <c r="P12" s="11">
        <v>86</v>
      </c>
      <c r="Q12" s="11">
        <v>89</v>
      </c>
      <c r="R12" s="11">
        <v>96</v>
      </c>
      <c r="S12" s="11">
        <v>84</v>
      </c>
      <c r="T12" s="11">
        <v>97</v>
      </c>
      <c r="U12" s="11">
        <v>100</v>
      </c>
      <c r="V12" s="11">
        <v>83</v>
      </c>
      <c r="W12" s="11">
        <v>98</v>
      </c>
      <c r="X12" s="11">
        <v>85</v>
      </c>
      <c r="Y12" s="11">
        <v>66</v>
      </c>
      <c r="Z12" s="11">
        <v>88</v>
      </c>
      <c r="AA12" s="11">
        <v>67</v>
      </c>
      <c r="AB12" s="11">
        <v>90</v>
      </c>
      <c r="AC12" s="11">
        <v>94</v>
      </c>
      <c r="AD12" s="11">
        <v>71</v>
      </c>
      <c r="AE12" s="106">
        <v>50</v>
      </c>
      <c r="AF12" s="110">
        <f t="shared" ref="AF12:AF32" si="3">MAX(B12:AE12)</f>
        <v>100</v>
      </c>
      <c r="AG12" s="138">
        <f t="shared" ref="AG12:AG32" si="4">AVERAGE(B12:AE12)</f>
        <v>84.433333333333337</v>
      </c>
      <c r="AI12" s="12" t="s">
        <v>28</v>
      </c>
    </row>
    <row r="13" spans="1:35" x14ac:dyDescent="0.2">
      <c r="A13" s="86" t="s">
        <v>2</v>
      </c>
      <c r="B13" s="120">
        <v>92</v>
      </c>
      <c r="C13" s="11">
        <v>94</v>
      </c>
      <c r="D13" s="11">
        <v>92</v>
      </c>
      <c r="E13" s="11">
        <v>91</v>
      </c>
      <c r="F13" s="11">
        <v>91</v>
      </c>
      <c r="G13" s="11">
        <v>89</v>
      </c>
      <c r="H13" s="11">
        <v>90</v>
      </c>
      <c r="I13" s="11">
        <v>89</v>
      </c>
      <c r="J13" s="11">
        <v>88</v>
      </c>
      <c r="K13" s="11">
        <v>90</v>
      </c>
      <c r="L13" s="11">
        <v>94</v>
      </c>
      <c r="M13" s="11">
        <v>93</v>
      </c>
      <c r="N13" s="11">
        <v>94</v>
      </c>
      <c r="O13" s="11">
        <v>83</v>
      </c>
      <c r="P13" s="11">
        <v>91</v>
      </c>
      <c r="Q13" s="11">
        <v>92</v>
      </c>
      <c r="R13" s="11">
        <v>89</v>
      </c>
      <c r="S13" s="11">
        <v>89</v>
      </c>
      <c r="T13" s="11">
        <v>89</v>
      </c>
      <c r="U13" s="11">
        <v>80</v>
      </c>
      <c r="V13" s="11">
        <v>91</v>
      </c>
      <c r="W13" s="11">
        <v>91</v>
      </c>
      <c r="X13" s="11">
        <v>88</v>
      </c>
      <c r="Y13" s="11">
        <v>88</v>
      </c>
      <c r="Z13" s="11">
        <v>88</v>
      </c>
      <c r="AA13" s="11">
        <v>84</v>
      </c>
      <c r="AB13" s="11">
        <v>81</v>
      </c>
      <c r="AC13" s="11">
        <v>91</v>
      </c>
      <c r="AD13" s="11">
        <v>76</v>
      </c>
      <c r="AE13" s="106">
        <v>89</v>
      </c>
      <c r="AF13" s="110">
        <f t="shared" si="3"/>
        <v>94</v>
      </c>
      <c r="AG13" s="138">
        <f t="shared" si="4"/>
        <v>88.9</v>
      </c>
      <c r="AH13" s="12" t="s">
        <v>28</v>
      </c>
      <c r="AI13" s="12" t="s">
        <v>28</v>
      </c>
    </row>
    <row r="14" spans="1:35" x14ac:dyDescent="0.2">
      <c r="A14" s="86" t="s">
        <v>3</v>
      </c>
      <c r="B14" s="120">
        <v>87</v>
      </c>
      <c r="C14" s="11">
        <v>82</v>
      </c>
      <c r="D14" s="11">
        <v>83</v>
      </c>
      <c r="E14" s="11">
        <v>70</v>
      </c>
      <c r="F14" s="11">
        <v>64</v>
      </c>
      <c r="G14" s="11">
        <v>73</v>
      </c>
      <c r="H14" s="11">
        <v>91</v>
      </c>
      <c r="I14" s="11">
        <v>89</v>
      </c>
      <c r="J14" s="11">
        <v>85</v>
      </c>
      <c r="K14" s="11">
        <v>91</v>
      </c>
      <c r="L14" s="11">
        <v>91</v>
      </c>
      <c r="M14" s="11">
        <v>88</v>
      </c>
      <c r="N14" s="11">
        <v>92</v>
      </c>
      <c r="O14" s="11">
        <v>87</v>
      </c>
      <c r="P14" s="11">
        <v>89</v>
      </c>
      <c r="Q14" s="11">
        <v>81</v>
      </c>
      <c r="R14" s="11">
        <v>78</v>
      </c>
      <c r="S14" s="11">
        <v>84</v>
      </c>
      <c r="T14" s="11">
        <v>80</v>
      </c>
      <c r="U14" s="11">
        <v>84</v>
      </c>
      <c r="V14" s="11">
        <v>91</v>
      </c>
      <c r="W14" s="11">
        <v>83</v>
      </c>
      <c r="X14" s="11">
        <v>89</v>
      </c>
      <c r="Y14" s="11">
        <v>80</v>
      </c>
      <c r="Z14" s="11">
        <v>90</v>
      </c>
      <c r="AA14" s="11">
        <v>75</v>
      </c>
      <c r="AB14" s="11">
        <v>83</v>
      </c>
      <c r="AC14" s="11">
        <v>84</v>
      </c>
      <c r="AD14" s="11">
        <v>54</v>
      </c>
      <c r="AE14" s="106">
        <v>93</v>
      </c>
      <c r="AF14" s="110">
        <f t="shared" si="3"/>
        <v>93</v>
      </c>
      <c r="AG14" s="138">
        <f t="shared" si="4"/>
        <v>83.033333333333331</v>
      </c>
      <c r="AH14" s="12" t="s">
        <v>28</v>
      </c>
    </row>
    <row r="15" spans="1:35" x14ac:dyDescent="0.2">
      <c r="A15" s="86" t="s">
        <v>25</v>
      </c>
      <c r="B15" s="120">
        <v>92</v>
      </c>
      <c r="C15" s="11">
        <v>88</v>
      </c>
      <c r="D15" s="11">
        <v>89</v>
      </c>
      <c r="E15" s="11">
        <v>83</v>
      </c>
      <c r="F15" s="11">
        <v>82</v>
      </c>
      <c r="G15" s="11">
        <v>78</v>
      </c>
      <c r="H15" s="11">
        <v>82</v>
      </c>
      <c r="I15" s="11">
        <v>86</v>
      </c>
      <c r="J15" s="11">
        <v>96</v>
      </c>
      <c r="K15" s="11">
        <v>88</v>
      </c>
      <c r="L15" s="11">
        <v>99</v>
      </c>
      <c r="M15" s="11">
        <v>98</v>
      </c>
      <c r="N15" s="11">
        <v>95</v>
      </c>
      <c r="O15" s="11">
        <v>86</v>
      </c>
      <c r="P15" s="11">
        <v>90</v>
      </c>
      <c r="Q15" s="11">
        <v>90</v>
      </c>
      <c r="R15" s="11">
        <v>88</v>
      </c>
      <c r="S15" s="11">
        <v>86</v>
      </c>
      <c r="T15" s="11">
        <v>83</v>
      </c>
      <c r="U15" s="11">
        <v>94</v>
      </c>
      <c r="V15" s="11">
        <v>85</v>
      </c>
      <c r="W15" s="11">
        <v>86</v>
      </c>
      <c r="X15" s="11">
        <v>80</v>
      </c>
      <c r="Y15" s="11">
        <v>85</v>
      </c>
      <c r="Z15" s="11">
        <v>75</v>
      </c>
      <c r="AA15" s="11">
        <v>74</v>
      </c>
      <c r="AB15" s="11">
        <v>74</v>
      </c>
      <c r="AC15" s="11">
        <v>100</v>
      </c>
      <c r="AD15" s="11">
        <v>81</v>
      </c>
      <c r="AE15" s="106">
        <v>70</v>
      </c>
      <c r="AF15" s="110">
        <f t="shared" si="3"/>
        <v>100</v>
      </c>
      <c r="AG15" s="138">
        <f t="shared" si="4"/>
        <v>86.1</v>
      </c>
    </row>
    <row r="16" spans="1:35" x14ac:dyDescent="0.2">
      <c r="A16" s="86" t="s">
        <v>4</v>
      </c>
      <c r="B16" s="120">
        <v>97</v>
      </c>
      <c r="C16" s="11">
        <v>98</v>
      </c>
      <c r="D16" s="11">
        <v>97</v>
      </c>
      <c r="E16" s="11">
        <v>97</v>
      </c>
      <c r="F16" s="11">
        <v>97</v>
      </c>
      <c r="G16" s="11">
        <v>96</v>
      </c>
      <c r="H16" s="11">
        <v>97</v>
      </c>
      <c r="I16" s="11">
        <v>97</v>
      </c>
      <c r="J16" s="11">
        <v>92</v>
      </c>
      <c r="K16" s="11">
        <v>87</v>
      </c>
      <c r="L16" s="11">
        <v>97</v>
      </c>
      <c r="M16" s="11">
        <v>95</v>
      </c>
      <c r="N16" s="11">
        <v>98</v>
      </c>
      <c r="O16" s="11">
        <v>97</v>
      </c>
      <c r="P16" s="11">
        <v>98</v>
      </c>
      <c r="Q16" s="11">
        <v>97</v>
      </c>
      <c r="R16" s="11">
        <v>94</v>
      </c>
      <c r="S16" s="11">
        <v>98</v>
      </c>
      <c r="T16" s="11">
        <v>98</v>
      </c>
      <c r="U16" s="11">
        <v>99</v>
      </c>
      <c r="V16" s="11">
        <v>97</v>
      </c>
      <c r="W16" s="11">
        <v>98</v>
      </c>
      <c r="X16" s="11">
        <v>96</v>
      </c>
      <c r="Y16" s="11">
        <v>97</v>
      </c>
      <c r="Z16" s="11">
        <v>98</v>
      </c>
      <c r="AA16" s="11">
        <v>97</v>
      </c>
      <c r="AB16" s="11">
        <v>96</v>
      </c>
      <c r="AC16" s="11">
        <v>83</v>
      </c>
      <c r="AD16" s="11">
        <v>73</v>
      </c>
      <c r="AE16" s="106">
        <v>83</v>
      </c>
      <c r="AF16" s="110">
        <f t="shared" si="3"/>
        <v>99</v>
      </c>
      <c r="AG16" s="138">
        <f t="shared" si="4"/>
        <v>94.8</v>
      </c>
    </row>
    <row r="17" spans="1:36" x14ac:dyDescent="0.2">
      <c r="A17" s="86" t="s">
        <v>143</v>
      </c>
      <c r="B17" s="120">
        <v>98</v>
      </c>
      <c r="C17" s="11">
        <v>97</v>
      </c>
      <c r="D17" s="11">
        <v>97</v>
      </c>
      <c r="E17" s="11">
        <v>94</v>
      </c>
      <c r="F17" s="11">
        <v>90</v>
      </c>
      <c r="G17" s="11">
        <v>96</v>
      </c>
      <c r="H17" s="11">
        <v>95</v>
      </c>
      <c r="I17" s="11">
        <v>97</v>
      </c>
      <c r="J17" s="11">
        <v>96</v>
      </c>
      <c r="K17" s="11">
        <v>97</v>
      </c>
      <c r="L17" s="11">
        <v>97</v>
      </c>
      <c r="M17" s="11">
        <v>98</v>
      </c>
      <c r="N17" s="11">
        <v>98</v>
      </c>
      <c r="O17" s="11">
        <v>96</v>
      </c>
      <c r="P17" s="11">
        <v>98</v>
      </c>
      <c r="Q17" s="11">
        <v>97</v>
      </c>
      <c r="R17" s="11">
        <v>96</v>
      </c>
      <c r="S17" s="11">
        <v>97</v>
      </c>
      <c r="T17" s="11">
        <v>98</v>
      </c>
      <c r="U17" s="11">
        <v>96</v>
      </c>
      <c r="V17" s="11">
        <v>95</v>
      </c>
      <c r="W17" s="11">
        <v>98</v>
      </c>
      <c r="X17" s="11">
        <v>93</v>
      </c>
      <c r="Y17" s="11">
        <v>86</v>
      </c>
      <c r="Z17" s="11">
        <v>98</v>
      </c>
      <c r="AA17" s="11">
        <v>93</v>
      </c>
      <c r="AB17" s="11">
        <v>95</v>
      </c>
      <c r="AC17" s="11">
        <v>95</v>
      </c>
      <c r="AD17" s="11">
        <v>96</v>
      </c>
      <c r="AE17" s="106">
        <v>96</v>
      </c>
      <c r="AF17" s="110">
        <f t="shared" si="3"/>
        <v>98</v>
      </c>
      <c r="AG17" s="138">
        <f t="shared" si="4"/>
        <v>95.766666666666666</v>
      </c>
      <c r="AH17" s="12" t="s">
        <v>28</v>
      </c>
    </row>
    <row r="18" spans="1:36" x14ac:dyDescent="0.2">
      <c r="A18" s="86" t="s">
        <v>144</v>
      </c>
      <c r="B18" s="120">
        <v>99</v>
      </c>
      <c r="C18" s="11">
        <v>95</v>
      </c>
      <c r="D18" s="11">
        <v>97</v>
      </c>
      <c r="E18" s="11">
        <v>81</v>
      </c>
      <c r="F18" s="11">
        <v>77</v>
      </c>
      <c r="G18" s="11">
        <v>93</v>
      </c>
      <c r="H18" s="11">
        <v>98</v>
      </c>
      <c r="I18" s="11">
        <v>98</v>
      </c>
      <c r="J18" s="11">
        <v>98</v>
      </c>
      <c r="K18" s="11">
        <v>98</v>
      </c>
      <c r="L18" s="11">
        <v>98</v>
      </c>
      <c r="M18" s="11">
        <v>88</v>
      </c>
      <c r="N18" s="11">
        <v>95</v>
      </c>
      <c r="O18" s="11">
        <v>90</v>
      </c>
      <c r="P18" s="11">
        <v>97</v>
      </c>
      <c r="Q18" s="11">
        <v>89</v>
      </c>
      <c r="R18" s="11">
        <v>93</v>
      </c>
      <c r="S18" s="11">
        <v>88</v>
      </c>
      <c r="T18" s="11">
        <v>97</v>
      </c>
      <c r="U18" s="11">
        <v>93</v>
      </c>
      <c r="V18" s="11">
        <v>90</v>
      </c>
      <c r="W18" s="11">
        <v>99</v>
      </c>
      <c r="X18" s="11">
        <v>94</v>
      </c>
      <c r="Y18" s="11">
        <v>86</v>
      </c>
      <c r="Z18" s="11">
        <v>97</v>
      </c>
      <c r="AA18" s="11">
        <v>87</v>
      </c>
      <c r="AB18" s="11">
        <v>97</v>
      </c>
      <c r="AC18" s="11">
        <v>89</v>
      </c>
      <c r="AD18" s="11">
        <v>94</v>
      </c>
      <c r="AE18" s="106">
        <v>82</v>
      </c>
      <c r="AF18" s="110">
        <f t="shared" si="3"/>
        <v>99</v>
      </c>
      <c r="AG18" s="138">
        <f t="shared" si="4"/>
        <v>92.566666666666663</v>
      </c>
      <c r="AI18" t="s">
        <v>28</v>
      </c>
    </row>
    <row r="19" spans="1:36" x14ac:dyDescent="0.2">
      <c r="A19" s="86" t="s">
        <v>5</v>
      </c>
      <c r="B19" s="120">
        <v>100</v>
      </c>
      <c r="C19" s="11">
        <v>100</v>
      </c>
      <c r="D19" s="11">
        <v>100</v>
      </c>
      <c r="E19" s="11">
        <v>92</v>
      </c>
      <c r="F19" s="11">
        <v>91</v>
      </c>
      <c r="G19" s="11">
        <v>100</v>
      </c>
      <c r="H19" s="11">
        <v>100</v>
      </c>
      <c r="I19" s="11">
        <v>100</v>
      </c>
      <c r="J19" s="11">
        <v>100</v>
      </c>
      <c r="K19" s="11">
        <v>89</v>
      </c>
      <c r="L19" s="11">
        <v>81</v>
      </c>
      <c r="M19" s="11">
        <v>92</v>
      </c>
      <c r="N19" s="11">
        <v>90</v>
      </c>
      <c r="O19" s="11">
        <v>86</v>
      </c>
      <c r="P19" s="11">
        <v>85</v>
      </c>
      <c r="Q19" s="11">
        <v>99</v>
      </c>
      <c r="R19" s="11">
        <v>95</v>
      </c>
      <c r="S19" s="11">
        <v>100</v>
      </c>
      <c r="T19" s="11">
        <v>100</v>
      </c>
      <c r="U19" s="11">
        <v>93</v>
      </c>
      <c r="V19" s="11">
        <v>94</v>
      </c>
      <c r="W19" s="11">
        <v>100</v>
      </c>
      <c r="X19" s="11">
        <v>90</v>
      </c>
      <c r="Y19" s="11">
        <v>80</v>
      </c>
      <c r="Z19" s="11">
        <v>88</v>
      </c>
      <c r="AA19" s="11">
        <v>87</v>
      </c>
      <c r="AB19" s="11">
        <v>87</v>
      </c>
      <c r="AC19" s="11">
        <v>94</v>
      </c>
      <c r="AD19" s="11">
        <v>89</v>
      </c>
      <c r="AE19" s="106">
        <v>83</v>
      </c>
      <c r="AF19" s="110">
        <f t="shared" si="3"/>
        <v>100</v>
      </c>
      <c r="AG19" s="138">
        <f t="shared" si="4"/>
        <v>92.833333333333329</v>
      </c>
      <c r="AI19" s="12" t="s">
        <v>28</v>
      </c>
    </row>
    <row r="20" spans="1:36" x14ac:dyDescent="0.2">
      <c r="A20" s="86" t="s">
        <v>6</v>
      </c>
      <c r="B20" s="120">
        <v>95</v>
      </c>
      <c r="C20" s="11">
        <v>94</v>
      </c>
      <c r="D20" s="11">
        <v>87</v>
      </c>
      <c r="E20" s="11">
        <v>72</v>
      </c>
      <c r="F20" s="11">
        <v>72</v>
      </c>
      <c r="G20" s="11">
        <v>77</v>
      </c>
      <c r="H20" s="11">
        <v>95</v>
      </c>
      <c r="I20" s="11">
        <v>100</v>
      </c>
      <c r="J20" s="11">
        <v>95</v>
      </c>
      <c r="K20" s="11">
        <v>100</v>
      </c>
      <c r="L20" s="11">
        <v>95</v>
      </c>
      <c r="M20" s="11">
        <v>91</v>
      </c>
      <c r="N20" s="11">
        <v>77</v>
      </c>
      <c r="O20" s="11">
        <v>87</v>
      </c>
      <c r="P20" s="11">
        <v>88</v>
      </c>
      <c r="Q20" s="11">
        <v>89</v>
      </c>
      <c r="R20" s="11">
        <v>89</v>
      </c>
      <c r="S20" s="11">
        <v>85</v>
      </c>
      <c r="T20" s="11">
        <v>95</v>
      </c>
      <c r="U20" s="11">
        <v>90</v>
      </c>
      <c r="V20" s="11">
        <v>85</v>
      </c>
      <c r="W20" s="11">
        <v>86</v>
      </c>
      <c r="X20" s="11">
        <v>91</v>
      </c>
      <c r="Y20" s="11">
        <v>79</v>
      </c>
      <c r="Z20" s="11">
        <v>86</v>
      </c>
      <c r="AA20" s="11">
        <v>78</v>
      </c>
      <c r="AB20" s="11">
        <v>82</v>
      </c>
      <c r="AC20" s="11">
        <v>84</v>
      </c>
      <c r="AD20" s="11">
        <v>80</v>
      </c>
      <c r="AE20" s="106">
        <v>76</v>
      </c>
      <c r="AF20" s="110">
        <f t="shared" si="3"/>
        <v>100</v>
      </c>
      <c r="AG20" s="138">
        <f t="shared" si="4"/>
        <v>86.666666666666671</v>
      </c>
      <c r="AI20" t="s">
        <v>28</v>
      </c>
    </row>
    <row r="21" spans="1:36" x14ac:dyDescent="0.2">
      <c r="A21" s="86" t="s">
        <v>24</v>
      </c>
      <c r="B21" s="120">
        <v>86</v>
      </c>
      <c r="C21" s="11">
        <v>81</v>
      </c>
      <c r="D21" s="11">
        <v>83</v>
      </c>
      <c r="E21" s="11">
        <v>70</v>
      </c>
      <c r="F21" s="11">
        <v>69</v>
      </c>
      <c r="G21" s="11">
        <v>69</v>
      </c>
      <c r="H21" s="11">
        <v>78</v>
      </c>
      <c r="I21" s="11">
        <v>85</v>
      </c>
      <c r="J21" s="11">
        <v>87</v>
      </c>
      <c r="K21" s="11">
        <v>90</v>
      </c>
      <c r="L21" s="11">
        <v>94</v>
      </c>
      <c r="M21" s="11">
        <v>89</v>
      </c>
      <c r="N21" s="11">
        <v>79</v>
      </c>
      <c r="O21" s="11">
        <v>77</v>
      </c>
      <c r="P21" s="11">
        <v>82</v>
      </c>
      <c r="Q21" s="11">
        <v>78</v>
      </c>
      <c r="R21" s="11">
        <v>79</v>
      </c>
      <c r="S21" s="11">
        <v>81</v>
      </c>
      <c r="T21" s="11">
        <v>84</v>
      </c>
      <c r="U21" s="11">
        <v>82</v>
      </c>
      <c r="V21" s="11">
        <v>80</v>
      </c>
      <c r="W21" s="11">
        <v>86</v>
      </c>
      <c r="X21" s="11">
        <v>83</v>
      </c>
      <c r="Y21" s="11">
        <v>75</v>
      </c>
      <c r="Z21" s="11">
        <v>82</v>
      </c>
      <c r="AA21" s="11">
        <v>80</v>
      </c>
      <c r="AB21" s="11">
        <v>78</v>
      </c>
      <c r="AC21" s="11" t="s">
        <v>199</v>
      </c>
      <c r="AD21" s="11">
        <v>77</v>
      </c>
      <c r="AE21" s="106">
        <v>63</v>
      </c>
      <c r="AF21" s="110">
        <f t="shared" si="3"/>
        <v>94</v>
      </c>
      <c r="AG21" s="138">
        <f t="shared" si="4"/>
        <v>80.241379310344826</v>
      </c>
      <c r="AI21" t="s">
        <v>28</v>
      </c>
    </row>
    <row r="22" spans="1:36" x14ac:dyDescent="0.2">
      <c r="A22" s="86" t="s">
        <v>145</v>
      </c>
      <c r="B22" s="120">
        <v>99</v>
      </c>
      <c r="C22" s="11">
        <v>97</v>
      </c>
      <c r="D22" s="11">
        <v>96</v>
      </c>
      <c r="E22" s="11">
        <v>88</v>
      </c>
      <c r="F22" s="11">
        <v>87</v>
      </c>
      <c r="G22" s="11">
        <v>95</v>
      </c>
      <c r="H22" s="11">
        <v>97</v>
      </c>
      <c r="I22" s="11">
        <v>99</v>
      </c>
      <c r="J22" s="11">
        <v>97</v>
      </c>
      <c r="K22" s="11">
        <v>98</v>
      </c>
      <c r="L22" s="11">
        <v>93</v>
      </c>
      <c r="M22" s="11">
        <v>97</v>
      </c>
      <c r="N22" s="11">
        <v>90</v>
      </c>
      <c r="O22" s="11">
        <v>93</v>
      </c>
      <c r="P22" s="11">
        <v>97</v>
      </c>
      <c r="Q22" s="11">
        <v>95</v>
      </c>
      <c r="R22" s="11">
        <v>95</v>
      </c>
      <c r="S22" s="11">
        <v>94</v>
      </c>
      <c r="T22" s="11">
        <v>98</v>
      </c>
      <c r="U22" s="11">
        <v>94</v>
      </c>
      <c r="V22" s="11">
        <v>96</v>
      </c>
      <c r="W22" s="11">
        <v>99</v>
      </c>
      <c r="X22" s="11">
        <v>96</v>
      </c>
      <c r="Y22" s="11">
        <v>93</v>
      </c>
      <c r="Z22" s="11">
        <v>99</v>
      </c>
      <c r="AA22" s="11">
        <v>95</v>
      </c>
      <c r="AB22" s="11">
        <v>97</v>
      </c>
      <c r="AC22" s="11">
        <v>94</v>
      </c>
      <c r="AD22" s="11">
        <v>92</v>
      </c>
      <c r="AE22" s="106">
        <v>90</v>
      </c>
      <c r="AF22" s="110">
        <f t="shared" si="3"/>
        <v>99</v>
      </c>
      <c r="AG22" s="138">
        <f t="shared" si="4"/>
        <v>95</v>
      </c>
      <c r="AH22" s="12" t="s">
        <v>28</v>
      </c>
      <c r="AI22" s="12" t="s">
        <v>28</v>
      </c>
    </row>
    <row r="23" spans="1:36" s="5" customFormat="1" x14ac:dyDescent="0.2">
      <c r="A23" s="86" t="s">
        <v>7</v>
      </c>
      <c r="B23" s="120" t="s">
        <v>199</v>
      </c>
      <c r="C23" s="11" t="s">
        <v>199</v>
      </c>
      <c r="D23" s="11" t="s">
        <v>199</v>
      </c>
      <c r="E23" s="11" t="s">
        <v>199</v>
      </c>
      <c r="F23" s="11" t="s">
        <v>199</v>
      </c>
      <c r="G23" s="11" t="s">
        <v>199</v>
      </c>
      <c r="H23" s="11" t="s">
        <v>199</v>
      </c>
      <c r="I23" s="11" t="s">
        <v>199</v>
      </c>
      <c r="J23" s="11" t="s">
        <v>199</v>
      </c>
      <c r="K23" s="11" t="s">
        <v>199</v>
      </c>
      <c r="L23" s="11" t="s">
        <v>199</v>
      </c>
      <c r="M23" s="11" t="s">
        <v>199</v>
      </c>
      <c r="N23" s="11" t="s">
        <v>199</v>
      </c>
      <c r="O23" s="11" t="s">
        <v>199</v>
      </c>
      <c r="P23" s="11" t="s">
        <v>199</v>
      </c>
      <c r="Q23" s="11" t="s">
        <v>199</v>
      </c>
      <c r="R23" s="11" t="s">
        <v>199</v>
      </c>
      <c r="S23" s="11" t="s">
        <v>199</v>
      </c>
      <c r="T23" s="11">
        <v>77</v>
      </c>
      <c r="U23" s="11">
        <v>92</v>
      </c>
      <c r="V23" s="11">
        <v>91</v>
      </c>
      <c r="W23" s="11">
        <v>87</v>
      </c>
      <c r="X23" s="11" t="s">
        <v>199</v>
      </c>
      <c r="Y23" s="11" t="s">
        <v>199</v>
      </c>
      <c r="Z23" s="11" t="s">
        <v>199</v>
      </c>
      <c r="AA23" s="11" t="s">
        <v>199</v>
      </c>
      <c r="AB23" s="11" t="s">
        <v>199</v>
      </c>
      <c r="AC23" s="11" t="s">
        <v>199</v>
      </c>
      <c r="AD23" s="11" t="s">
        <v>199</v>
      </c>
      <c r="AE23" s="106" t="s">
        <v>199</v>
      </c>
      <c r="AF23" s="110">
        <f t="shared" si="3"/>
        <v>92</v>
      </c>
      <c r="AG23" s="138">
        <f t="shared" si="4"/>
        <v>86.75</v>
      </c>
      <c r="AI23" s="5" t="s">
        <v>28</v>
      </c>
    </row>
    <row r="24" spans="1:36" x14ac:dyDescent="0.2">
      <c r="A24" s="86" t="s">
        <v>146</v>
      </c>
      <c r="B24" s="120">
        <v>88</v>
      </c>
      <c r="C24" s="11">
        <v>83</v>
      </c>
      <c r="D24" s="11">
        <v>77</v>
      </c>
      <c r="E24" s="11">
        <v>69</v>
      </c>
      <c r="F24" s="11">
        <v>70</v>
      </c>
      <c r="G24" s="11">
        <v>65</v>
      </c>
      <c r="H24" s="11">
        <v>84</v>
      </c>
      <c r="I24" s="11">
        <v>85</v>
      </c>
      <c r="J24" s="11">
        <v>89</v>
      </c>
      <c r="K24" s="11">
        <v>91</v>
      </c>
      <c r="L24" s="11">
        <v>92</v>
      </c>
      <c r="M24" s="11">
        <v>93</v>
      </c>
      <c r="N24" s="11">
        <v>88</v>
      </c>
      <c r="O24" s="11">
        <v>80</v>
      </c>
      <c r="P24" s="11">
        <v>86</v>
      </c>
      <c r="Q24" s="11">
        <v>86</v>
      </c>
      <c r="R24" s="11">
        <v>84</v>
      </c>
      <c r="S24" s="11">
        <v>83</v>
      </c>
      <c r="T24" s="11">
        <v>88</v>
      </c>
      <c r="U24" s="11">
        <v>85</v>
      </c>
      <c r="V24" s="11">
        <v>84</v>
      </c>
      <c r="W24" s="11">
        <v>88</v>
      </c>
      <c r="X24" s="11">
        <v>84</v>
      </c>
      <c r="Y24" s="11">
        <v>75</v>
      </c>
      <c r="Z24" s="11">
        <v>84</v>
      </c>
      <c r="AA24" s="11">
        <v>70</v>
      </c>
      <c r="AB24" s="11">
        <v>66</v>
      </c>
      <c r="AC24" s="11">
        <v>77</v>
      </c>
      <c r="AD24" s="11">
        <v>84</v>
      </c>
      <c r="AE24" s="106">
        <v>82</v>
      </c>
      <c r="AF24" s="110">
        <f t="shared" si="3"/>
        <v>93</v>
      </c>
      <c r="AG24" s="138">
        <f t="shared" si="4"/>
        <v>82</v>
      </c>
      <c r="AI24" t="s">
        <v>28</v>
      </c>
    </row>
    <row r="25" spans="1:36" x14ac:dyDescent="0.2">
      <c r="A25" s="86" t="s">
        <v>147</v>
      </c>
      <c r="B25" s="120">
        <v>93</v>
      </c>
      <c r="C25" s="11">
        <v>92</v>
      </c>
      <c r="D25" s="11">
        <v>92</v>
      </c>
      <c r="E25" s="11">
        <v>91</v>
      </c>
      <c r="F25" s="11">
        <v>90</v>
      </c>
      <c r="G25" s="11">
        <v>90</v>
      </c>
      <c r="H25" s="11">
        <v>92</v>
      </c>
      <c r="I25" s="11">
        <v>92</v>
      </c>
      <c r="J25" s="11">
        <v>88</v>
      </c>
      <c r="K25" s="11">
        <v>83</v>
      </c>
      <c r="L25" s="11">
        <v>92</v>
      </c>
      <c r="M25" s="11">
        <v>91</v>
      </c>
      <c r="N25" s="11">
        <v>93</v>
      </c>
      <c r="O25" s="11">
        <v>92</v>
      </c>
      <c r="P25" s="11">
        <v>92</v>
      </c>
      <c r="Q25" s="11">
        <v>91</v>
      </c>
      <c r="R25" s="11">
        <v>87</v>
      </c>
      <c r="S25" s="11">
        <v>93</v>
      </c>
      <c r="T25" s="11">
        <v>92</v>
      </c>
      <c r="U25" s="11">
        <v>91</v>
      </c>
      <c r="V25" s="11">
        <v>92</v>
      </c>
      <c r="W25" s="11">
        <v>92</v>
      </c>
      <c r="X25" s="11">
        <v>90</v>
      </c>
      <c r="Y25" s="11">
        <v>90</v>
      </c>
      <c r="Z25" s="11">
        <v>89</v>
      </c>
      <c r="AA25" s="11">
        <v>90</v>
      </c>
      <c r="AB25" s="11">
        <v>88</v>
      </c>
      <c r="AC25" s="11">
        <v>86</v>
      </c>
      <c r="AD25" s="11">
        <v>54</v>
      </c>
      <c r="AE25" s="106">
        <v>56</v>
      </c>
      <c r="AF25" s="110">
        <f t="shared" si="3"/>
        <v>93</v>
      </c>
      <c r="AG25" s="138">
        <f t="shared" si="4"/>
        <v>88.13333333333334</v>
      </c>
      <c r="AI25" s="12" t="s">
        <v>28</v>
      </c>
    </row>
    <row r="26" spans="1:36" x14ac:dyDescent="0.2">
      <c r="A26" s="86" t="s">
        <v>8</v>
      </c>
      <c r="B26" s="120">
        <v>97</v>
      </c>
      <c r="C26" s="11">
        <v>97</v>
      </c>
      <c r="D26" s="11">
        <v>85</v>
      </c>
      <c r="E26" s="11">
        <v>83</v>
      </c>
      <c r="F26" s="11">
        <v>88</v>
      </c>
      <c r="G26" s="11">
        <v>96</v>
      </c>
      <c r="H26" s="11">
        <v>97</v>
      </c>
      <c r="I26" s="11">
        <v>97</v>
      </c>
      <c r="J26" s="11">
        <v>97</v>
      </c>
      <c r="K26" s="11">
        <v>97</v>
      </c>
      <c r="L26" s="11">
        <v>97</v>
      </c>
      <c r="M26" s="11">
        <v>93</v>
      </c>
      <c r="N26" s="11">
        <v>79</v>
      </c>
      <c r="O26" s="11">
        <v>96</v>
      </c>
      <c r="P26" s="11">
        <v>92</v>
      </c>
      <c r="Q26" s="11">
        <v>92</v>
      </c>
      <c r="R26" s="11">
        <v>97</v>
      </c>
      <c r="S26" s="11">
        <v>95</v>
      </c>
      <c r="T26" s="11">
        <v>98</v>
      </c>
      <c r="U26" s="11">
        <v>96</v>
      </c>
      <c r="V26" s="11">
        <v>92</v>
      </c>
      <c r="W26" s="11">
        <v>97</v>
      </c>
      <c r="X26" s="11">
        <v>97</v>
      </c>
      <c r="Y26" s="11">
        <v>94</v>
      </c>
      <c r="Z26" s="11">
        <v>97</v>
      </c>
      <c r="AA26" s="11">
        <v>81</v>
      </c>
      <c r="AB26" s="11">
        <v>98</v>
      </c>
      <c r="AC26" s="11">
        <v>98</v>
      </c>
      <c r="AD26" s="11">
        <v>84</v>
      </c>
      <c r="AE26" s="106">
        <v>75</v>
      </c>
      <c r="AF26" s="110">
        <f t="shared" si="3"/>
        <v>98</v>
      </c>
      <c r="AG26" s="138">
        <f t="shared" si="4"/>
        <v>92.733333333333334</v>
      </c>
      <c r="AH26" s="12" t="s">
        <v>28</v>
      </c>
      <c r="AI26" t="s">
        <v>28</v>
      </c>
      <c r="AJ26" s="12" t="s">
        <v>28</v>
      </c>
    </row>
    <row r="27" spans="1:36" x14ac:dyDescent="0.2">
      <c r="A27" s="86" t="s">
        <v>9</v>
      </c>
      <c r="B27" s="120" t="s">
        <v>199</v>
      </c>
      <c r="C27" s="11" t="s">
        <v>199</v>
      </c>
      <c r="D27" s="11" t="s">
        <v>199</v>
      </c>
      <c r="E27" s="11" t="s">
        <v>199</v>
      </c>
      <c r="F27" s="11" t="s">
        <v>199</v>
      </c>
      <c r="G27" s="11" t="s">
        <v>199</v>
      </c>
      <c r="H27" s="11" t="s">
        <v>199</v>
      </c>
      <c r="I27" s="11" t="s">
        <v>199</v>
      </c>
      <c r="J27" s="11" t="s">
        <v>199</v>
      </c>
      <c r="K27" s="11" t="s">
        <v>199</v>
      </c>
      <c r="L27" s="11" t="s">
        <v>199</v>
      </c>
      <c r="M27" s="11">
        <v>94</v>
      </c>
      <c r="N27" s="11">
        <v>91</v>
      </c>
      <c r="O27" s="11">
        <v>89</v>
      </c>
      <c r="P27" s="11" t="s">
        <v>199</v>
      </c>
      <c r="Q27" s="11" t="s">
        <v>199</v>
      </c>
      <c r="R27" s="11" t="s">
        <v>199</v>
      </c>
      <c r="S27" s="11" t="s">
        <v>199</v>
      </c>
      <c r="T27" s="11">
        <v>85</v>
      </c>
      <c r="U27" s="11">
        <v>90</v>
      </c>
      <c r="V27" s="11" t="s">
        <v>199</v>
      </c>
      <c r="W27" s="11" t="s">
        <v>199</v>
      </c>
      <c r="X27" s="11" t="s">
        <v>199</v>
      </c>
      <c r="Y27" s="11" t="s">
        <v>199</v>
      </c>
      <c r="Z27" s="11">
        <v>80</v>
      </c>
      <c r="AA27" s="11">
        <v>75</v>
      </c>
      <c r="AB27" s="11">
        <v>74</v>
      </c>
      <c r="AC27" s="11" t="s">
        <v>199</v>
      </c>
      <c r="AD27" s="11">
        <v>49</v>
      </c>
      <c r="AE27" s="106">
        <v>45</v>
      </c>
      <c r="AF27" s="110">
        <f t="shared" si="3"/>
        <v>94</v>
      </c>
      <c r="AG27" s="138">
        <f t="shared" si="4"/>
        <v>77.2</v>
      </c>
      <c r="AJ27" s="12" t="s">
        <v>28</v>
      </c>
    </row>
    <row r="28" spans="1:36" x14ac:dyDescent="0.2">
      <c r="A28" s="86" t="s">
        <v>148</v>
      </c>
      <c r="B28" s="120">
        <v>90</v>
      </c>
      <c r="C28" s="11">
        <v>90</v>
      </c>
      <c r="D28" s="11">
        <v>86</v>
      </c>
      <c r="E28" s="11">
        <v>75</v>
      </c>
      <c r="F28" s="11">
        <v>80</v>
      </c>
      <c r="G28" s="11">
        <v>78</v>
      </c>
      <c r="H28" s="11">
        <v>83</v>
      </c>
      <c r="I28" s="11">
        <v>92</v>
      </c>
      <c r="J28" s="11">
        <v>94</v>
      </c>
      <c r="K28" s="11" t="s">
        <v>199</v>
      </c>
      <c r="L28" s="11">
        <v>93</v>
      </c>
      <c r="M28" s="11">
        <v>94</v>
      </c>
      <c r="N28" s="11">
        <v>84</v>
      </c>
      <c r="O28" s="11">
        <v>87</v>
      </c>
      <c r="P28" s="11">
        <v>89</v>
      </c>
      <c r="Q28" s="11">
        <v>87</v>
      </c>
      <c r="R28" s="11">
        <v>84</v>
      </c>
      <c r="S28" s="11">
        <v>73</v>
      </c>
      <c r="T28" s="11">
        <v>73</v>
      </c>
      <c r="U28" s="11">
        <v>82</v>
      </c>
      <c r="V28" s="11">
        <v>84</v>
      </c>
      <c r="W28" s="11">
        <v>89</v>
      </c>
      <c r="X28" s="11">
        <v>82</v>
      </c>
      <c r="Y28" s="11">
        <v>78</v>
      </c>
      <c r="Z28" s="11">
        <v>86</v>
      </c>
      <c r="AA28" s="11">
        <v>79</v>
      </c>
      <c r="AB28" s="11">
        <v>77</v>
      </c>
      <c r="AC28" s="11">
        <v>73</v>
      </c>
      <c r="AD28" s="11">
        <v>90</v>
      </c>
      <c r="AE28" s="106">
        <v>94</v>
      </c>
      <c r="AF28" s="110">
        <f t="shared" si="3"/>
        <v>94</v>
      </c>
      <c r="AG28" s="138">
        <f t="shared" si="4"/>
        <v>84.34482758620689</v>
      </c>
      <c r="AI28" s="12" t="s">
        <v>28</v>
      </c>
    </row>
    <row r="29" spans="1:36" x14ac:dyDescent="0.2">
      <c r="A29" s="86" t="s">
        <v>10</v>
      </c>
      <c r="B29" s="120">
        <v>99</v>
      </c>
      <c r="C29" s="11">
        <v>99</v>
      </c>
      <c r="D29" s="11">
        <v>99</v>
      </c>
      <c r="E29" s="11">
        <v>91</v>
      </c>
      <c r="F29" s="11">
        <v>85</v>
      </c>
      <c r="G29" s="11">
        <v>89</v>
      </c>
      <c r="H29" s="11">
        <v>92</v>
      </c>
      <c r="I29" s="11">
        <v>96</v>
      </c>
      <c r="J29" s="11">
        <v>99</v>
      </c>
      <c r="K29" s="11">
        <v>99</v>
      </c>
      <c r="L29" s="11">
        <v>99</v>
      </c>
      <c r="M29" s="11">
        <v>100</v>
      </c>
      <c r="N29" s="11">
        <v>100</v>
      </c>
      <c r="O29" s="11">
        <v>99</v>
      </c>
      <c r="P29" s="11">
        <v>100</v>
      </c>
      <c r="Q29" s="11">
        <v>99</v>
      </c>
      <c r="R29" s="11">
        <v>91</v>
      </c>
      <c r="S29" s="11">
        <v>88</v>
      </c>
      <c r="T29" s="11">
        <v>99</v>
      </c>
      <c r="U29" s="11">
        <v>93</v>
      </c>
      <c r="V29" s="11">
        <v>91</v>
      </c>
      <c r="W29" s="11">
        <v>99</v>
      </c>
      <c r="X29" s="11">
        <v>95</v>
      </c>
      <c r="Y29" s="11">
        <v>89</v>
      </c>
      <c r="Z29" s="11">
        <v>99</v>
      </c>
      <c r="AA29" s="11">
        <v>90</v>
      </c>
      <c r="AB29" s="11">
        <v>93</v>
      </c>
      <c r="AC29" s="11">
        <v>96</v>
      </c>
      <c r="AD29" s="11">
        <v>95</v>
      </c>
      <c r="AE29" s="106">
        <v>100</v>
      </c>
      <c r="AF29" s="110">
        <f t="shared" si="3"/>
        <v>100</v>
      </c>
      <c r="AG29" s="138">
        <f t="shared" si="4"/>
        <v>95.433333333333337</v>
      </c>
    </row>
    <row r="30" spans="1:36" x14ac:dyDescent="0.2">
      <c r="A30" s="86" t="s">
        <v>133</v>
      </c>
      <c r="B30" s="120">
        <v>100</v>
      </c>
      <c r="C30" s="11">
        <v>100</v>
      </c>
      <c r="D30" s="11">
        <v>96</v>
      </c>
      <c r="E30" s="11">
        <v>85</v>
      </c>
      <c r="F30" s="11">
        <v>81</v>
      </c>
      <c r="G30" s="11">
        <v>94</v>
      </c>
      <c r="H30" s="11">
        <v>99</v>
      </c>
      <c r="I30" s="11">
        <v>100</v>
      </c>
      <c r="J30" s="11">
        <v>100</v>
      </c>
      <c r="K30" s="11">
        <v>100</v>
      </c>
      <c r="L30" s="11">
        <v>100</v>
      </c>
      <c r="M30" s="11">
        <v>100</v>
      </c>
      <c r="N30" s="11">
        <v>100</v>
      </c>
      <c r="O30" s="11">
        <v>100</v>
      </c>
      <c r="P30" s="11">
        <v>100</v>
      </c>
      <c r="Q30" s="11">
        <v>100</v>
      </c>
      <c r="R30" s="11">
        <v>100</v>
      </c>
      <c r="S30" s="11">
        <v>100</v>
      </c>
      <c r="T30" s="11">
        <v>92</v>
      </c>
      <c r="U30" s="11">
        <v>100</v>
      </c>
      <c r="V30" s="11">
        <v>100</v>
      </c>
      <c r="W30" s="11">
        <v>100</v>
      </c>
      <c r="X30" s="11">
        <v>100</v>
      </c>
      <c r="Y30" s="11">
        <v>87</v>
      </c>
      <c r="Z30" s="11">
        <v>100</v>
      </c>
      <c r="AA30" s="11">
        <v>97</v>
      </c>
      <c r="AB30" s="11">
        <v>93</v>
      </c>
      <c r="AC30" s="11">
        <v>100</v>
      </c>
      <c r="AD30" s="11">
        <v>100</v>
      </c>
      <c r="AE30" s="106">
        <v>100</v>
      </c>
      <c r="AF30" s="110">
        <f t="shared" si="3"/>
        <v>100</v>
      </c>
      <c r="AG30" s="138">
        <f t="shared" si="4"/>
        <v>97.466666666666669</v>
      </c>
    </row>
    <row r="31" spans="1:36" x14ac:dyDescent="0.2">
      <c r="A31" s="86" t="s">
        <v>14</v>
      </c>
      <c r="B31" s="120">
        <v>93</v>
      </c>
      <c r="C31" s="11">
        <v>82</v>
      </c>
      <c r="D31" s="11">
        <v>79</v>
      </c>
      <c r="E31" s="11">
        <v>71</v>
      </c>
      <c r="F31" s="11">
        <v>71</v>
      </c>
      <c r="G31" s="11">
        <v>77</v>
      </c>
      <c r="H31" s="11">
        <v>93</v>
      </c>
      <c r="I31" s="11">
        <v>92</v>
      </c>
      <c r="J31" s="11">
        <v>93</v>
      </c>
      <c r="K31" s="11">
        <v>92</v>
      </c>
      <c r="L31" s="11">
        <v>94</v>
      </c>
      <c r="M31" s="11">
        <v>95</v>
      </c>
      <c r="N31" s="11">
        <v>85</v>
      </c>
      <c r="O31" s="11">
        <v>79</v>
      </c>
      <c r="P31" s="11">
        <v>93</v>
      </c>
      <c r="Q31" s="11">
        <v>91</v>
      </c>
      <c r="R31" s="11">
        <v>91</v>
      </c>
      <c r="S31" s="11">
        <v>86</v>
      </c>
      <c r="T31" s="11">
        <v>92</v>
      </c>
      <c r="U31" s="11">
        <v>93</v>
      </c>
      <c r="V31" s="11">
        <v>90</v>
      </c>
      <c r="W31" s="11">
        <v>95</v>
      </c>
      <c r="X31" s="11">
        <v>87</v>
      </c>
      <c r="Y31" s="11">
        <v>72</v>
      </c>
      <c r="Z31" s="11">
        <v>86</v>
      </c>
      <c r="AA31" s="11">
        <v>75</v>
      </c>
      <c r="AB31" s="11">
        <v>80</v>
      </c>
      <c r="AC31" s="11">
        <v>90</v>
      </c>
      <c r="AD31" s="11">
        <v>92</v>
      </c>
      <c r="AE31" s="106">
        <v>90</v>
      </c>
      <c r="AF31" s="110">
        <f t="shared" si="3"/>
        <v>95</v>
      </c>
      <c r="AG31" s="138">
        <f t="shared" si="4"/>
        <v>86.63333333333334</v>
      </c>
      <c r="AI31" t="s">
        <v>28</v>
      </c>
    </row>
    <row r="32" spans="1:36" ht="13.5" thickBot="1" x14ac:dyDescent="0.25">
      <c r="A32" s="87" t="s">
        <v>11</v>
      </c>
      <c r="B32" s="126">
        <v>85</v>
      </c>
      <c r="C32" s="127">
        <v>86</v>
      </c>
      <c r="D32" s="127">
        <v>79</v>
      </c>
      <c r="E32" s="127">
        <v>73</v>
      </c>
      <c r="F32" s="127">
        <v>79</v>
      </c>
      <c r="G32" s="127">
        <v>80</v>
      </c>
      <c r="H32" s="127">
        <v>74</v>
      </c>
      <c r="I32" s="127">
        <v>90</v>
      </c>
      <c r="J32" s="127">
        <v>94</v>
      </c>
      <c r="K32" s="127">
        <v>94</v>
      </c>
      <c r="L32" s="127">
        <v>94</v>
      </c>
      <c r="M32" s="127">
        <v>94</v>
      </c>
      <c r="N32" s="127">
        <v>92</v>
      </c>
      <c r="O32" s="127">
        <v>87</v>
      </c>
      <c r="P32" s="127">
        <v>90</v>
      </c>
      <c r="Q32" s="127">
        <v>89</v>
      </c>
      <c r="R32" s="127">
        <v>76</v>
      </c>
      <c r="S32" s="127">
        <v>83</v>
      </c>
      <c r="T32" s="127">
        <v>82</v>
      </c>
      <c r="U32" s="127">
        <v>86</v>
      </c>
      <c r="V32" s="127">
        <v>88</v>
      </c>
      <c r="W32" s="127">
        <v>88</v>
      </c>
      <c r="X32" s="127">
        <v>86</v>
      </c>
      <c r="Y32" s="127">
        <v>74</v>
      </c>
      <c r="Z32" s="127">
        <v>85</v>
      </c>
      <c r="AA32" s="127">
        <v>85</v>
      </c>
      <c r="AB32" s="127">
        <v>70</v>
      </c>
      <c r="AC32" s="127">
        <v>80</v>
      </c>
      <c r="AD32" s="127">
        <v>85</v>
      </c>
      <c r="AE32" s="128">
        <v>75</v>
      </c>
      <c r="AF32" s="185">
        <f t="shared" si="3"/>
        <v>94</v>
      </c>
      <c r="AG32" s="180">
        <f t="shared" si="4"/>
        <v>84.1</v>
      </c>
      <c r="AI32" s="12" t="s">
        <v>28</v>
      </c>
    </row>
    <row r="33" spans="1:36" s="5" customFormat="1" ht="17.100000000000001" customHeight="1" thickBot="1" x14ac:dyDescent="0.25">
      <c r="A33" s="88" t="s">
        <v>15</v>
      </c>
      <c r="B33" s="147">
        <f t="shared" ref="B33:AF33" si="5">MAX(B5:B32)</f>
        <v>100</v>
      </c>
      <c r="C33" s="90">
        <f t="shared" si="5"/>
        <v>100</v>
      </c>
      <c r="D33" s="90">
        <f t="shared" si="5"/>
        <v>100</v>
      </c>
      <c r="E33" s="90">
        <f t="shared" si="5"/>
        <v>97</v>
      </c>
      <c r="F33" s="90">
        <f t="shared" si="5"/>
        <v>97</v>
      </c>
      <c r="G33" s="90">
        <f t="shared" si="5"/>
        <v>100</v>
      </c>
      <c r="H33" s="90">
        <f t="shared" si="5"/>
        <v>100</v>
      </c>
      <c r="I33" s="90">
        <f t="shared" si="5"/>
        <v>100</v>
      </c>
      <c r="J33" s="90">
        <f t="shared" si="5"/>
        <v>100</v>
      </c>
      <c r="K33" s="90">
        <f t="shared" si="5"/>
        <v>100</v>
      </c>
      <c r="L33" s="90">
        <f t="shared" si="5"/>
        <v>100</v>
      </c>
      <c r="M33" s="90">
        <f t="shared" si="5"/>
        <v>100</v>
      </c>
      <c r="N33" s="90">
        <f t="shared" si="5"/>
        <v>100</v>
      </c>
      <c r="O33" s="90">
        <f t="shared" si="5"/>
        <v>100</v>
      </c>
      <c r="P33" s="90">
        <f t="shared" si="5"/>
        <v>100</v>
      </c>
      <c r="Q33" s="90">
        <f t="shared" si="5"/>
        <v>100</v>
      </c>
      <c r="R33" s="90">
        <f t="shared" si="5"/>
        <v>100</v>
      </c>
      <c r="S33" s="90">
        <f t="shared" si="5"/>
        <v>100</v>
      </c>
      <c r="T33" s="90">
        <f t="shared" si="5"/>
        <v>100</v>
      </c>
      <c r="U33" s="90">
        <f t="shared" si="5"/>
        <v>100</v>
      </c>
      <c r="V33" s="90">
        <f t="shared" si="5"/>
        <v>100</v>
      </c>
      <c r="W33" s="90">
        <f t="shared" si="5"/>
        <v>100</v>
      </c>
      <c r="X33" s="90">
        <f t="shared" si="5"/>
        <v>100</v>
      </c>
      <c r="Y33" s="90">
        <f t="shared" si="5"/>
        <v>97</v>
      </c>
      <c r="Z33" s="90">
        <f t="shared" si="5"/>
        <v>100</v>
      </c>
      <c r="AA33" s="90">
        <f t="shared" si="5"/>
        <v>97</v>
      </c>
      <c r="AB33" s="90">
        <f t="shared" si="5"/>
        <v>99</v>
      </c>
      <c r="AC33" s="90">
        <f t="shared" si="5"/>
        <v>100</v>
      </c>
      <c r="AD33" s="90">
        <f t="shared" si="5"/>
        <v>100</v>
      </c>
      <c r="AE33" s="93">
        <f t="shared" si="5"/>
        <v>100</v>
      </c>
      <c r="AF33" s="123">
        <f t="shared" si="5"/>
        <v>100</v>
      </c>
      <c r="AG33" s="181">
        <f>AVERAGE(AG5:AG32)</f>
        <v>89.22093596059112</v>
      </c>
      <c r="AI33" s="5" t="s">
        <v>28</v>
      </c>
    </row>
    <row r="34" spans="1:36" x14ac:dyDescent="0.2">
      <c r="A34" s="42"/>
      <c r="B34" s="43"/>
      <c r="C34" s="43"/>
      <c r="D34" s="43" t="s">
        <v>80</v>
      </c>
      <c r="E34" s="43"/>
      <c r="F34" s="43"/>
      <c r="G34" s="43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50"/>
      <c r="AE34" s="54" t="s">
        <v>28</v>
      </c>
      <c r="AF34" s="47"/>
      <c r="AG34" s="49"/>
      <c r="AI34" s="12" t="s">
        <v>28</v>
      </c>
    </row>
    <row r="35" spans="1:36" x14ac:dyDescent="0.2">
      <c r="A35" s="42"/>
      <c r="B35" s="44" t="s">
        <v>81</v>
      </c>
      <c r="C35" s="44"/>
      <c r="D35" s="44"/>
      <c r="E35" s="44"/>
      <c r="F35" s="44"/>
      <c r="G35" s="44"/>
      <c r="H35" s="44"/>
      <c r="I35" s="44"/>
      <c r="J35" s="81"/>
      <c r="K35" s="81"/>
      <c r="L35" s="81"/>
      <c r="M35" s="81" t="s">
        <v>26</v>
      </c>
      <c r="N35" s="81"/>
      <c r="O35" s="81"/>
      <c r="P35" s="81"/>
      <c r="Q35" s="81"/>
      <c r="R35" s="81"/>
      <c r="S35" s="81"/>
      <c r="T35" s="223" t="s">
        <v>210</v>
      </c>
      <c r="U35" s="223"/>
      <c r="V35" s="223"/>
      <c r="W35" s="223"/>
      <c r="X35" s="223"/>
      <c r="Y35" s="81"/>
      <c r="Z35" s="81"/>
      <c r="AA35" s="81"/>
      <c r="AB35" s="81"/>
      <c r="AC35" s="81"/>
      <c r="AD35" s="81"/>
      <c r="AE35" s="81"/>
      <c r="AF35" s="47"/>
      <c r="AG35" s="46"/>
    </row>
    <row r="36" spans="1:36" x14ac:dyDescent="0.2">
      <c r="A36" s="45"/>
      <c r="B36" s="81"/>
      <c r="C36" s="81"/>
      <c r="D36" s="81"/>
      <c r="E36" s="81"/>
      <c r="F36" s="81"/>
      <c r="G36" s="81"/>
      <c r="H36" s="81"/>
      <c r="I36" s="81"/>
      <c r="J36" s="82"/>
      <c r="K36" s="82"/>
      <c r="L36" s="82"/>
      <c r="M36" s="82" t="s">
        <v>27</v>
      </c>
      <c r="N36" s="82"/>
      <c r="O36" s="82"/>
      <c r="P36" s="82"/>
      <c r="Q36" s="81"/>
      <c r="R36" s="81"/>
      <c r="S36" s="81"/>
      <c r="T36" s="224" t="s">
        <v>77</v>
      </c>
      <c r="U36" s="224"/>
      <c r="V36" s="224"/>
      <c r="W36" s="224"/>
      <c r="X36" s="224"/>
      <c r="Y36" s="81"/>
      <c r="Z36" s="81"/>
      <c r="AA36" s="81"/>
      <c r="AB36" s="81"/>
      <c r="AC36" s="81"/>
      <c r="AD36" s="50"/>
      <c r="AE36" s="50"/>
      <c r="AF36" s="47"/>
      <c r="AG36" s="46"/>
      <c r="AH36" s="12" t="s">
        <v>28</v>
      </c>
      <c r="AJ36" s="12" t="s">
        <v>28</v>
      </c>
    </row>
    <row r="37" spans="1:36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50"/>
      <c r="AE37" s="50"/>
      <c r="AF37" s="47"/>
      <c r="AG37" s="84"/>
      <c r="AI37" s="12" t="s">
        <v>28</v>
      </c>
    </row>
    <row r="38" spans="1:36" x14ac:dyDescent="0.2">
      <c r="A38" s="45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50"/>
      <c r="AF38" s="47"/>
      <c r="AG38" s="49"/>
      <c r="AI38" s="12" t="s">
        <v>28</v>
      </c>
    </row>
    <row r="39" spans="1:36" x14ac:dyDescent="0.2">
      <c r="A39" s="45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51"/>
      <c r="AF39" s="47"/>
      <c r="AG39" s="49"/>
    </row>
    <row r="40" spans="1:36" ht="13.5" thickBot="1" x14ac:dyDescent="0.25">
      <c r="A40" s="55"/>
      <c r="B40" s="56"/>
      <c r="C40" s="56"/>
      <c r="D40" s="56"/>
      <c r="E40" s="56"/>
      <c r="F40" s="56"/>
      <c r="G40" s="56" t="s">
        <v>28</v>
      </c>
      <c r="H40" s="56"/>
      <c r="I40" s="56"/>
      <c r="J40" s="56"/>
      <c r="K40" s="56"/>
      <c r="L40" s="56" t="s">
        <v>28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7"/>
      <c r="AG40" s="85"/>
    </row>
    <row r="41" spans="1:36" x14ac:dyDescent="0.2">
      <c r="AI41" t="s">
        <v>28</v>
      </c>
    </row>
    <row r="42" spans="1:36" x14ac:dyDescent="0.2">
      <c r="U42" s="2" t="s">
        <v>28</v>
      </c>
      <c r="Y42" s="2" t="s">
        <v>28</v>
      </c>
      <c r="AI42" t="s">
        <v>28</v>
      </c>
    </row>
    <row r="43" spans="1:36" x14ac:dyDescent="0.2">
      <c r="L43" s="2" t="s">
        <v>28</v>
      </c>
      <c r="Q43" s="2" t="s">
        <v>28</v>
      </c>
      <c r="U43" s="2" t="s">
        <v>28</v>
      </c>
      <c r="AD43" s="2" t="s">
        <v>28</v>
      </c>
      <c r="AI43" t="s">
        <v>28</v>
      </c>
    </row>
    <row r="44" spans="1:36" x14ac:dyDescent="0.2">
      <c r="O44" s="2" t="s">
        <v>28</v>
      </c>
      <c r="AB44" s="2" t="s">
        <v>28</v>
      </c>
      <c r="AF44" s="7" t="s">
        <v>28</v>
      </c>
    </row>
    <row r="45" spans="1:36" x14ac:dyDescent="0.2">
      <c r="G45" s="2" t="s">
        <v>28</v>
      </c>
      <c r="L45" s="2" t="s">
        <v>28</v>
      </c>
    </row>
    <row r="46" spans="1:36" x14ac:dyDescent="0.2">
      <c r="P46" s="2" t="s">
        <v>202</v>
      </c>
      <c r="S46" s="2" t="s">
        <v>28</v>
      </c>
      <c r="U46" s="2" t="s">
        <v>28</v>
      </c>
      <c r="V46" s="2" t="s">
        <v>28</v>
      </c>
      <c r="Y46" s="2" t="s">
        <v>28</v>
      </c>
      <c r="AD46" s="2" t="s">
        <v>28</v>
      </c>
      <c r="AI46" s="12" t="s">
        <v>28</v>
      </c>
    </row>
    <row r="47" spans="1:36" x14ac:dyDescent="0.2">
      <c r="L47" s="2" t="s">
        <v>28</v>
      </c>
      <c r="S47" s="2" t="s">
        <v>28</v>
      </c>
      <c r="T47" s="2" t="s">
        <v>28</v>
      </c>
      <c r="Z47" s="2" t="s">
        <v>28</v>
      </c>
      <c r="AA47" s="2" t="s">
        <v>28</v>
      </c>
      <c r="AB47" s="2" t="s">
        <v>28</v>
      </c>
      <c r="AE47" s="2" t="s">
        <v>28</v>
      </c>
    </row>
    <row r="48" spans="1:36" x14ac:dyDescent="0.2">
      <c r="V48" s="2" t="s">
        <v>28</v>
      </c>
      <c r="W48" s="2" t="s">
        <v>28</v>
      </c>
      <c r="X48" s="2" t="s">
        <v>28</v>
      </c>
      <c r="Y48" s="2" t="s">
        <v>28</v>
      </c>
      <c r="AF48" s="7" t="s">
        <v>28</v>
      </c>
      <c r="AI48" s="12" t="s">
        <v>28</v>
      </c>
    </row>
    <row r="49" spans="7:36" x14ac:dyDescent="0.2">
      <c r="G49" s="2" t="s">
        <v>28</v>
      </c>
      <c r="P49" s="2" t="s">
        <v>28</v>
      </c>
      <c r="V49" s="2" t="s">
        <v>28</v>
      </c>
      <c r="Y49" s="2" t="s">
        <v>28</v>
      </c>
      <c r="AE49" s="2" t="s">
        <v>28</v>
      </c>
    </row>
    <row r="50" spans="7:36" x14ac:dyDescent="0.2">
      <c r="R50" s="2" t="s">
        <v>28</v>
      </c>
      <c r="U50" s="2" t="s">
        <v>28</v>
      </c>
    </row>
    <row r="51" spans="7:36" x14ac:dyDescent="0.2">
      <c r="L51" s="2" t="s">
        <v>28</v>
      </c>
      <c r="Y51" s="2" t="s">
        <v>28</v>
      </c>
      <c r="AC51" s="2" t="s">
        <v>28</v>
      </c>
      <c r="AD51" s="2" t="s">
        <v>28</v>
      </c>
    </row>
    <row r="53" spans="7:36" x14ac:dyDescent="0.2">
      <c r="N53" s="2" t="s">
        <v>28</v>
      </c>
    </row>
    <row r="54" spans="7:36" x14ac:dyDescent="0.2">
      <c r="U54" s="2" t="s">
        <v>28</v>
      </c>
    </row>
    <row r="56" spans="7:36" x14ac:dyDescent="0.2">
      <c r="AJ56" s="12" t="s">
        <v>28</v>
      </c>
    </row>
    <row r="59" spans="7:36" x14ac:dyDescent="0.2">
      <c r="W59" s="2" t="s">
        <v>28</v>
      </c>
    </row>
  </sheetData>
  <sheetProtection password="C6EC" sheet="1" objects="1" scenarios="1"/>
  <mergeCells count="35">
    <mergeCell ref="T36:X36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T3:T4"/>
    <mergeCell ref="B2:AG2"/>
    <mergeCell ref="AE3:AE4"/>
    <mergeCell ref="Z3:Z4"/>
    <mergeCell ref="A2:A4"/>
    <mergeCell ref="S3:S4"/>
    <mergeCell ref="V3:V4"/>
    <mergeCell ref="T35:X35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zoomScale="90" zoomScaleNormal="90" workbookViewId="0">
      <selection activeCell="AM50" sqref="AM50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7" ht="20.100000000000001" customHeight="1" x14ac:dyDescent="0.2">
      <c r="A1" s="257" t="s">
        <v>221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9"/>
    </row>
    <row r="2" spans="1:37" s="4" customFormat="1" ht="20.100000000000001" customHeight="1" thickBot="1" x14ac:dyDescent="0.25">
      <c r="A2" s="255" t="s">
        <v>12</v>
      </c>
      <c r="B2" s="261" t="s">
        <v>209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3"/>
      <c r="AG2" s="264"/>
    </row>
    <row r="3" spans="1:37" s="5" customFormat="1" ht="20.100000000000001" customHeight="1" x14ac:dyDescent="0.2">
      <c r="A3" s="255"/>
      <c r="B3" s="256">
        <v>1</v>
      </c>
      <c r="C3" s="256">
        <f>SUM(B3+1)</f>
        <v>2</v>
      </c>
      <c r="D3" s="256">
        <f t="shared" ref="D3:AD3" si="0">SUM(C3+1)</f>
        <v>3</v>
      </c>
      <c r="E3" s="256">
        <f t="shared" si="0"/>
        <v>4</v>
      </c>
      <c r="F3" s="256">
        <f t="shared" si="0"/>
        <v>5</v>
      </c>
      <c r="G3" s="256">
        <f t="shared" si="0"/>
        <v>6</v>
      </c>
      <c r="H3" s="256">
        <f t="shared" si="0"/>
        <v>7</v>
      </c>
      <c r="I3" s="256">
        <f t="shared" si="0"/>
        <v>8</v>
      </c>
      <c r="J3" s="256">
        <f t="shared" si="0"/>
        <v>9</v>
      </c>
      <c r="K3" s="256">
        <f t="shared" si="0"/>
        <v>10</v>
      </c>
      <c r="L3" s="256">
        <f t="shared" si="0"/>
        <v>11</v>
      </c>
      <c r="M3" s="256">
        <f t="shared" si="0"/>
        <v>12</v>
      </c>
      <c r="N3" s="256">
        <f t="shared" si="0"/>
        <v>13</v>
      </c>
      <c r="O3" s="256">
        <f t="shared" si="0"/>
        <v>14</v>
      </c>
      <c r="P3" s="256">
        <f t="shared" si="0"/>
        <v>15</v>
      </c>
      <c r="Q3" s="256">
        <f t="shared" si="0"/>
        <v>16</v>
      </c>
      <c r="R3" s="256">
        <f t="shared" si="0"/>
        <v>17</v>
      </c>
      <c r="S3" s="256">
        <f t="shared" si="0"/>
        <v>18</v>
      </c>
      <c r="T3" s="256">
        <f t="shared" si="0"/>
        <v>19</v>
      </c>
      <c r="U3" s="256">
        <f t="shared" si="0"/>
        <v>20</v>
      </c>
      <c r="V3" s="256">
        <f t="shared" si="0"/>
        <v>21</v>
      </c>
      <c r="W3" s="256">
        <f t="shared" si="0"/>
        <v>22</v>
      </c>
      <c r="X3" s="256">
        <f t="shared" si="0"/>
        <v>23</v>
      </c>
      <c r="Y3" s="256">
        <f t="shared" si="0"/>
        <v>24</v>
      </c>
      <c r="Z3" s="256">
        <f t="shared" si="0"/>
        <v>25</v>
      </c>
      <c r="AA3" s="256">
        <f t="shared" si="0"/>
        <v>26</v>
      </c>
      <c r="AB3" s="256">
        <f t="shared" si="0"/>
        <v>27</v>
      </c>
      <c r="AC3" s="256">
        <f t="shared" si="0"/>
        <v>28</v>
      </c>
      <c r="AD3" s="256">
        <f t="shared" si="0"/>
        <v>29</v>
      </c>
      <c r="AE3" s="260">
        <v>30</v>
      </c>
      <c r="AF3" s="134" t="s">
        <v>20</v>
      </c>
      <c r="AG3" s="140" t="s">
        <v>18</v>
      </c>
    </row>
    <row r="4" spans="1:37" s="5" customFormat="1" ht="20.100000000000001" customHeight="1" x14ac:dyDescent="0.2">
      <c r="A4" s="255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60"/>
      <c r="AF4" s="135" t="s">
        <v>17</v>
      </c>
      <c r="AG4" s="140" t="s">
        <v>17</v>
      </c>
    </row>
    <row r="5" spans="1:37" s="5" customFormat="1" x14ac:dyDescent="0.2">
      <c r="A5" s="53" t="s">
        <v>22</v>
      </c>
      <c r="B5" s="11">
        <v>41</v>
      </c>
      <c r="C5" s="11">
        <v>32</v>
      </c>
      <c r="D5" s="11">
        <v>31</v>
      </c>
      <c r="E5" s="11">
        <v>26</v>
      </c>
      <c r="F5" s="11">
        <v>20</v>
      </c>
      <c r="G5" s="11">
        <v>27</v>
      </c>
      <c r="H5" s="11">
        <v>43</v>
      </c>
      <c r="I5" s="11">
        <v>69</v>
      </c>
      <c r="J5" s="11">
        <v>56</v>
      </c>
      <c r="K5" s="11">
        <v>88</v>
      </c>
      <c r="L5" s="11">
        <v>66</v>
      </c>
      <c r="M5" s="11">
        <v>39</v>
      </c>
      <c r="N5" s="11">
        <v>36</v>
      </c>
      <c r="O5" s="11">
        <v>31</v>
      </c>
      <c r="P5" s="11">
        <v>30</v>
      </c>
      <c r="Q5" s="11">
        <v>38</v>
      </c>
      <c r="R5" s="11">
        <v>43</v>
      </c>
      <c r="S5" s="11">
        <v>32</v>
      </c>
      <c r="T5" s="11">
        <v>28</v>
      </c>
      <c r="U5" s="11">
        <v>52</v>
      </c>
      <c r="V5" s="11">
        <v>36</v>
      </c>
      <c r="W5" s="11">
        <v>37</v>
      </c>
      <c r="X5" s="11">
        <v>39</v>
      </c>
      <c r="Y5" s="11">
        <v>24</v>
      </c>
      <c r="Z5" s="11">
        <v>23</v>
      </c>
      <c r="AA5" s="11">
        <v>22</v>
      </c>
      <c r="AB5" s="11">
        <v>22</v>
      </c>
      <c r="AC5" s="11">
        <v>57</v>
      </c>
      <c r="AD5" s="11">
        <v>31</v>
      </c>
      <c r="AE5" s="106">
        <v>16</v>
      </c>
      <c r="AF5" s="108">
        <f t="shared" ref="AF5:AF11" si="1">MIN(B5:AE5)</f>
        <v>16</v>
      </c>
      <c r="AG5" s="141">
        <f t="shared" ref="AG5:AG11" si="2">AVERAGE(B5:AE5)</f>
        <v>37.833333333333336</v>
      </c>
    </row>
    <row r="6" spans="1:37" x14ac:dyDescent="0.2">
      <c r="A6" s="53" t="s">
        <v>83</v>
      </c>
      <c r="B6" s="11">
        <v>63</v>
      </c>
      <c r="C6" s="11">
        <v>35</v>
      </c>
      <c r="D6" s="11">
        <v>33</v>
      </c>
      <c r="E6" s="11">
        <v>31</v>
      </c>
      <c r="F6" s="11">
        <v>19</v>
      </c>
      <c r="G6" s="11">
        <v>44</v>
      </c>
      <c r="H6" s="11">
        <v>63</v>
      </c>
      <c r="I6" s="11">
        <v>71</v>
      </c>
      <c r="J6" s="11">
        <v>83</v>
      </c>
      <c r="K6" s="11">
        <v>79</v>
      </c>
      <c r="L6" s="11">
        <v>69</v>
      </c>
      <c r="M6" s="11">
        <v>26</v>
      </c>
      <c r="N6" s="11">
        <v>43</v>
      </c>
      <c r="O6" s="11">
        <v>42</v>
      </c>
      <c r="P6" s="11">
        <v>42</v>
      </c>
      <c r="Q6" s="11">
        <v>49</v>
      </c>
      <c r="R6" s="11">
        <v>57</v>
      </c>
      <c r="S6" s="11">
        <v>59</v>
      </c>
      <c r="T6" s="11">
        <v>63</v>
      </c>
      <c r="U6" s="11">
        <v>61</v>
      </c>
      <c r="V6" s="11">
        <v>57</v>
      </c>
      <c r="W6" s="11">
        <v>62</v>
      </c>
      <c r="X6" s="11">
        <v>51</v>
      </c>
      <c r="Y6" s="11">
        <v>37</v>
      </c>
      <c r="Z6" s="11">
        <v>46</v>
      </c>
      <c r="AA6" s="11">
        <v>29</v>
      </c>
      <c r="AB6" s="11">
        <v>50</v>
      </c>
      <c r="AC6" s="11">
        <v>60</v>
      </c>
      <c r="AD6" s="11">
        <v>35</v>
      </c>
      <c r="AE6" s="106">
        <v>30</v>
      </c>
      <c r="AF6" s="136">
        <f t="shared" si="1"/>
        <v>19</v>
      </c>
      <c r="AG6" s="142">
        <f t="shared" si="2"/>
        <v>49.633333333333333</v>
      </c>
    </row>
    <row r="7" spans="1:37" x14ac:dyDescent="0.2">
      <c r="A7" s="53" t="s">
        <v>0</v>
      </c>
      <c r="B7" s="11" t="s">
        <v>199</v>
      </c>
      <c r="C7" s="11" t="s">
        <v>199</v>
      </c>
      <c r="D7" s="11" t="s">
        <v>199</v>
      </c>
      <c r="E7" s="11" t="s">
        <v>199</v>
      </c>
      <c r="F7" s="11" t="s">
        <v>199</v>
      </c>
      <c r="G7" s="11" t="s">
        <v>199</v>
      </c>
      <c r="H7" s="11" t="s">
        <v>199</v>
      </c>
      <c r="I7" s="11" t="s">
        <v>199</v>
      </c>
      <c r="J7" s="11" t="s">
        <v>199</v>
      </c>
      <c r="K7" s="11" t="s">
        <v>199</v>
      </c>
      <c r="L7" s="11" t="s">
        <v>199</v>
      </c>
      <c r="M7" s="11" t="s">
        <v>199</v>
      </c>
      <c r="N7" s="11" t="s">
        <v>199</v>
      </c>
      <c r="O7" s="11" t="s">
        <v>199</v>
      </c>
      <c r="P7" s="11" t="s">
        <v>199</v>
      </c>
      <c r="Q7" s="11" t="s">
        <v>199</v>
      </c>
      <c r="R7" s="11" t="s">
        <v>199</v>
      </c>
      <c r="S7" s="11" t="s">
        <v>199</v>
      </c>
      <c r="T7" s="11">
        <v>60</v>
      </c>
      <c r="U7" s="11">
        <v>48</v>
      </c>
      <c r="V7" s="11">
        <v>45</v>
      </c>
      <c r="W7" s="11">
        <v>46</v>
      </c>
      <c r="X7" s="11">
        <v>77</v>
      </c>
      <c r="Y7" s="11" t="s">
        <v>199</v>
      </c>
      <c r="Z7" s="11" t="s">
        <v>199</v>
      </c>
      <c r="AA7" s="11" t="s">
        <v>199</v>
      </c>
      <c r="AB7" s="11" t="s">
        <v>199</v>
      </c>
      <c r="AC7" s="11" t="s">
        <v>199</v>
      </c>
      <c r="AD7" s="11" t="s">
        <v>199</v>
      </c>
      <c r="AE7" s="106">
        <v>20</v>
      </c>
      <c r="AF7" s="108">
        <f t="shared" si="1"/>
        <v>20</v>
      </c>
      <c r="AG7" s="141">
        <f t="shared" si="2"/>
        <v>49.333333333333336</v>
      </c>
    </row>
    <row r="8" spans="1:37" x14ac:dyDescent="0.2">
      <c r="A8" s="53" t="s">
        <v>142</v>
      </c>
      <c r="B8" s="11">
        <v>67</v>
      </c>
      <c r="C8" s="11">
        <v>45</v>
      </c>
      <c r="D8" s="11">
        <v>47</v>
      </c>
      <c r="E8" s="11">
        <v>46</v>
      </c>
      <c r="F8" s="11">
        <v>36</v>
      </c>
      <c r="G8" s="11">
        <v>50</v>
      </c>
      <c r="H8" s="11">
        <v>76</v>
      </c>
      <c r="I8" s="11">
        <v>75</v>
      </c>
      <c r="J8" s="11">
        <v>79</v>
      </c>
      <c r="K8" s="11">
        <v>77</v>
      </c>
      <c r="L8" s="11">
        <v>70</v>
      </c>
      <c r="M8" s="11">
        <v>40</v>
      </c>
      <c r="N8" s="11">
        <v>43</v>
      </c>
      <c r="O8" s="11">
        <v>53</v>
      </c>
      <c r="P8" s="11">
        <v>48</v>
      </c>
      <c r="Q8" s="11">
        <v>78</v>
      </c>
      <c r="R8" s="11">
        <v>70</v>
      </c>
      <c r="S8" s="11">
        <v>83</v>
      </c>
      <c r="T8" s="11">
        <v>99</v>
      </c>
      <c r="U8" s="11">
        <v>80</v>
      </c>
      <c r="V8" s="11">
        <v>74</v>
      </c>
      <c r="W8" s="11">
        <v>74</v>
      </c>
      <c r="X8" s="11">
        <v>65</v>
      </c>
      <c r="Y8" s="11">
        <v>53</v>
      </c>
      <c r="Z8" s="11">
        <v>62</v>
      </c>
      <c r="AA8" s="11">
        <v>39</v>
      </c>
      <c r="AB8" s="11">
        <v>61</v>
      </c>
      <c r="AC8" s="11">
        <v>71</v>
      </c>
      <c r="AD8" s="11">
        <v>36</v>
      </c>
      <c r="AE8" s="106">
        <v>35</v>
      </c>
      <c r="AF8" s="108">
        <f t="shared" si="1"/>
        <v>35</v>
      </c>
      <c r="AG8" s="141">
        <f t="shared" si="2"/>
        <v>61.06666666666667</v>
      </c>
    </row>
    <row r="9" spans="1:37" x14ac:dyDescent="0.2">
      <c r="A9" s="53" t="s">
        <v>214</v>
      </c>
      <c r="B9" s="11" t="s">
        <v>199</v>
      </c>
      <c r="C9" s="11">
        <v>46</v>
      </c>
      <c r="D9" s="11">
        <v>42</v>
      </c>
      <c r="E9" s="11">
        <v>35</v>
      </c>
      <c r="F9" s="11">
        <v>30</v>
      </c>
      <c r="G9" s="11">
        <v>51</v>
      </c>
      <c r="H9" s="11">
        <v>65</v>
      </c>
      <c r="I9" s="11">
        <v>73</v>
      </c>
      <c r="J9" s="11">
        <v>74</v>
      </c>
      <c r="K9" s="11">
        <v>73</v>
      </c>
      <c r="L9" s="11">
        <v>59</v>
      </c>
      <c r="M9" s="11">
        <v>34</v>
      </c>
      <c r="N9" s="11">
        <v>38</v>
      </c>
      <c r="O9" s="11">
        <v>41</v>
      </c>
      <c r="P9" s="11">
        <v>49</v>
      </c>
      <c r="Q9" s="11" t="s">
        <v>199</v>
      </c>
      <c r="R9" s="11" t="s">
        <v>199</v>
      </c>
      <c r="S9" s="11" t="s">
        <v>199</v>
      </c>
      <c r="T9" s="11">
        <v>84</v>
      </c>
      <c r="U9" s="11">
        <v>69</v>
      </c>
      <c r="V9" s="11">
        <v>77</v>
      </c>
      <c r="W9" s="11">
        <v>61</v>
      </c>
      <c r="X9" s="11">
        <v>45</v>
      </c>
      <c r="Y9" s="11">
        <v>46</v>
      </c>
      <c r="Z9" s="11">
        <v>51</v>
      </c>
      <c r="AA9" s="11">
        <v>36</v>
      </c>
      <c r="AB9" s="11">
        <v>58</v>
      </c>
      <c r="AC9" s="11">
        <v>58</v>
      </c>
      <c r="AD9" s="11">
        <v>29</v>
      </c>
      <c r="AE9" s="11">
        <v>25</v>
      </c>
      <c r="AF9" s="108">
        <f t="shared" si="1"/>
        <v>25</v>
      </c>
      <c r="AG9" s="141">
        <f t="shared" si="2"/>
        <v>51.884615384615387</v>
      </c>
    </row>
    <row r="10" spans="1:37" x14ac:dyDescent="0.2">
      <c r="A10" s="53" t="s">
        <v>92</v>
      </c>
      <c r="B10" s="11">
        <v>54</v>
      </c>
      <c r="C10" s="11">
        <v>39</v>
      </c>
      <c r="D10" s="11">
        <v>39</v>
      </c>
      <c r="E10" s="11">
        <v>34</v>
      </c>
      <c r="F10" s="11">
        <v>31</v>
      </c>
      <c r="G10" s="11">
        <v>42</v>
      </c>
      <c r="H10" s="11">
        <v>54</v>
      </c>
      <c r="I10" s="11">
        <v>87</v>
      </c>
      <c r="J10" s="11">
        <v>77</v>
      </c>
      <c r="K10" s="11">
        <v>90</v>
      </c>
      <c r="L10" s="11">
        <v>67</v>
      </c>
      <c r="M10" s="11">
        <v>39</v>
      </c>
      <c r="N10" s="11">
        <v>41</v>
      </c>
      <c r="O10" s="11">
        <v>40</v>
      </c>
      <c r="P10" s="11">
        <v>42</v>
      </c>
      <c r="Q10" s="11">
        <v>56</v>
      </c>
      <c r="R10" s="11">
        <v>77</v>
      </c>
      <c r="S10" s="11">
        <v>70</v>
      </c>
      <c r="T10" s="11">
        <v>70</v>
      </c>
      <c r="U10" s="11">
        <v>55</v>
      </c>
      <c r="V10" s="11">
        <v>61</v>
      </c>
      <c r="W10" s="11">
        <v>77</v>
      </c>
      <c r="X10" s="11" t="s">
        <v>199</v>
      </c>
      <c r="Y10" s="11" t="s">
        <v>199</v>
      </c>
      <c r="Z10" s="11" t="s">
        <v>199</v>
      </c>
      <c r="AA10" s="11" t="s">
        <v>199</v>
      </c>
      <c r="AB10" s="11" t="s">
        <v>199</v>
      </c>
      <c r="AC10" s="11" t="s">
        <v>199</v>
      </c>
      <c r="AD10" s="11" t="s">
        <v>199</v>
      </c>
      <c r="AE10" s="106" t="s">
        <v>199</v>
      </c>
      <c r="AF10" s="108">
        <f t="shared" si="1"/>
        <v>31</v>
      </c>
      <c r="AG10" s="141">
        <f t="shared" si="2"/>
        <v>56.454545454545453</v>
      </c>
    </row>
    <row r="11" spans="1:37" x14ac:dyDescent="0.2">
      <c r="A11" s="53" t="s">
        <v>98</v>
      </c>
      <c r="B11" s="11">
        <v>66</v>
      </c>
      <c r="C11" s="11">
        <v>44</v>
      </c>
      <c r="D11" s="11">
        <v>41</v>
      </c>
      <c r="E11" s="11">
        <v>38</v>
      </c>
      <c r="F11" s="11">
        <v>28</v>
      </c>
      <c r="G11" s="11">
        <v>71</v>
      </c>
      <c r="H11" s="11">
        <v>69</v>
      </c>
      <c r="I11" s="11">
        <v>87</v>
      </c>
      <c r="J11" s="11" t="s">
        <v>199</v>
      </c>
      <c r="K11" s="11">
        <v>77</v>
      </c>
      <c r="L11" s="11">
        <v>72</v>
      </c>
      <c r="M11" s="11">
        <v>33</v>
      </c>
      <c r="N11" s="11">
        <v>43</v>
      </c>
      <c r="O11" s="11" t="s">
        <v>199</v>
      </c>
      <c r="P11" s="11" t="s">
        <v>199</v>
      </c>
      <c r="Q11" s="11" t="s">
        <v>199</v>
      </c>
      <c r="R11" s="11" t="s">
        <v>199</v>
      </c>
      <c r="S11" s="11" t="s">
        <v>199</v>
      </c>
      <c r="T11" s="11" t="s">
        <v>199</v>
      </c>
      <c r="U11" s="11" t="s">
        <v>199</v>
      </c>
      <c r="V11" s="11" t="s">
        <v>199</v>
      </c>
      <c r="W11" s="11" t="s">
        <v>199</v>
      </c>
      <c r="X11" s="11" t="s">
        <v>199</v>
      </c>
      <c r="Y11" s="11" t="s">
        <v>199</v>
      </c>
      <c r="Z11" s="11" t="s">
        <v>199</v>
      </c>
      <c r="AA11" s="11" t="s">
        <v>199</v>
      </c>
      <c r="AB11" s="11" t="s">
        <v>199</v>
      </c>
      <c r="AC11" s="11" t="s">
        <v>199</v>
      </c>
      <c r="AD11" s="11" t="s">
        <v>199</v>
      </c>
      <c r="AE11" s="106" t="s">
        <v>199</v>
      </c>
      <c r="AF11" s="108">
        <f t="shared" si="1"/>
        <v>28</v>
      </c>
      <c r="AG11" s="141">
        <f t="shared" si="2"/>
        <v>55.75</v>
      </c>
    </row>
    <row r="12" spans="1:37" x14ac:dyDescent="0.2">
      <c r="A12" s="53" t="s">
        <v>1</v>
      </c>
      <c r="B12" s="11">
        <v>44</v>
      </c>
      <c r="C12" s="11">
        <v>34</v>
      </c>
      <c r="D12" s="11">
        <v>30</v>
      </c>
      <c r="E12" s="11">
        <v>31</v>
      </c>
      <c r="F12" s="11">
        <v>25</v>
      </c>
      <c r="G12" s="11">
        <v>35</v>
      </c>
      <c r="H12" s="11">
        <v>43</v>
      </c>
      <c r="I12" s="11">
        <v>64</v>
      </c>
      <c r="J12" s="11">
        <v>62</v>
      </c>
      <c r="K12" s="11">
        <v>81</v>
      </c>
      <c r="L12" s="11">
        <v>73</v>
      </c>
      <c r="M12" s="11">
        <v>43</v>
      </c>
      <c r="N12" s="11">
        <v>36</v>
      </c>
      <c r="O12" s="11">
        <v>31</v>
      </c>
      <c r="P12" s="11">
        <v>32</v>
      </c>
      <c r="Q12" s="11">
        <v>44</v>
      </c>
      <c r="R12" s="11">
        <v>55</v>
      </c>
      <c r="S12" s="11">
        <v>43</v>
      </c>
      <c r="T12" s="11">
        <v>64</v>
      </c>
      <c r="U12" s="11">
        <v>50</v>
      </c>
      <c r="V12" s="11">
        <v>43</v>
      </c>
      <c r="W12" s="11">
        <v>45</v>
      </c>
      <c r="X12" s="11">
        <v>37</v>
      </c>
      <c r="Y12" s="11">
        <v>35</v>
      </c>
      <c r="Z12" s="11">
        <v>29</v>
      </c>
      <c r="AA12" s="11">
        <v>27</v>
      </c>
      <c r="AB12" s="11">
        <v>38</v>
      </c>
      <c r="AC12" s="11">
        <v>61</v>
      </c>
      <c r="AD12" s="11">
        <v>36</v>
      </c>
      <c r="AE12" s="106">
        <v>18</v>
      </c>
      <c r="AF12" s="108">
        <f t="shared" ref="AF12:AF32" si="3">MIN(B12:AE12)</f>
        <v>18</v>
      </c>
      <c r="AG12" s="141">
        <f t="shared" ref="AG12:AG32" si="4">AVERAGE(B12:AE12)</f>
        <v>42.966666666666669</v>
      </c>
      <c r="AI12" s="12" t="s">
        <v>28</v>
      </c>
    </row>
    <row r="13" spans="1:37" x14ac:dyDescent="0.2">
      <c r="A13" s="53" t="s">
        <v>2</v>
      </c>
      <c r="B13" s="11">
        <v>46</v>
      </c>
      <c r="C13" s="11">
        <v>37</v>
      </c>
      <c r="D13" s="11">
        <v>34</v>
      </c>
      <c r="E13" s="11">
        <v>31</v>
      </c>
      <c r="F13" s="11">
        <v>24</v>
      </c>
      <c r="G13" s="11">
        <v>25</v>
      </c>
      <c r="H13" s="11">
        <v>27</v>
      </c>
      <c r="I13" s="11">
        <v>42</v>
      </c>
      <c r="J13" s="11">
        <v>38</v>
      </c>
      <c r="K13" s="11">
        <v>49</v>
      </c>
      <c r="L13" s="11">
        <v>52</v>
      </c>
      <c r="M13" s="11">
        <v>49</v>
      </c>
      <c r="N13" s="11">
        <v>39</v>
      </c>
      <c r="O13" s="11">
        <v>29</v>
      </c>
      <c r="P13" s="11">
        <v>24</v>
      </c>
      <c r="Q13" s="11">
        <v>27</v>
      </c>
      <c r="R13" s="11">
        <v>29</v>
      </c>
      <c r="S13" s="11">
        <v>27</v>
      </c>
      <c r="T13" s="11">
        <v>23</v>
      </c>
      <c r="U13" s="11">
        <v>39</v>
      </c>
      <c r="V13" s="11">
        <v>36</v>
      </c>
      <c r="W13" s="11">
        <v>31</v>
      </c>
      <c r="X13" s="11">
        <v>32</v>
      </c>
      <c r="Y13" s="11">
        <v>24</v>
      </c>
      <c r="Z13" s="11">
        <v>23</v>
      </c>
      <c r="AA13" s="11">
        <v>20</v>
      </c>
      <c r="AB13" s="11">
        <v>22</v>
      </c>
      <c r="AC13" s="11">
        <v>52</v>
      </c>
      <c r="AD13" s="11">
        <v>27</v>
      </c>
      <c r="AE13" s="106">
        <v>21</v>
      </c>
      <c r="AF13" s="108">
        <f t="shared" si="3"/>
        <v>20</v>
      </c>
      <c r="AG13" s="141">
        <f t="shared" si="4"/>
        <v>32.633333333333333</v>
      </c>
      <c r="AH13" s="12" t="s">
        <v>28</v>
      </c>
      <c r="AI13" s="12" t="s">
        <v>28</v>
      </c>
    </row>
    <row r="14" spans="1:37" x14ac:dyDescent="0.2">
      <c r="A14" s="53" t="s">
        <v>3</v>
      </c>
      <c r="B14" s="11">
        <v>40</v>
      </c>
      <c r="C14" s="11">
        <v>39</v>
      </c>
      <c r="D14" s="11">
        <v>31</v>
      </c>
      <c r="E14" s="11">
        <v>28</v>
      </c>
      <c r="F14" s="11">
        <v>26</v>
      </c>
      <c r="G14" s="11">
        <v>39</v>
      </c>
      <c r="H14" s="11">
        <v>37</v>
      </c>
      <c r="I14" s="11">
        <v>49</v>
      </c>
      <c r="J14" s="11">
        <v>65</v>
      </c>
      <c r="K14" s="11">
        <v>67</v>
      </c>
      <c r="L14" s="11">
        <v>75</v>
      </c>
      <c r="M14" s="11">
        <v>41</v>
      </c>
      <c r="N14" s="11">
        <v>35</v>
      </c>
      <c r="O14" s="11">
        <v>37</v>
      </c>
      <c r="P14" s="11">
        <v>41</v>
      </c>
      <c r="Q14" s="11">
        <v>44</v>
      </c>
      <c r="R14" s="11">
        <v>59</v>
      </c>
      <c r="S14" s="11">
        <v>51</v>
      </c>
      <c r="T14" s="11">
        <v>54</v>
      </c>
      <c r="U14" s="11">
        <v>47</v>
      </c>
      <c r="V14" s="11">
        <v>41</v>
      </c>
      <c r="W14" s="11">
        <v>44</v>
      </c>
      <c r="X14" s="11">
        <v>36</v>
      </c>
      <c r="Y14" s="11">
        <v>29</v>
      </c>
      <c r="Z14" s="11">
        <v>33</v>
      </c>
      <c r="AA14" s="11">
        <v>29</v>
      </c>
      <c r="AB14" s="11">
        <v>49</v>
      </c>
      <c r="AC14" s="11">
        <v>53</v>
      </c>
      <c r="AD14" s="11">
        <v>20</v>
      </c>
      <c r="AE14" s="106">
        <v>20</v>
      </c>
      <c r="AF14" s="108">
        <f t="shared" si="3"/>
        <v>20</v>
      </c>
      <c r="AG14" s="141">
        <f t="shared" si="4"/>
        <v>41.966666666666669</v>
      </c>
      <c r="AH14" s="12" t="s">
        <v>28</v>
      </c>
    </row>
    <row r="15" spans="1:37" x14ac:dyDescent="0.2">
      <c r="A15" s="53" t="s">
        <v>25</v>
      </c>
      <c r="B15" s="11">
        <v>42</v>
      </c>
      <c r="C15" s="11">
        <v>42</v>
      </c>
      <c r="D15" s="11">
        <v>35</v>
      </c>
      <c r="E15" s="11">
        <v>30</v>
      </c>
      <c r="F15" s="11">
        <v>26</v>
      </c>
      <c r="G15" s="11">
        <v>30</v>
      </c>
      <c r="H15" s="11">
        <v>34</v>
      </c>
      <c r="I15" s="11">
        <v>34</v>
      </c>
      <c r="J15" s="11">
        <v>36</v>
      </c>
      <c r="K15" s="11">
        <v>47</v>
      </c>
      <c r="L15" s="11">
        <v>62</v>
      </c>
      <c r="M15" s="11">
        <v>46</v>
      </c>
      <c r="N15" s="11">
        <v>38</v>
      </c>
      <c r="O15" s="11">
        <v>30</v>
      </c>
      <c r="P15" s="11">
        <v>28</v>
      </c>
      <c r="Q15" s="11">
        <v>21</v>
      </c>
      <c r="R15" s="11">
        <v>31</v>
      </c>
      <c r="S15" s="11">
        <v>26</v>
      </c>
      <c r="T15" s="11">
        <v>21</v>
      </c>
      <c r="U15" s="11">
        <v>41</v>
      </c>
      <c r="V15" s="11">
        <v>33</v>
      </c>
      <c r="W15" s="11">
        <v>36</v>
      </c>
      <c r="X15" s="11">
        <v>32</v>
      </c>
      <c r="Y15" s="11">
        <v>25</v>
      </c>
      <c r="Z15" s="11">
        <v>24</v>
      </c>
      <c r="AA15" s="11">
        <v>24</v>
      </c>
      <c r="AB15" s="11">
        <v>21</v>
      </c>
      <c r="AC15" s="11">
        <v>49</v>
      </c>
      <c r="AD15" s="11">
        <v>28</v>
      </c>
      <c r="AE15" s="106">
        <v>15</v>
      </c>
      <c r="AF15" s="108">
        <f t="shared" si="3"/>
        <v>15</v>
      </c>
      <c r="AG15" s="141">
        <f t="shared" si="4"/>
        <v>32.9</v>
      </c>
      <c r="AI15" t="s">
        <v>28</v>
      </c>
      <c r="AJ15" s="12" t="s">
        <v>28</v>
      </c>
      <c r="AK15" t="s">
        <v>28</v>
      </c>
    </row>
    <row r="16" spans="1:37" x14ac:dyDescent="0.2">
      <c r="A16" s="53" t="s">
        <v>4</v>
      </c>
      <c r="B16" s="11">
        <v>48</v>
      </c>
      <c r="C16" s="11">
        <v>41</v>
      </c>
      <c r="D16" s="11">
        <v>36</v>
      </c>
      <c r="E16" s="11">
        <v>32</v>
      </c>
      <c r="F16" s="11">
        <v>29</v>
      </c>
      <c r="G16" s="11">
        <v>33</v>
      </c>
      <c r="H16" s="11">
        <v>41</v>
      </c>
      <c r="I16" s="11">
        <v>43</v>
      </c>
      <c r="J16" s="11">
        <v>43</v>
      </c>
      <c r="K16" s="11">
        <v>70</v>
      </c>
      <c r="L16" s="11">
        <v>59</v>
      </c>
      <c r="M16" s="11">
        <v>53</v>
      </c>
      <c r="N16" s="11">
        <v>46</v>
      </c>
      <c r="O16" s="11">
        <v>41</v>
      </c>
      <c r="P16" s="11">
        <v>34</v>
      </c>
      <c r="Q16" s="11">
        <v>35</v>
      </c>
      <c r="R16" s="11">
        <v>41</v>
      </c>
      <c r="S16" s="11">
        <v>54</v>
      </c>
      <c r="T16" s="11">
        <v>55</v>
      </c>
      <c r="U16" s="11">
        <v>45</v>
      </c>
      <c r="V16" s="11">
        <v>41</v>
      </c>
      <c r="W16" s="11">
        <v>43</v>
      </c>
      <c r="X16" s="11">
        <v>33</v>
      </c>
      <c r="Y16" s="11">
        <v>29</v>
      </c>
      <c r="Z16" s="11">
        <v>31</v>
      </c>
      <c r="AA16" s="11">
        <v>19</v>
      </c>
      <c r="AB16" s="11">
        <v>32</v>
      </c>
      <c r="AC16" s="11">
        <v>64</v>
      </c>
      <c r="AD16" s="11">
        <v>26</v>
      </c>
      <c r="AE16" s="106">
        <v>18</v>
      </c>
      <c r="AF16" s="108">
        <f t="shared" si="3"/>
        <v>18</v>
      </c>
      <c r="AG16" s="141">
        <f t="shared" si="4"/>
        <v>40.5</v>
      </c>
      <c r="AJ16" t="s">
        <v>28</v>
      </c>
      <c r="AK16" t="s">
        <v>28</v>
      </c>
    </row>
    <row r="17" spans="1:39" x14ac:dyDescent="0.2">
      <c r="A17" s="53" t="s">
        <v>143</v>
      </c>
      <c r="B17" s="11">
        <v>65</v>
      </c>
      <c r="C17" s="11">
        <v>40</v>
      </c>
      <c r="D17" s="11">
        <v>37</v>
      </c>
      <c r="E17" s="11">
        <v>38</v>
      </c>
      <c r="F17" s="11">
        <v>25</v>
      </c>
      <c r="G17" s="11">
        <v>60</v>
      </c>
      <c r="H17" s="11">
        <v>62</v>
      </c>
      <c r="I17" s="11">
        <v>76</v>
      </c>
      <c r="J17" s="11">
        <v>57</v>
      </c>
      <c r="K17" s="11">
        <v>70</v>
      </c>
      <c r="L17" s="11">
        <v>56</v>
      </c>
      <c r="M17" s="11">
        <v>36</v>
      </c>
      <c r="N17" s="11">
        <v>40</v>
      </c>
      <c r="O17" s="11">
        <v>45</v>
      </c>
      <c r="P17" s="11">
        <v>46</v>
      </c>
      <c r="Q17" s="11">
        <v>61</v>
      </c>
      <c r="R17" s="11">
        <v>48</v>
      </c>
      <c r="S17" s="11">
        <v>73</v>
      </c>
      <c r="T17" s="11">
        <v>90</v>
      </c>
      <c r="U17" s="11">
        <v>70</v>
      </c>
      <c r="V17" s="11">
        <v>80</v>
      </c>
      <c r="W17" s="11">
        <v>64</v>
      </c>
      <c r="X17" s="11">
        <v>55</v>
      </c>
      <c r="Y17" s="11">
        <v>50</v>
      </c>
      <c r="Z17" s="11">
        <v>57</v>
      </c>
      <c r="AA17" s="11">
        <v>31</v>
      </c>
      <c r="AB17" s="11">
        <v>60</v>
      </c>
      <c r="AC17" s="11">
        <v>65</v>
      </c>
      <c r="AD17" s="11">
        <v>35</v>
      </c>
      <c r="AE17" s="106">
        <v>34</v>
      </c>
      <c r="AF17" s="108">
        <f t="shared" si="3"/>
        <v>25</v>
      </c>
      <c r="AG17" s="141">
        <f t="shared" si="4"/>
        <v>54.2</v>
      </c>
      <c r="AH17" s="12" t="s">
        <v>28</v>
      </c>
      <c r="AI17" t="s">
        <v>28</v>
      </c>
      <c r="AK17" s="12" t="s">
        <v>28</v>
      </c>
    </row>
    <row r="18" spans="1:39" x14ac:dyDescent="0.2">
      <c r="A18" s="53" t="s">
        <v>144</v>
      </c>
      <c r="B18" s="11">
        <v>59</v>
      </c>
      <c r="C18" s="11">
        <v>37</v>
      </c>
      <c r="D18" s="11">
        <v>35</v>
      </c>
      <c r="E18" s="11">
        <v>34</v>
      </c>
      <c r="F18" s="11">
        <v>25</v>
      </c>
      <c r="G18" s="11">
        <v>51</v>
      </c>
      <c r="H18" s="11">
        <v>71</v>
      </c>
      <c r="I18" s="11">
        <v>62</v>
      </c>
      <c r="J18" s="11">
        <v>85</v>
      </c>
      <c r="K18" s="11">
        <v>81</v>
      </c>
      <c r="L18" s="11">
        <v>64</v>
      </c>
      <c r="M18" s="11">
        <v>29</v>
      </c>
      <c r="N18" s="11">
        <v>42</v>
      </c>
      <c r="O18" s="11">
        <v>44</v>
      </c>
      <c r="P18" s="11">
        <v>46</v>
      </c>
      <c r="Q18" s="11">
        <v>47</v>
      </c>
      <c r="R18" s="11">
        <v>56</v>
      </c>
      <c r="S18" s="11">
        <v>65</v>
      </c>
      <c r="T18" s="11">
        <v>70</v>
      </c>
      <c r="U18" s="11">
        <v>68</v>
      </c>
      <c r="V18" s="11">
        <v>66</v>
      </c>
      <c r="W18" s="11">
        <v>59</v>
      </c>
      <c r="X18" s="11">
        <v>51</v>
      </c>
      <c r="Y18" s="11">
        <v>44</v>
      </c>
      <c r="Z18" s="11">
        <v>43</v>
      </c>
      <c r="AA18" s="11">
        <v>32</v>
      </c>
      <c r="AB18" s="11">
        <v>56</v>
      </c>
      <c r="AC18" s="11">
        <v>64</v>
      </c>
      <c r="AD18" s="11">
        <v>30</v>
      </c>
      <c r="AE18" s="106">
        <v>25</v>
      </c>
      <c r="AF18" s="108">
        <f t="shared" si="3"/>
        <v>25</v>
      </c>
      <c r="AG18" s="141">
        <f t="shared" si="4"/>
        <v>51.366666666666667</v>
      </c>
      <c r="AI18" t="s">
        <v>28</v>
      </c>
      <c r="AK18" s="12" t="s">
        <v>28</v>
      </c>
      <c r="AL18" t="s">
        <v>28</v>
      </c>
    </row>
    <row r="19" spans="1:39" x14ac:dyDescent="0.2">
      <c r="A19" s="53" t="s">
        <v>5</v>
      </c>
      <c r="B19" s="11">
        <v>80</v>
      </c>
      <c r="C19" s="11">
        <v>43</v>
      </c>
      <c r="D19" s="11">
        <v>44</v>
      </c>
      <c r="E19" s="11">
        <v>42</v>
      </c>
      <c r="F19" s="11">
        <v>37</v>
      </c>
      <c r="G19" s="11">
        <v>61</v>
      </c>
      <c r="H19" s="11">
        <v>74</v>
      </c>
      <c r="I19" s="11">
        <v>79</v>
      </c>
      <c r="J19" s="11">
        <v>67</v>
      </c>
      <c r="K19" s="11">
        <v>79</v>
      </c>
      <c r="L19" s="11">
        <v>58</v>
      </c>
      <c r="M19" s="11">
        <v>36</v>
      </c>
      <c r="N19" s="11">
        <v>46</v>
      </c>
      <c r="O19" s="11">
        <v>49</v>
      </c>
      <c r="P19" s="11">
        <v>44</v>
      </c>
      <c r="Q19" s="11">
        <v>54</v>
      </c>
      <c r="R19" s="11">
        <v>50</v>
      </c>
      <c r="S19" s="11">
        <v>99</v>
      </c>
      <c r="T19" s="11">
        <v>90</v>
      </c>
      <c r="U19" s="11">
        <v>71</v>
      </c>
      <c r="V19" s="11">
        <v>87</v>
      </c>
      <c r="W19" s="11">
        <v>66</v>
      </c>
      <c r="X19" s="11">
        <v>57</v>
      </c>
      <c r="Y19" s="11">
        <v>52</v>
      </c>
      <c r="Z19" s="11">
        <v>59</v>
      </c>
      <c r="AA19" s="11">
        <v>30</v>
      </c>
      <c r="AB19" s="11">
        <v>61</v>
      </c>
      <c r="AC19" s="11">
        <v>73</v>
      </c>
      <c r="AD19" s="11">
        <v>36</v>
      </c>
      <c r="AE19" s="106">
        <v>35</v>
      </c>
      <c r="AF19" s="108">
        <f t="shared" si="3"/>
        <v>30</v>
      </c>
      <c r="AG19" s="141">
        <f t="shared" si="4"/>
        <v>58.633333333333333</v>
      </c>
      <c r="AI19" t="s">
        <v>28</v>
      </c>
      <c r="AJ19" t="s">
        <v>28</v>
      </c>
      <c r="AK19" t="s">
        <v>28</v>
      </c>
    </row>
    <row r="20" spans="1:39" x14ac:dyDescent="0.2">
      <c r="A20" s="53" t="s">
        <v>6</v>
      </c>
      <c r="B20" s="11">
        <v>62</v>
      </c>
      <c r="C20" s="11">
        <v>33</v>
      </c>
      <c r="D20" s="11">
        <v>27</v>
      </c>
      <c r="E20" s="11">
        <v>28</v>
      </c>
      <c r="F20" s="11">
        <v>19</v>
      </c>
      <c r="G20" s="11">
        <v>49</v>
      </c>
      <c r="H20" s="11">
        <v>62</v>
      </c>
      <c r="I20" s="11">
        <v>70</v>
      </c>
      <c r="J20" s="11">
        <v>86</v>
      </c>
      <c r="K20" s="11">
        <v>76</v>
      </c>
      <c r="L20" s="11">
        <v>65</v>
      </c>
      <c r="M20" s="11">
        <v>27</v>
      </c>
      <c r="N20" s="11">
        <v>43</v>
      </c>
      <c r="O20" s="11">
        <v>45</v>
      </c>
      <c r="P20" s="11">
        <v>42</v>
      </c>
      <c r="Q20" s="11">
        <v>76</v>
      </c>
      <c r="R20" s="11">
        <v>58</v>
      </c>
      <c r="S20" s="11">
        <v>62</v>
      </c>
      <c r="T20" s="11">
        <v>64</v>
      </c>
      <c r="U20" s="11">
        <v>65</v>
      </c>
      <c r="V20" s="11">
        <v>59</v>
      </c>
      <c r="W20" s="11">
        <v>61</v>
      </c>
      <c r="X20" s="11">
        <v>50</v>
      </c>
      <c r="Y20" s="11">
        <v>36</v>
      </c>
      <c r="Z20" s="11">
        <v>47</v>
      </c>
      <c r="AA20" s="11">
        <v>27</v>
      </c>
      <c r="AB20" s="11">
        <v>46</v>
      </c>
      <c r="AC20" s="11">
        <v>65</v>
      </c>
      <c r="AD20" s="11">
        <v>36</v>
      </c>
      <c r="AE20" s="106">
        <v>29</v>
      </c>
      <c r="AF20" s="108">
        <f t="shared" si="3"/>
        <v>19</v>
      </c>
      <c r="AG20" s="141">
        <f t="shared" si="4"/>
        <v>50.5</v>
      </c>
      <c r="AK20" s="12" t="s">
        <v>28</v>
      </c>
    </row>
    <row r="21" spans="1:39" x14ac:dyDescent="0.2">
      <c r="A21" s="53" t="s">
        <v>24</v>
      </c>
      <c r="B21" s="11">
        <v>48</v>
      </c>
      <c r="C21" s="11">
        <v>34</v>
      </c>
      <c r="D21" s="11">
        <v>31</v>
      </c>
      <c r="E21" s="11">
        <v>28</v>
      </c>
      <c r="F21" s="11">
        <v>23</v>
      </c>
      <c r="G21" s="11">
        <v>38</v>
      </c>
      <c r="H21" s="11">
        <v>53</v>
      </c>
      <c r="I21" s="11">
        <v>74</v>
      </c>
      <c r="J21" s="11">
        <v>76</v>
      </c>
      <c r="K21" s="11">
        <v>84</v>
      </c>
      <c r="L21" s="11">
        <v>73</v>
      </c>
      <c r="M21" s="11">
        <v>46</v>
      </c>
      <c r="N21" s="11">
        <v>34</v>
      </c>
      <c r="O21" s="11">
        <v>35</v>
      </c>
      <c r="P21" s="11">
        <v>39</v>
      </c>
      <c r="Q21" s="11">
        <v>57</v>
      </c>
      <c r="R21" s="11">
        <v>73</v>
      </c>
      <c r="S21" s="11">
        <v>72</v>
      </c>
      <c r="T21" s="11">
        <v>76</v>
      </c>
      <c r="U21" s="11">
        <v>58</v>
      </c>
      <c r="V21" s="11">
        <v>68</v>
      </c>
      <c r="W21" s="11">
        <v>57</v>
      </c>
      <c r="X21" s="11">
        <v>39</v>
      </c>
      <c r="Y21" s="11">
        <v>42</v>
      </c>
      <c r="Z21" s="11">
        <v>44</v>
      </c>
      <c r="AA21" s="11">
        <v>36</v>
      </c>
      <c r="AB21" s="11">
        <v>74</v>
      </c>
      <c r="AC21" s="11" t="s">
        <v>199</v>
      </c>
      <c r="AD21" s="11">
        <v>32</v>
      </c>
      <c r="AE21" s="106">
        <v>21</v>
      </c>
      <c r="AF21" s="108">
        <f t="shared" si="3"/>
        <v>21</v>
      </c>
      <c r="AG21" s="141">
        <f t="shared" si="4"/>
        <v>50.517241379310342</v>
      </c>
      <c r="AJ21" t="s">
        <v>28</v>
      </c>
      <c r="AK21" s="12" t="s">
        <v>28</v>
      </c>
    </row>
    <row r="22" spans="1:39" x14ac:dyDescent="0.2">
      <c r="A22" s="53" t="s">
        <v>145</v>
      </c>
      <c r="B22" s="11">
        <v>65</v>
      </c>
      <c r="C22" s="11">
        <v>46</v>
      </c>
      <c r="D22" s="11">
        <v>47</v>
      </c>
      <c r="E22" s="11">
        <v>43</v>
      </c>
      <c r="F22" s="11">
        <v>38</v>
      </c>
      <c r="G22" s="11">
        <v>72</v>
      </c>
      <c r="H22" s="11">
        <v>76</v>
      </c>
      <c r="I22" s="11">
        <v>70</v>
      </c>
      <c r="J22" s="11">
        <v>88</v>
      </c>
      <c r="K22" s="11">
        <v>80</v>
      </c>
      <c r="L22" s="11">
        <v>61</v>
      </c>
      <c r="M22" s="11">
        <v>38</v>
      </c>
      <c r="N22" s="11">
        <v>45</v>
      </c>
      <c r="O22" s="11">
        <v>51</v>
      </c>
      <c r="P22" s="11">
        <v>50</v>
      </c>
      <c r="Q22" s="11">
        <v>60</v>
      </c>
      <c r="R22" s="11">
        <v>56</v>
      </c>
      <c r="S22" s="11">
        <v>77</v>
      </c>
      <c r="T22" s="11">
        <v>83</v>
      </c>
      <c r="U22" s="11">
        <v>78</v>
      </c>
      <c r="V22" s="11">
        <v>79</v>
      </c>
      <c r="W22" s="11">
        <v>68</v>
      </c>
      <c r="X22" s="11">
        <v>62</v>
      </c>
      <c r="Y22" s="11">
        <v>56</v>
      </c>
      <c r="Z22" s="11">
        <v>59</v>
      </c>
      <c r="AA22" s="11">
        <v>38</v>
      </c>
      <c r="AB22" s="11">
        <v>77</v>
      </c>
      <c r="AC22" s="11">
        <v>74</v>
      </c>
      <c r="AD22" s="11">
        <v>31</v>
      </c>
      <c r="AE22" s="106">
        <v>29</v>
      </c>
      <c r="AF22" s="108">
        <f t="shared" si="3"/>
        <v>29</v>
      </c>
      <c r="AG22" s="141">
        <f t="shared" si="4"/>
        <v>59.9</v>
      </c>
      <c r="AH22" s="12" t="s">
        <v>28</v>
      </c>
      <c r="AI22" t="s">
        <v>28</v>
      </c>
      <c r="AJ22" s="12" t="s">
        <v>28</v>
      </c>
      <c r="AK22" t="s">
        <v>28</v>
      </c>
    </row>
    <row r="23" spans="1:39" s="5" customFormat="1" x14ac:dyDescent="0.2">
      <c r="A23" s="53" t="s">
        <v>7</v>
      </c>
      <c r="B23" s="11" t="s">
        <v>199</v>
      </c>
      <c r="C23" s="11" t="s">
        <v>199</v>
      </c>
      <c r="D23" s="11" t="s">
        <v>199</v>
      </c>
      <c r="E23" s="11" t="s">
        <v>199</v>
      </c>
      <c r="F23" s="11" t="s">
        <v>199</v>
      </c>
      <c r="G23" s="11" t="s">
        <v>199</v>
      </c>
      <c r="H23" s="11" t="s">
        <v>199</v>
      </c>
      <c r="I23" s="11" t="s">
        <v>199</v>
      </c>
      <c r="J23" s="11" t="s">
        <v>199</v>
      </c>
      <c r="K23" s="11" t="s">
        <v>199</v>
      </c>
      <c r="L23" s="11" t="s">
        <v>199</v>
      </c>
      <c r="M23" s="11" t="s">
        <v>199</v>
      </c>
      <c r="N23" s="11" t="s">
        <v>199</v>
      </c>
      <c r="O23" s="11" t="s">
        <v>199</v>
      </c>
      <c r="P23" s="11" t="s">
        <v>199</v>
      </c>
      <c r="Q23" s="11" t="s">
        <v>199</v>
      </c>
      <c r="R23" s="11" t="s">
        <v>199</v>
      </c>
      <c r="S23" s="11" t="s">
        <v>199</v>
      </c>
      <c r="T23" s="11">
        <v>59</v>
      </c>
      <c r="U23" s="11">
        <v>50</v>
      </c>
      <c r="V23" s="11">
        <v>54</v>
      </c>
      <c r="W23" s="11">
        <v>52</v>
      </c>
      <c r="X23" s="11" t="s">
        <v>199</v>
      </c>
      <c r="Y23" s="11" t="s">
        <v>199</v>
      </c>
      <c r="Z23" s="11" t="s">
        <v>199</v>
      </c>
      <c r="AA23" s="11" t="s">
        <v>199</v>
      </c>
      <c r="AB23" s="11" t="s">
        <v>199</v>
      </c>
      <c r="AC23" s="11" t="s">
        <v>199</v>
      </c>
      <c r="AD23" s="11" t="s">
        <v>199</v>
      </c>
      <c r="AE23" s="106" t="s">
        <v>199</v>
      </c>
      <c r="AF23" s="108">
        <f t="shared" si="3"/>
        <v>50</v>
      </c>
      <c r="AG23" s="141">
        <f t="shared" si="4"/>
        <v>53.75</v>
      </c>
      <c r="AI23" s="5" t="s">
        <v>28</v>
      </c>
      <c r="AJ23" s="5" t="s">
        <v>28</v>
      </c>
      <c r="AK23" s="5" t="s">
        <v>28</v>
      </c>
      <c r="AL23" s="5" t="s">
        <v>28</v>
      </c>
    </row>
    <row r="24" spans="1:39" x14ac:dyDescent="0.2">
      <c r="A24" s="53" t="s">
        <v>146</v>
      </c>
      <c r="B24" s="11">
        <v>67</v>
      </c>
      <c r="C24" s="11">
        <v>50</v>
      </c>
      <c r="D24" s="11">
        <v>42</v>
      </c>
      <c r="E24" s="11">
        <v>37</v>
      </c>
      <c r="F24" s="11">
        <v>33</v>
      </c>
      <c r="G24" s="11">
        <v>46</v>
      </c>
      <c r="H24" s="11">
        <v>64</v>
      </c>
      <c r="I24" s="11">
        <v>78</v>
      </c>
      <c r="J24" s="11">
        <v>85</v>
      </c>
      <c r="K24" s="11">
        <v>89</v>
      </c>
      <c r="L24" s="11">
        <v>88</v>
      </c>
      <c r="M24" s="11">
        <v>63</v>
      </c>
      <c r="N24" s="11">
        <v>58</v>
      </c>
      <c r="O24" s="11">
        <v>51</v>
      </c>
      <c r="P24" s="11">
        <v>58</v>
      </c>
      <c r="Q24" s="11">
        <v>66</v>
      </c>
      <c r="R24" s="11">
        <v>72</v>
      </c>
      <c r="S24" s="11">
        <v>71</v>
      </c>
      <c r="T24" s="11">
        <v>74</v>
      </c>
      <c r="U24" s="11">
        <v>75</v>
      </c>
      <c r="V24" s="11">
        <v>64</v>
      </c>
      <c r="W24" s="11">
        <v>68</v>
      </c>
      <c r="X24" s="11">
        <v>57</v>
      </c>
      <c r="Y24" s="11">
        <v>47</v>
      </c>
      <c r="Z24" s="11">
        <v>48</v>
      </c>
      <c r="AA24" s="11">
        <v>37</v>
      </c>
      <c r="AB24" s="11">
        <v>56</v>
      </c>
      <c r="AC24" s="11">
        <v>69</v>
      </c>
      <c r="AD24" s="11">
        <v>56</v>
      </c>
      <c r="AE24" s="106">
        <v>42</v>
      </c>
      <c r="AF24" s="108">
        <f t="shared" si="3"/>
        <v>33</v>
      </c>
      <c r="AG24" s="141">
        <f t="shared" si="4"/>
        <v>60.366666666666667</v>
      </c>
    </row>
    <row r="25" spans="1:39" x14ac:dyDescent="0.2">
      <c r="A25" s="53" t="s">
        <v>147</v>
      </c>
      <c r="B25" s="11">
        <v>71</v>
      </c>
      <c r="C25" s="11">
        <v>76</v>
      </c>
      <c r="D25" s="11">
        <v>83</v>
      </c>
      <c r="E25" s="11">
        <v>69</v>
      </c>
      <c r="F25" s="11">
        <v>55</v>
      </c>
      <c r="G25" s="11">
        <v>61</v>
      </c>
      <c r="H25" s="11">
        <v>73</v>
      </c>
      <c r="I25" s="11">
        <v>79</v>
      </c>
      <c r="J25" s="11">
        <v>68</v>
      </c>
      <c r="K25" s="11">
        <v>69</v>
      </c>
      <c r="L25" s="11">
        <v>72</v>
      </c>
      <c r="M25" s="11">
        <v>58</v>
      </c>
      <c r="N25" s="11">
        <v>54</v>
      </c>
      <c r="O25" s="11">
        <v>63</v>
      </c>
      <c r="P25" s="11">
        <v>59</v>
      </c>
      <c r="Q25" s="11">
        <v>58</v>
      </c>
      <c r="R25" s="11">
        <v>55</v>
      </c>
      <c r="S25" s="11">
        <v>63</v>
      </c>
      <c r="T25" s="11">
        <v>54</v>
      </c>
      <c r="U25" s="11">
        <v>63</v>
      </c>
      <c r="V25" s="11">
        <v>61</v>
      </c>
      <c r="W25" s="11">
        <v>67</v>
      </c>
      <c r="X25" s="11">
        <v>73</v>
      </c>
      <c r="Y25" s="11">
        <v>51</v>
      </c>
      <c r="Z25" s="11">
        <v>57</v>
      </c>
      <c r="AA25" s="11">
        <v>55</v>
      </c>
      <c r="AB25" s="11">
        <v>47</v>
      </c>
      <c r="AC25" s="11">
        <v>82</v>
      </c>
      <c r="AD25" s="11">
        <v>30</v>
      </c>
      <c r="AE25" s="106">
        <v>23</v>
      </c>
      <c r="AF25" s="108">
        <v>23</v>
      </c>
      <c r="AG25" s="141">
        <f t="shared" si="4"/>
        <v>61.633333333333333</v>
      </c>
      <c r="AI25" t="s">
        <v>28</v>
      </c>
      <c r="AJ25" t="s">
        <v>28</v>
      </c>
      <c r="AL25" s="12" t="s">
        <v>28</v>
      </c>
    </row>
    <row r="26" spans="1:39" x14ac:dyDescent="0.2">
      <c r="A26" s="53" t="s">
        <v>8</v>
      </c>
      <c r="B26" s="11">
        <v>68</v>
      </c>
      <c r="C26" s="11">
        <v>40</v>
      </c>
      <c r="D26" s="11">
        <v>45</v>
      </c>
      <c r="E26" s="11">
        <v>47</v>
      </c>
      <c r="F26" s="11">
        <v>32</v>
      </c>
      <c r="G26" s="11">
        <v>46</v>
      </c>
      <c r="H26" s="11">
        <v>81</v>
      </c>
      <c r="I26" s="11">
        <v>72</v>
      </c>
      <c r="J26" s="11">
        <v>86</v>
      </c>
      <c r="K26" s="11">
        <v>80</v>
      </c>
      <c r="L26" s="11">
        <v>70</v>
      </c>
      <c r="M26" s="11">
        <v>31</v>
      </c>
      <c r="N26" s="11">
        <v>46</v>
      </c>
      <c r="O26" s="11">
        <v>51</v>
      </c>
      <c r="P26" s="11">
        <v>40</v>
      </c>
      <c r="Q26" s="11">
        <v>64</v>
      </c>
      <c r="R26" s="11">
        <v>39</v>
      </c>
      <c r="S26" s="11">
        <v>80</v>
      </c>
      <c r="T26" s="11">
        <v>95</v>
      </c>
      <c r="U26" s="11">
        <v>76</v>
      </c>
      <c r="V26" s="11">
        <v>78</v>
      </c>
      <c r="W26" s="11">
        <v>74</v>
      </c>
      <c r="X26" s="11">
        <v>64</v>
      </c>
      <c r="Y26" s="11">
        <v>53</v>
      </c>
      <c r="Z26" s="11">
        <v>59</v>
      </c>
      <c r="AA26" s="11">
        <v>36</v>
      </c>
      <c r="AB26" s="11">
        <v>56</v>
      </c>
      <c r="AC26" s="11">
        <v>76</v>
      </c>
      <c r="AD26" s="11">
        <v>33</v>
      </c>
      <c r="AE26" s="11">
        <v>28</v>
      </c>
      <c r="AF26" s="108">
        <f t="shared" si="3"/>
        <v>28</v>
      </c>
      <c r="AG26" s="141">
        <f t="shared" si="4"/>
        <v>58.2</v>
      </c>
      <c r="AH26" s="12" t="s">
        <v>28</v>
      </c>
      <c r="AJ26" t="s">
        <v>28</v>
      </c>
      <c r="AK26" s="12" t="s">
        <v>28</v>
      </c>
      <c r="AL26" t="s">
        <v>28</v>
      </c>
      <c r="AM26" s="12" t="s">
        <v>28</v>
      </c>
    </row>
    <row r="27" spans="1:39" x14ac:dyDescent="0.2">
      <c r="A27" s="53" t="s">
        <v>9</v>
      </c>
      <c r="B27" s="11" t="s">
        <v>199</v>
      </c>
      <c r="C27" s="11" t="s">
        <v>199</v>
      </c>
      <c r="D27" s="11" t="s">
        <v>199</v>
      </c>
      <c r="E27" s="11" t="s">
        <v>199</v>
      </c>
      <c r="F27" s="11" t="s">
        <v>199</v>
      </c>
      <c r="G27" s="11" t="s">
        <v>199</v>
      </c>
      <c r="H27" s="11" t="s">
        <v>199</v>
      </c>
      <c r="I27" s="11" t="s">
        <v>199</v>
      </c>
      <c r="J27" s="11" t="s">
        <v>199</v>
      </c>
      <c r="K27" s="11" t="s">
        <v>199</v>
      </c>
      <c r="L27" s="11" t="s">
        <v>199</v>
      </c>
      <c r="M27" s="11">
        <v>25</v>
      </c>
      <c r="N27" s="11">
        <v>30</v>
      </c>
      <c r="O27" s="11">
        <v>68</v>
      </c>
      <c r="P27" s="11" t="s">
        <v>199</v>
      </c>
      <c r="Q27" s="11" t="s">
        <v>199</v>
      </c>
      <c r="R27" s="11" t="s">
        <v>199</v>
      </c>
      <c r="S27" s="11" t="s">
        <v>199</v>
      </c>
      <c r="T27" s="11">
        <v>57</v>
      </c>
      <c r="U27" s="11">
        <v>55</v>
      </c>
      <c r="V27" s="11" t="s">
        <v>199</v>
      </c>
      <c r="W27" s="11" t="s">
        <v>199</v>
      </c>
      <c r="X27" s="11" t="s">
        <v>199</v>
      </c>
      <c r="Y27" s="11" t="s">
        <v>199</v>
      </c>
      <c r="Z27" s="11">
        <v>44</v>
      </c>
      <c r="AA27" s="11">
        <v>31</v>
      </c>
      <c r="AB27" s="11">
        <v>45</v>
      </c>
      <c r="AC27" s="11" t="s">
        <v>199</v>
      </c>
      <c r="AD27" s="11">
        <v>21</v>
      </c>
      <c r="AE27" s="11">
        <v>39</v>
      </c>
      <c r="AF27" s="108">
        <f t="shared" si="3"/>
        <v>21</v>
      </c>
      <c r="AG27" s="141">
        <f t="shared" si="4"/>
        <v>41.5</v>
      </c>
      <c r="AK27" t="s">
        <v>28</v>
      </c>
      <c r="AM27" s="12" t="s">
        <v>28</v>
      </c>
    </row>
    <row r="28" spans="1:39" x14ac:dyDescent="0.2">
      <c r="A28" s="53" t="s">
        <v>148</v>
      </c>
      <c r="B28" s="11">
        <v>46</v>
      </c>
      <c r="C28" s="11">
        <v>36</v>
      </c>
      <c r="D28" s="11">
        <v>29</v>
      </c>
      <c r="E28" s="11">
        <v>31</v>
      </c>
      <c r="F28" s="11">
        <v>24</v>
      </c>
      <c r="G28" s="11">
        <v>32</v>
      </c>
      <c r="H28" s="11">
        <v>50</v>
      </c>
      <c r="I28" s="11">
        <v>68</v>
      </c>
      <c r="J28" s="11">
        <v>75</v>
      </c>
      <c r="K28" s="11" t="s">
        <v>199</v>
      </c>
      <c r="L28" s="11">
        <v>71</v>
      </c>
      <c r="M28" s="11">
        <v>48</v>
      </c>
      <c r="N28" s="11">
        <v>39</v>
      </c>
      <c r="O28" s="11">
        <v>39</v>
      </c>
      <c r="P28" s="11">
        <v>38</v>
      </c>
      <c r="Q28" s="11">
        <v>44</v>
      </c>
      <c r="R28" s="11">
        <v>54</v>
      </c>
      <c r="S28" s="11">
        <v>38</v>
      </c>
      <c r="T28" s="11">
        <v>41</v>
      </c>
      <c r="U28" s="11">
        <v>51</v>
      </c>
      <c r="V28" s="11">
        <v>45</v>
      </c>
      <c r="W28" s="11">
        <v>49</v>
      </c>
      <c r="X28" s="11">
        <v>40</v>
      </c>
      <c r="Y28" s="11">
        <v>26</v>
      </c>
      <c r="Z28" s="11">
        <v>26</v>
      </c>
      <c r="AA28" s="11">
        <v>25</v>
      </c>
      <c r="AB28" s="11">
        <v>28</v>
      </c>
      <c r="AC28" s="11">
        <v>55</v>
      </c>
      <c r="AD28" s="11">
        <v>34</v>
      </c>
      <c r="AE28" s="11">
        <v>19</v>
      </c>
      <c r="AF28" s="108">
        <f t="shared" si="3"/>
        <v>19</v>
      </c>
      <c r="AG28" s="141">
        <f t="shared" si="4"/>
        <v>41.413793103448278</v>
      </c>
      <c r="AI28" t="s">
        <v>28</v>
      </c>
      <c r="AK28" t="s">
        <v>28</v>
      </c>
    </row>
    <row r="29" spans="1:39" x14ac:dyDescent="0.2">
      <c r="A29" s="53" t="s">
        <v>10</v>
      </c>
      <c r="B29" s="11">
        <v>54</v>
      </c>
      <c r="C29" s="11">
        <v>32</v>
      </c>
      <c r="D29" s="11">
        <v>30</v>
      </c>
      <c r="E29" s="11">
        <v>29</v>
      </c>
      <c r="F29" s="11">
        <v>22</v>
      </c>
      <c r="G29" s="11">
        <v>44</v>
      </c>
      <c r="H29" s="11">
        <v>53</v>
      </c>
      <c r="I29" s="11">
        <v>67</v>
      </c>
      <c r="J29" s="11">
        <v>90</v>
      </c>
      <c r="K29" s="11">
        <v>82</v>
      </c>
      <c r="L29" s="11">
        <v>71</v>
      </c>
      <c r="M29" s="11">
        <v>26</v>
      </c>
      <c r="N29" s="11">
        <v>39</v>
      </c>
      <c r="O29" s="11">
        <v>40</v>
      </c>
      <c r="P29" s="11">
        <v>40</v>
      </c>
      <c r="Q29" s="11">
        <v>52</v>
      </c>
      <c r="R29" s="11">
        <v>62</v>
      </c>
      <c r="S29" s="11">
        <v>68</v>
      </c>
      <c r="T29" s="11">
        <v>65</v>
      </c>
      <c r="U29" s="11">
        <v>66</v>
      </c>
      <c r="V29" s="11">
        <v>52</v>
      </c>
      <c r="W29" s="11">
        <v>57</v>
      </c>
      <c r="X29" s="11">
        <v>48</v>
      </c>
      <c r="Y29" s="11">
        <v>38</v>
      </c>
      <c r="Z29" s="11">
        <v>34</v>
      </c>
      <c r="AA29" s="11">
        <v>28</v>
      </c>
      <c r="AB29" s="11">
        <v>64</v>
      </c>
      <c r="AC29" s="11">
        <v>65</v>
      </c>
      <c r="AD29" s="11">
        <v>36</v>
      </c>
      <c r="AE29" s="11">
        <v>26</v>
      </c>
      <c r="AF29" s="108">
        <f t="shared" si="3"/>
        <v>22</v>
      </c>
      <c r="AG29" s="141">
        <f t="shared" si="4"/>
        <v>49.333333333333336</v>
      </c>
    </row>
    <row r="30" spans="1:39" x14ac:dyDescent="0.2">
      <c r="A30" s="53" t="s">
        <v>133</v>
      </c>
      <c r="B30" s="11">
        <v>43</v>
      </c>
      <c r="C30" s="11">
        <v>33</v>
      </c>
      <c r="D30" s="11">
        <v>26</v>
      </c>
      <c r="E30" s="11">
        <v>27</v>
      </c>
      <c r="F30" s="11">
        <v>25</v>
      </c>
      <c r="G30" s="11">
        <v>29</v>
      </c>
      <c r="H30" s="11">
        <v>50</v>
      </c>
      <c r="I30" s="11">
        <v>75</v>
      </c>
      <c r="J30" s="11">
        <v>73</v>
      </c>
      <c r="K30" s="11">
        <v>96</v>
      </c>
      <c r="L30" s="11">
        <v>93</v>
      </c>
      <c r="M30" s="11">
        <v>39</v>
      </c>
      <c r="N30" s="11">
        <v>42</v>
      </c>
      <c r="O30" s="11">
        <v>41</v>
      </c>
      <c r="P30" s="11">
        <v>39</v>
      </c>
      <c r="Q30" s="11">
        <v>43</v>
      </c>
      <c r="R30" s="11">
        <v>48</v>
      </c>
      <c r="S30" s="11">
        <v>41</v>
      </c>
      <c r="T30" s="11">
        <v>34</v>
      </c>
      <c r="U30" s="11">
        <v>57</v>
      </c>
      <c r="V30" s="11">
        <v>48</v>
      </c>
      <c r="W30" s="11">
        <v>51</v>
      </c>
      <c r="X30" s="11">
        <v>52</v>
      </c>
      <c r="Y30" s="11">
        <v>30</v>
      </c>
      <c r="Z30" s="11">
        <v>33</v>
      </c>
      <c r="AA30" s="11">
        <v>27</v>
      </c>
      <c r="AB30" s="11">
        <v>28</v>
      </c>
      <c r="AC30" s="11">
        <v>61</v>
      </c>
      <c r="AD30" s="11">
        <v>35</v>
      </c>
      <c r="AE30" s="11">
        <v>23</v>
      </c>
      <c r="AF30" s="108">
        <f t="shared" si="3"/>
        <v>23</v>
      </c>
      <c r="AG30" s="141">
        <f t="shared" si="4"/>
        <v>44.733333333333334</v>
      </c>
      <c r="AI30" t="s">
        <v>28</v>
      </c>
      <c r="AK30" t="s">
        <v>28</v>
      </c>
      <c r="AL30" t="s">
        <v>28</v>
      </c>
    </row>
    <row r="31" spans="1:39" x14ac:dyDescent="0.2">
      <c r="A31" s="53" t="s">
        <v>14</v>
      </c>
      <c r="B31" s="11">
        <v>52</v>
      </c>
      <c r="C31" s="11">
        <v>55</v>
      </c>
      <c r="D31" s="11">
        <v>29</v>
      </c>
      <c r="E31" s="11">
        <v>30</v>
      </c>
      <c r="F31" s="11">
        <v>22</v>
      </c>
      <c r="G31" s="11">
        <v>41</v>
      </c>
      <c r="H31" s="11">
        <v>52</v>
      </c>
      <c r="I31" s="11">
        <v>74</v>
      </c>
      <c r="J31" s="11">
        <v>67</v>
      </c>
      <c r="K31" s="11">
        <v>86</v>
      </c>
      <c r="L31" s="11">
        <v>80</v>
      </c>
      <c r="M31" s="11">
        <v>48</v>
      </c>
      <c r="N31" s="11">
        <v>39</v>
      </c>
      <c r="O31" s="11">
        <v>34</v>
      </c>
      <c r="P31" s="11">
        <v>39</v>
      </c>
      <c r="Q31" s="11">
        <v>54</v>
      </c>
      <c r="R31" s="11">
        <v>61</v>
      </c>
      <c r="S31" s="11">
        <v>57</v>
      </c>
      <c r="T31" s="11">
        <v>59</v>
      </c>
      <c r="U31" s="11">
        <v>56</v>
      </c>
      <c r="V31" s="11">
        <v>63</v>
      </c>
      <c r="W31" s="11">
        <v>65</v>
      </c>
      <c r="X31" s="11">
        <v>55</v>
      </c>
      <c r="Y31" s="11">
        <v>56</v>
      </c>
      <c r="Z31" s="11">
        <v>43</v>
      </c>
      <c r="AA31" s="11">
        <v>45</v>
      </c>
      <c r="AB31" s="11">
        <v>42</v>
      </c>
      <c r="AC31" s="11">
        <v>60</v>
      </c>
      <c r="AD31" s="11">
        <v>31</v>
      </c>
      <c r="AE31" s="11">
        <v>21</v>
      </c>
      <c r="AF31" s="108">
        <f t="shared" si="3"/>
        <v>21</v>
      </c>
      <c r="AG31" s="141">
        <f t="shared" si="4"/>
        <v>50.533333333333331</v>
      </c>
      <c r="AK31" t="s">
        <v>28</v>
      </c>
      <c r="AL31" s="12" t="s">
        <v>28</v>
      </c>
    </row>
    <row r="32" spans="1:39" ht="13.5" thickBot="1" x14ac:dyDescent="0.25">
      <c r="A32" s="179" t="s">
        <v>11</v>
      </c>
      <c r="B32" s="127">
        <v>32</v>
      </c>
      <c r="C32" s="127">
        <v>27</v>
      </c>
      <c r="D32" s="127">
        <v>27</v>
      </c>
      <c r="E32" s="127">
        <v>23</v>
      </c>
      <c r="F32" s="127">
        <v>25</v>
      </c>
      <c r="G32" s="127">
        <v>22</v>
      </c>
      <c r="H32" s="127">
        <v>36</v>
      </c>
      <c r="I32" s="127">
        <v>59</v>
      </c>
      <c r="J32" s="127">
        <v>41</v>
      </c>
      <c r="K32" s="127">
        <v>79</v>
      </c>
      <c r="L32" s="127">
        <v>59</v>
      </c>
      <c r="M32" s="127">
        <v>34</v>
      </c>
      <c r="N32" s="127">
        <v>33</v>
      </c>
      <c r="O32" s="127">
        <v>31</v>
      </c>
      <c r="P32" s="127">
        <v>31</v>
      </c>
      <c r="Q32" s="127">
        <v>34</v>
      </c>
      <c r="R32" s="127">
        <v>31</v>
      </c>
      <c r="S32" s="127">
        <v>27</v>
      </c>
      <c r="T32" s="127">
        <v>24</v>
      </c>
      <c r="U32" s="127">
        <v>47</v>
      </c>
      <c r="V32" s="127">
        <v>38</v>
      </c>
      <c r="W32" s="127">
        <v>39</v>
      </c>
      <c r="X32" s="127">
        <v>37</v>
      </c>
      <c r="Y32" s="127">
        <v>24</v>
      </c>
      <c r="Z32" s="127">
        <v>24</v>
      </c>
      <c r="AA32" s="127">
        <v>23</v>
      </c>
      <c r="AB32" s="127">
        <v>23</v>
      </c>
      <c r="AC32" s="127">
        <v>44</v>
      </c>
      <c r="AD32" s="127">
        <v>30</v>
      </c>
      <c r="AE32" s="127">
        <v>18</v>
      </c>
      <c r="AF32" s="164">
        <f t="shared" si="3"/>
        <v>18</v>
      </c>
      <c r="AG32" s="189">
        <f t="shared" si="4"/>
        <v>34.06666666666667</v>
      </c>
      <c r="AI32" t="s">
        <v>28</v>
      </c>
      <c r="AK32" s="12" t="s">
        <v>28</v>
      </c>
    </row>
    <row r="33" spans="1:38" s="5" customFormat="1" ht="17.100000000000001" customHeight="1" thickBot="1" x14ac:dyDescent="0.25">
      <c r="A33" s="190" t="s">
        <v>201</v>
      </c>
      <c r="B33" s="90">
        <f t="shared" ref="B33:AF33" si="5">MIN(B5:B32)</f>
        <v>32</v>
      </c>
      <c r="C33" s="90">
        <f t="shared" si="5"/>
        <v>27</v>
      </c>
      <c r="D33" s="90">
        <f t="shared" si="5"/>
        <v>26</v>
      </c>
      <c r="E33" s="90">
        <f t="shared" si="5"/>
        <v>23</v>
      </c>
      <c r="F33" s="90">
        <f t="shared" si="5"/>
        <v>19</v>
      </c>
      <c r="G33" s="90">
        <f t="shared" si="5"/>
        <v>22</v>
      </c>
      <c r="H33" s="90">
        <f t="shared" si="5"/>
        <v>27</v>
      </c>
      <c r="I33" s="90">
        <f t="shared" si="5"/>
        <v>34</v>
      </c>
      <c r="J33" s="90">
        <f t="shared" si="5"/>
        <v>36</v>
      </c>
      <c r="K33" s="90">
        <f t="shared" si="5"/>
        <v>47</v>
      </c>
      <c r="L33" s="90">
        <f t="shared" si="5"/>
        <v>52</v>
      </c>
      <c r="M33" s="90">
        <f t="shared" si="5"/>
        <v>25</v>
      </c>
      <c r="N33" s="90">
        <f t="shared" si="5"/>
        <v>30</v>
      </c>
      <c r="O33" s="90">
        <f t="shared" si="5"/>
        <v>29</v>
      </c>
      <c r="P33" s="90">
        <f t="shared" si="5"/>
        <v>24</v>
      </c>
      <c r="Q33" s="90">
        <f t="shared" si="5"/>
        <v>21</v>
      </c>
      <c r="R33" s="90">
        <f t="shared" si="5"/>
        <v>29</v>
      </c>
      <c r="S33" s="90">
        <f t="shared" si="5"/>
        <v>26</v>
      </c>
      <c r="T33" s="90">
        <f t="shared" si="5"/>
        <v>21</v>
      </c>
      <c r="U33" s="90">
        <f t="shared" si="5"/>
        <v>39</v>
      </c>
      <c r="V33" s="90">
        <f t="shared" si="5"/>
        <v>33</v>
      </c>
      <c r="W33" s="90">
        <f t="shared" si="5"/>
        <v>31</v>
      </c>
      <c r="X33" s="90">
        <f t="shared" si="5"/>
        <v>32</v>
      </c>
      <c r="Y33" s="90">
        <f t="shared" si="5"/>
        <v>24</v>
      </c>
      <c r="Z33" s="90">
        <f t="shared" si="5"/>
        <v>23</v>
      </c>
      <c r="AA33" s="90">
        <f t="shared" si="5"/>
        <v>19</v>
      </c>
      <c r="AB33" s="90">
        <f t="shared" si="5"/>
        <v>21</v>
      </c>
      <c r="AC33" s="90">
        <f t="shared" si="5"/>
        <v>44</v>
      </c>
      <c r="AD33" s="90">
        <f t="shared" si="5"/>
        <v>20</v>
      </c>
      <c r="AE33" s="93">
        <f t="shared" si="5"/>
        <v>15</v>
      </c>
      <c r="AF33" s="174">
        <f t="shared" si="5"/>
        <v>15</v>
      </c>
      <c r="AG33" s="191">
        <f>AVERAGE(AG5:AG32)</f>
        <v>49.056078404354267</v>
      </c>
      <c r="AK33" s="5" t="s">
        <v>28</v>
      </c>
      <c r="AL33" s="5" t="s">
        <v>28</v>
      </c>
    </row>
    <row r="34" spans="1:38" x14ac:dyDescent="0.2">
      <c r="A34" s="42"/>
      <c r="B34" s="43"/>
      <c r="C34" s="43"/>
      <c r="D34" s="43" t="s">
        <v>80</v>
      </c>
      <c r="E34" s="43"/>
      <c r="F34" s="43"/>
      <c r="G34" s="43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50"/>
      <c r="AE34" s="54" t="s">
        <v>28</v>
      </c>
      <c r="AF34" s="47"/>
      <c r="AG34" s="49"/>
      <c r="AK34" s="12" t="s">
        <v>28</v>
      </c>
      <c r="AL34" s="12" t="s">
        <v>28</v>
      </c>
    </row>
    <row r="35" spans="1:38" x14ac:dyDescent="0.2">
      <c r="A35" s="42"/>
      <c r="B35" s="44" t="s">
        <v>81</v>
      </c>
      <c r="C35" s="44"/>
      <c r="D35" s="44"/>
      <c r="E35" s="44"/>
      <c r="F35" s="44"/>
      <c r="G35" s="44"/>
      <c r="H35" s="44"/>
      <c r="I35" s="44"/>
      <c r="J35" s="81"/>
      <c r="K35" s="81"/>
      <c r="L35" s="81"/>
      <c r="M35" s="81" t="s">
        <v>26</v>
      </c>
      <c r="N35" s="81"/>
      <c r="O35" s="81"/>
      <c r="P35" s="81"/>
      <c r="Q35" s="81"/>
      <c r="R35" s="81"/>
      <c r="S35" s="81"/>
      <c r="T35" s="223" t="s">
        <v>215</v>
      </c>
      <c r="U35" s="223"/>
      <c r="V35" s="223"/>
      <c r="W35" s="223"/>
      <c r="X35" s="223"/>
      <c r="Y35" s="81"/>
      <c r="Z35" s="81"/>
      <c r="AA35" s="81"/>
      <c r="AB35" s="81"/>
      <c r="AC35" s="81"/>
      <c r="AD35" s="81"/>
      <c r="AE35" s="81"/>
      <c r="AF35" s="47"/>
      <c r="AG35" s="46"/>
      <c r="AI35" s="12" t="s">
        <v>28</v>
      </c>
      <c r="AK35" s="12" t="s">
        <v>28</v>
      </c>
    </row>
    <row r="36" spans="1:38" x14ac:dyDescent="0.2">
      <c r="A36" s="45"/>
      <c r="B36" s="81"/>
      <c r="C36" s="81"/>
      <c r="D36" s="81"/>
      <c r="E36" s="81"/>
      <c r="F36" s="81"/>
      <c r="G36" s="81"/>
      <c r="H36" s="81"/>
      <c r="I36" s="81"/>
      <c r="J36" s="82"/>
      <c r="K36" s="82"/>
      <c r="L36" s="82"/>
      <c r="M36" s="82" t="s">
        <v>27</v>
      </c>
      <c r="N36" s="82"/>
      <c r="O36" s="82"/>
      <c r="P36" s="82"/>
      <c r="Q36" s="81"/>
      <c r="R36" s="81"/>
      <c r="S36" s="81"/>
      <c r="T36" s="224" t="s">
        <v>217</v>
      </c>
      <c r="U36" s="224"/>
      <c r="V36" s="224"/>
      <c r="W36" s="224"/>
      <c r="X36" s="224"/>
      <c r="Y36" s="81"/>
      <c r="Z36" s="81"/>
      <c r="AA36" s="81"/>
      <c r="AB36" s="81"/>
      <c r="AC36" s="81"/>
      <c r="AD36" s="50"/>
      <c r="AE36" s="50"/>
      <c r="AF36" s="47"/>
      <c r="AG36" s="46"/>
    </row>
    <row r="37" spans="1:38" x14ac:dyDescent="0.2">
      <c r="A37" s="42"/>
      <c r="B37" s="43"/>
      <c r="C37" s="43"/>
      <c r="D37" s="43"/>
      <c r="E37" s="43"/>
      <c r="F37" s="43"/>
      <c r="G37" s="43"/>
      <c r="H37" s="43"/>
      <c r="I37" s="43"/>
      <c r="J37" s="43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50"/>
      <c r="AE37" s="50"/>
      <c r="AF37" s="47"/>
      <c r="AG37" s="84"/>
      <c r="AJ37" s="12" t="s">
        <v>28</v>
      </c>
      <c r="AK37" s="12" t="s">
        <v>28</v>
      </c>
    </row>
    <row r="38" spans="1:38" x14ac:dyDescent="0.2">
      <c r="A38" s="45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50"/>
      <c r="AF38" s="47"/>
      <c r="AG38" s="49"/>
      <c r="AK38" s="12" t="s">
        <v>28</v>
      </c>
    </row>
    <row r="39" spans="1:38" x14ac:dyDescent="0.2">
      <c r="A39" s="45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51"/>
      <c r="AF39" s="47"/>
      <c r="AG39" s="49"/>
    </row>
    <row r="40" spans="1:38" ht="13.5" thickBot="1" x14ac:dyDescent="0.25">
      <c r="A40" s="55"/>
      <c r="B40" s="56"/>
      <c r="C40" s="56"/>
      <c r="D40" s="56"/>
      <c r="E40" s="56"/>
      <c r="F40" s="56"/>
      <c r="G40" s="56" t="s">
        <v>28</v>
      </c>
      <c r="H40" s="56"/>
      <c r="I40" s="56"/>
      <c r="J40" s="56"/>
      <c r="K40" s="56"/>
      <c r="L40" s="56" t="s">
        <v>28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7"/>
      <c r="AG40" s="85"/>
    </row>
    <row r="41" spans="1:38" x14ac:dyDescent="0.2">
      <c r="AF41" s="7"/>
    </row>
    <row r="44" spans="1:38" x14ac:dyDescent="0.2">
      <c r="AJ44" s="12" t="s">
        <v>28</v>
      </c>
    </row>
    <row r="46" spans="1:38" x14ac:dyDescent="0.2">
      <c r="P46" s="2" t="s">
        <v>28</v>
      </c>
      <c r="AE46" s="2" t="s">
        <v>28</v>
      </c>
      <c r="AH46" t="s">
        <v>28</v>
      </c>
    </row>
    <row r="47" spans="1:38" x14ac:dyDescent="0.2">
      <c r="T47" s="2" t="s">
        <v>28</v>
      </c>
      <c r="Z47" s="2" t="s">
        <v>28</v>
      </c>
    </row>
    <row r="49" spans="7:38" x14ac:dyDescent="0.2">
      <c r="N49" s="2" t="s">
        <v>28</v>
      </c>
      <c r="AL49" s="12" t="s">
        <v>28</v>
      </c>
    </row>
    <row r="50" spans="7:38" x14ac:dyDescent="0.2">
      <c r="G50" s="2" t="s">
        <v>28</v>
      </c>
    </row>
    <row r="51" spans="7:38" x14ac:dyDescent="0.2">
      <c r="AL51" s="12" t="s">
        <v>28</v>
      </c>
    </row>
    <row r="52" spans="7:38" x14ac:dyDescent="0.2">
      <c r="J52" s="2" t="s">
        <v>28</v>
      </c>
    </row>
  </sheetData>
  <sheetProtection password="C6EC" sheet="1" objects="1" scenarios="1"/>
  <mergeCells count="35">
    <mergeCell ref="T35:X35"/>
    <mergeCell ref="T36:X36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D3:D4"/>
    <mergeCell ref="E3:E4"/>
    <mergeCell ref="F3:F4"/>
    <mergeCell ref="G3:G4"/>
    <mergeCell ref="H3:H4"/>
    <mergeCell ref="A2:A4"/>
    <mergeCell ref="B3:B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G2"/>
    <mergeCell ref="C3: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2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zoomScale="90" zoomScaleNormal="90" workbookViewId="0">
      <selection activeCell="AL40" sqref="AL4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1" width="5.42578125" style="3" customWidth="1"/>
    <col min="32" max="32" width="7.42578125" style="7" bestFit="1" customWidth="1"/>
  </cols>
  <sheetData>
    <row r="1" spans="1:36" ht="20.100000000000001" customHeight="1" thickBot="1" x14ac:dyDescent="0.25">
      <c r="A1" s="212" t="s">
        <v>220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48"/>
    </row>
    <row r="2" spans="1:36" s="4" customFormat="1" ht="20.100000000000001" customHeight="1" thickBot="1" x14ac:dyDescent="0.25">
      <c r="A2" s="215" t="s">
        <v>12</v>
      </c>
      <c r="B2" s="209" t="s">
        <v>209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1"/>
    </row>
    <row r="3" spans="1:36" s="5" customFormat="1" ht="20.100000000000001" customHeight="1" x14ac:dyDescent="0.2">
      <c r="A3" s="216"/>
      <c r="B3" s="265">
        <v>1</v>
      </c>
      <c r="C3" s="267">
        <f>SUM(B3+1)</f>
        <v>2</v>
      </c>
      <c r="D3" s="267">
        <f t="shared" ref="D3:AD3" si="0">SUM(C3+1)</f>
        <v>3</v>
      </c>
      <c r="E3" s="267">
        <f t="shared" si="0"/>
        <v>4</v>
      </c>
      <c r="F3" s="267">
        <f t="shared" si="0"/>
        <v>5</v>
      </c>
      <c r="G3" s="267">
        <f t="shared" si="0"/>
        <v>6</v>
      </c>
      <c r="H3" s="267">
        <f t="shared" si="0"/>
        <v>7</v>
      </c>
      <c r="I3" s="267">
        <f t="shared" si="0"/>
        <v>8</v>
      </c>
      <c r="J3" s="267">
        <f t="shared" si="0"/>
        <v>9</v>
      </c>
      <c r="K3" s="267">
        <f t="shared" si="0"/>
        <v>10</v>
      </c>
      <c r="L3" s="267">
        <f t="shared" si="0"/>
        <v>11</v>
      </c>
      <c r="M3" s="267">
        <f t="shared" si="0"/>
        <v>12</v>
      </c>
      <c r="N3" s="267">
        <f t="shared" si="0"/>
        <v>13</v>
      </c>
      <c r="O3" s="267">
        <f t="shared" si="0"/>
        <v>14</v>
      </c>
      <c r="P3" s="267">
        <f t="shared" si="0"/>
        <v>15</v>
      </c>
      <c r="Q3" s="267">
        <f t="shared" si="0"/>
        <v>16</v>
      </c>
      <c r="R3" s="267">
        <f t="shared" si="0"/>
        <v>17</v>
      </c>
      <c r="S3" s="267">
        <f t="shared" si="0"/>
        <v>18</v>
      </c>
      <c r="T3" s="267">
        <f t="shared" si="0"/>
        <v>19</v>
      </c>
      <c r="U3" s="267">
        <f t="shared" si="0"/>
        <v>20</v>
      </c>
      <c r="V3" s="267">
        <f t="shared" si="0"/>
        <v>21</v>
      </c>
      <c r="W3" s="267">
        <f t="shared" si="0"/>
        <v>22</v>
      </c>
      <c r="X3" s="267">
        <f t="shared" si="0"/>
        <v>23</v>
      </c>
      <c r="Y3" s="267">
        <f t="shared" si="0"/>
        <v>24</v>
      </c>
      <c r="Z3" s="267">
        <f t="shared" si="0"/>
        <v>25</v>
      </c>
      <c r="AA3" s="267">
        <f t="shared" si="0"/>
        <v>26</v>
      </c>
      <c r="AB3" s="267">
        <f t="shared" si="0"/>
        <v>27</v>
      </c>
      <c r="AC3" s="267">
        <f t="shared" si="0"/>
        <v>28</v>
      </c>
      <c r="AD3" s="267">
        <f t="shared" si="0"/>
        <v>29</v>
      </c>
      <c r="AE3" s="269">
        <v>30</v>
      </c>
      <c r="AF3" s="134" t="s">
        <v>19</v>
      </c>
      <c r="AG3" s="192" t="s">
        <v>18</v>
      </c>
    </row>
    <row r="4" spans="1:36" s="5" customFormat="1" ht="20.100000000000001" customHeight="1" thickBot="1" x14ac:dyDescent="0.25">
      <c r="A4" s="216"/>
      <c r="B4" s="266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70"/>
      <c r="AF4" s="199" t="s">
        <v>17</v>
      </c>
      <c r="AG4" s="193" t="s">
        <v>17</v>
      </c>
    </row>
    <row r="5" spans="1:36" s="5" customFormat="1" x14ac:dyDescent="0.2">
      <c r="A5" s="86" t="s">
        <v>22</v>
      </c>
      <c r="B5" s="131">
        <v>9.3600000000000012</v>
      </c>
      <c r="C5" s="132">
        <v>7.2</v>
      </c>
      <c r="D5" s="132">
        <v>8.64</v>
      </c>
      <c r="E5" s="132">
        <v>14.76</v>
      </c>
      <c r="F5" s="132">
        <v>15.120000000000001</v>
      </c>
      <c r="G5" s="132">
        <v>12.24</v>
      </c>
      <c r="H5" s="132">
        <v>8.2799999999999994</v>
      </c>
      <c r="I5" s="132">
        <v>10.8</v>
      </c>
      <c r="J5" s="132">
        <v>9</v>
      </c>
      <c r="K5" s="132">
        <v>11.520000000000001</v>
      </c>
      <c r="L5" s="132">
        <v>10.44</v>
      </c>
      <c r="M5" s="132">
        <v>9.3600000000000012</v>
      </c>
      <c r="N5" s="132">
        <v>9</v>
      </c>
      <c r="O5" s="132">
        <v>7.5600000000000005</v>
      </c>
      <c r="P5" s="132">
        <v>5.7600000000000007</v>
      </c>
      <c r="Q5" s="132">
        <v>5.7600000000000007</v>
      </c>
      <c r="R5" s="132">
        <v>7.2</v>
      </c>
      <c r="S5" s="132">
        <v>7.2</v>
      </c>
      <c r="T5" s="132">
        <v>12.6</v>
      </c>
      <c r="U5" s="132">
        <v>12.24</v>
      </c>
      <c r="V5" s="132">
        <v>9.7200000000000006</v>
      </c>
      <c r="W5" s="132">
        <v>5.7600000000000007</v>
      </c>
      <c r="X5" s="132">
        <v>15.120000000000001</v>
      </c>
      <c r="Y5" s="132">
        <v>15.48</v>
      </c>
      <c r="Z5" s="132">
        <v>9.3600000000000012</v>
      </c>
      <c r="AA5" s="132">
        <v>21.96</v>
      </c>
      <c r="AB5" s="132">
        <v>14.76</v>
      </c>
      <c r="AC5" s="132">
        <v>19.079999999999998</v>
      </c>
      <c r="AD5" s="132">
        <v>16.2</v>
      </c>
      <c r="AE5" s="133">
        <v>10.08</v>
      </c>
      <c r="AF5" s="177">
        <f>MAX(B5:AE5)</f>
        <v>21.96</v>
      </c>
      <c r="AG5" s="194">
        <f>AVERAGE(B5:AE5)</f>
        <v>11.051999999999996</v>
      </c>
    </row>
    <row r="6" spans="1:36" x14ac:dyDescent="0.2">
      <c r="A6" s="86" t="s">
        <v>83</v>
      </c>
      <c r="B6" s="120">
        <v>8.64</v>
      </c>
      <c r="C6" s="11">
        <v>12.96</v>
      </c>
      <c r="D6" s="11">
        <v>10.44</v>
      </c>
      <c r="E6" s="11">
        <v>18</v>
      </c>
      <c r="F6" s="11">
        <v>19.8</v>
      </c>
      <c r="G6" s="11">
        <v>14.04</v>
      </c>
      <c r="H6" s="11">
        <v>15.840000000000002</v>
      </c>
      <c r="I6" s="11">
        <v>18.720000000000002</v>
      </c>
      <c r="J6" s="11">
        <v>14.76</v>
      </c>
      <c r="K6" s="11">
        <v>15.840000000000002</v>
      </c>
      <c r="L6" s="11">
        <v>11.879999999999999</v>
      </c>
      <c r="M6" s="11">
        <v>11.520000000000001</v>
      </c>
      <c r="N6" s="11">
        <v>15.120000000000001</v>
      </c>
      <c r="O6" s="11">
        <v>13.68</v>
      </c>
      <c r="P6" s="11">
        <v>7.5600000000000005</v>
      </c>
      <c r="Q6" s="11">
        <v>11.520000000000001</v>
      </c>
      <c r="R6" s="11">
        <v>11.879999999999999</v>
      </c>
      <c r="S6" s="11">
        <v>9</v>
      </c>
      <c r="T6" s="11">
        <v>16.2</v>
      </c>
      <c r="U6" s="11">
        <v>10.08</v>
      </c>
      <c r="V6" s="11">
        <v>12.6</v>
      </c>
      <c r="W6" s="11">
        <v>10.8</v>
      </c>
      <c r="X6" s="11">
        <v>23.040000000000003</v>
      </c>
      <c r="Y6" s="11">
        <v>19.8</v>
      </c>
      <c r="Z6" s="11">
        <v>10.8</v>
      </c>
      <c r="AA6" s="11">
        <v>18</v>
      </c>
      <c r="AB6" s="11">
        <v>18</v>
      </c>
      <c r="AC6" s="11">
        <v>20.52</v>
      </c>
      <c r="AD6" s="11">
        <v>14.04</v>
      </c>
      <c r="AE6" s="106">
        <v>10.08</v>
      </c>
      <c r="AF6" s="136">
        <f>MAX(B6:AE6)</f>
        <v>23.040000000000003</v>
      </c>
      <c r="AG6" s="195">
        <f>AVERAGE(B6:AE6)</f>
        <v>14.172000000000002</v>
      </c>
    </row>
    <row r="7" spans="1:36" x14ac:dyDescent="0.2">
      <c r="A7" s="86" t="s">
        <v>0</v>
      </c>
      <c r="B7" s="120" t="s">
        <v>199</v>
      </c>
      <c r="C7" s="11" t="s">
        <v>199</v>
      </c>
      <c r="D7" s="11" t="s">
        <v>199</v>
      </c>
      <c r="E7" s="11" t="s">
        <v>199</v>
      </c>
      <c r="F7" s="11" t="s">
        <v>199</v>
      </c>
      <c r="G7" s="11" t="s">
        <v>199</v>
      </c>
      <c r="H7" s="11" t="s">
        <v>199</v>
      </c>
      <c r="I7" s="11" t="s">
        <v>199</v>
      </c>
      <c r="J7" s="11" t="s">
        <v>199</v>
      </c>
      <c r="K7" s="11" t="s">
        <v>199</v>
      </c>
      <c r="L7" s="11" t="s">
        <v>199</v>
      </c>
      <c r="M7" s="11" t="s">
        <v>199</v>
      </c>
      <c r="N7" s="11" t="s">
        <v>199</v>
      </c>
      <c r="O7" s="11" t="s">
        <v>199</v>
      </c>
      <c r="P7" s="11" t="s">
        <v>199</v>
      </c>
      <c r="Q7" s="11" t="s">
        <v>199</v>
      </c>
      <c r="R7" s="11" t="s">
        <v>199</v>
      </c>
      <c r="S7" s="11" t="s">
        <v>199</v>
      </c>
      <c r="T7" s="11">
        <v>0.36000000000000004</v>
      </c>
      <c r="U7" s="11">
        <v>1.08</v>
      </c>
      <c r="V7" s="11">
        <v>0.72000000000000008</v>
      </c>
      <c r="W7" s="11">
        <v>3.24</v>
      </c>
      <c r="X7" s="11">
        <v>0</v>
      </c>
      <c r="Y7" s="11" t="s">
        <v>199</v>
      </c>
      <c r="Z7" s="11" t="s">
        <v>199</v>
      </c>
      <c r="AA7" s="11" t="s">
        <v>199</v>
      </c>
      <c r="AB7" s="11" t="s">
        <v>199</v>
      </c>
      <c r="AC7" s="11" t="s">
        <v>199</v>
      </c>
      <c r="AD7" s="11" t="s">
        <v>199</v>
      </c>
      <c r="AE7" s="106">
        <v>8.64</v>
      </c>
      <c r="AF7" s="108">
        <f>MAX(B7:AE7)</f>
        <v>8.64</v>
      </c>
      <c r="AG7" s="196">
        <f>AVERAGE(B7:AE7)</f>
        <v>2.3400000000000003</v>
      </c>
    </row>
    <row r="8" spans="1:36" x14ac:dyDescent="0.2">
      <c r="A8" s="86" t="s">
        <v>142</v>
      </c>
      <c r="B8" s="120">
        <v>13.68</v>
      </c>
      <c r="C8" s="11">
        <v>11.879999999999999</v>
      </c>
      <c r="D8" s="11">
        <v>15.120000000000001</v>
      </c>
      <c r="E8" s="11">
        <v>19.8</v>
      </c>
      <c r="F8" s="11">
        <v>19.440000000000001</v>
      </c>
      <c r="G8" s="11">
        <v>20.16</v>
      </c>
      <c r="H8" s="11">
        <v>18.36</v>
      </c>
      <c r="I8" s="11">
        <v>12.6</v>
      </c>
      <c r="J8" s="11">
        <v>18</v>
      </c>
      <c r="K8" s="11">
        <v>13.68</v>
      </c>
      <c r="L8" s="11">
        <v>12.96</v>
      </c>
      <c r="M8" s="11">
        <v>15.120000000000001</v>
      </c>
      <c r="N8" s="11">
        <v>15.48</v>
      </c>
      <c r="O8" s="11">
        <v>15.840000000000002</v>
      </c>
      <c r="P8" s="11">
        <v>10.44</v>
      </c>
      <c r="Q8" s="11">
        <v>13.68</v>
      </c>
      <c r="R8" s="11">
        <v>11.879999999999999</v>
      </c>
      <c r="S8" s="11">
        <v>12.24</v>
      </c>
      <c r="T8" s="11">
        <v>15.120000000000001</v>
      </c>
      <c r="U8" s="11">
        <v>14.4</v>
      </c>
      <c r="V8" s="11">
        <v>13.68</v>
      </c>
      <c r="W8" s="11">
        <v>12.96</v>
      </c>
      <c r="X8" s="11">
        <v>23.040000000000003</v>
      </c>
      <c r="Y8" s="11">
        <v>20.88</v>
      </c>
      <c r="Z8" s="11">
        <v>11.879999999999999</v>
      </c>
      <c r="AA8" s="11">
        <v>20.52</v>
      </c>
      <c r="AB8" s="11">
        <v>22.68</v>
      </c>
      <c r="AC8" s="11">
        <v>17.28</v>
      </c>
      <c r="AD8" s="11">
        <v>14.04</v>
      </c>
      <c r="AE8" s="106">
        <v>15.48</v>
      </c>
      <c r="AF8" s="136">
        <f>MAX(B8:AE8)</f>
        <v>23.040000000000003</v>
      </c>
      <c r="AG8" s="195">
        <f>AVERAGE(B8:AE8)</f>
        <v>15.744</v>
      </c>
    </row>
    <row r="9" spans="1:36" x14ac:dyDescent="0.2">
      <c r="A9" s="86" t="s">
        <v>92</v>
      </c>
      <c r="B9" s="120">
        <v>14.4</v>
      </c>
      <c r="C9" s="11">
        <v>12.96</v>
      </c>
      <c r="D9" s="11">
        <v>16.2</v>
      </c>
      <c r="E9" s="11">
        <v>21.6</v>
      </c>
      <c r="F9" s="11">
        <v>25.92</v>
      </c>
      <c r="G9" s="11">
        <v>19.8</v>
      </c>
      <c r="H9" s="11">
        <v>23.400000000000002</v>
      </c>
      <c r="I9" s="11">
        <v>14.4</v>
      </c>
      <c r="J9" s="11">
        <v>12.96</v>
      </c>
      <c r="K9" s="11">
        <v>13.32</v>
      </c>
      <c r="L9" s="11">
        <v>23.400000000000002</v>
      </c>
      <c r="M9" s="11">
        <v>14.04</v>
      </c>
      <c r="N9" s="11">
        <v>10.44</v>
      </c>
      <c r="O9" s="11">
        <v>9</v>
      </c>
      <c r="P9" s="11">
        <v>10.44</v>
      </c>
      <c r="Q9" s="11">
        <v>16.559999999999999</v>
      </c>
      <c r="R9" s="11">
        <v>20.88</v>
      </c>
      <c r="S9" s="11">
        <v>14.4</v>
      </c>
      <c r="T9" s="11">
        <v>22.68</v>
      </c>
      <c r="U9" s="11">
        <v>14.04</v>
      </c>
      <c r="V9" s="11">
        <v>10.44</v>
      </c>
      <c r="W9" s="11">
        <v>15.840000000000002</v>
      </c>
      <c r="X9" s="11" t="s">
        <v>199</v>
      </c>
      <c r="Y9" s="11" t="s">
        <v>199</v>
      </c>
      <c r="Z9" s="11" t="s">
        <v>199</v>
      </c>
      <c r="AA9" s="11" t="s">
        <v>199</v>
      </c>
      <c r="AB9" s="11" t="s">
        <v>199</v>
      </c>
      <c r="AC9" s="11" t="s">
        <v>199</v>
      </c>
      <c r="AD9" s="11" t="s">
        <v>199</v>
      </c>
      <c r="AE9" s="106" t="s">
        <v>199</v>
      </c>
      <c r="AF9" s="136">
        <f>MAX(B9:AE9)</f>
        <v>25.92</v>
      </c>
      <c r="AG9" s="195">
        <f>AVERAGE(B9:AE9)</f>
        <v>16.232727272727271</v>
      </c>
    </row>
    <row r="10" spans="1:36" x14ac:dyDescent="0.2">
      <c r="A10" s="86" t="s">
        <v>98</v>
      </c>
      <c r="B10" s="120">
        <v>9.7200000000000006</v>
      </c>
      <c r="C10" s="11">
        <v>12.6</v>
      </c>
      <c r="D10" s="11">
        <v>10.8</v>
      </c>
      <c r="E10" s="11">
        <v>19.8</v>
      </c>
      <c r="F10" s="11">
        <v>18</v>
      </c>
      <c r="G10" s="11">
        <v>11.879999999999999</v>
      </c>
      <c r="H10" s="11">
        <v>14.76</v>
      </c>
      <c r="I10" s="11">
        <v>14.76</v>
      </c>
      <c r="J10" s="11" t="s">
        <v>199</v>
      </c>
      <c r="K10" s="11">
        <v>12.96</v>
      </c>
      <c r="L10" s="11">
        <v>10.08</v>
      </c>
      <c r="M10" s="11">
        <v>12.96</v>
      </c>
      <c r="N10" s="11">
        <v>14.76</v>
      </c>
      <c r="O10" s="11" t="s">
        <v>199</v>
      </c>
      <c r="P10" s="11" t="s">
        <v>199</v>
      </c>
      <c r="Q10" s="11" t="s">
        <v>199</v>
      </c>
      <c r="R10" s="11" t="s">
        <v>199</v>
      </c>
      <c r="S10" s="11" t="s">
        <v>199</v>
      </c>
      <c r="T10" s="11" t="s">
        <v>199</v>
      </c>
      <c r="U10" s="11" t="s">
        <v>199</v>
      </c>
      <c r="V10" s="11" t="s">
        <v>199</v>
      </c>
      <c r="W10" s="11" t="s">
        <v>199</v>
      </c>
      <c r="X10" s="11" t="s">
        <v>199</v>
      </c>
      <c r="Y10" s="11" t="s">
        <v>199</v>
      </c>
      <c r="Z10" s="11" t="s">
        <v>199</v>
      </c>
      <c r="AA10" s="11" t="s">
        <v>199</v>
      </c>
      <c r="AB10" s="11" t="s">
        <v>199</v>
      </c>
      <c r="AC10" s="11" t="s">
        <v>199</v>
      </c>
      <c r="AD10" s="11" t="s">
        <v>199</v>
      </c>
      <c r="AE10" s="106" t="s">
        <v>199</v>
      </c>
      <c r="AF10" s="108">
        <f t="shared" ref="AF10:AF29" si="1">MAX(B10:AE10)</f>
        <v>19.8</v>
      </c>
      <c r="AG10" s="195">
        <f t="shared" ref="AG10:AG29" si="2">AVERAGE(B10:AE10)</f>
        <v>13.590000000000002</v>
      </c>
    </row>
    <row r="11" spans="1:36" x14ac:dyDescent="0.2">
      <c r="A11" s="86" t="s">
        <v>1</v>
      </c>
      <c r="B11" s="120">
        <v>5.7600000000000007</v>
      </c>
      <c r="C11" s="11">
        <v>0</v>
      </c>
      <c r="D11" s="11">
        <v>0</v>
      </c>
      <c r="E11" s="11">
        <v>18</v>
      </c>
      <c r="F11" s="11">
        <v>16.2</v>
      </c>
      <c r="G11" s="11">
        <v>17.64</v>
      </c>
      <c r="H11" s="11">
        <v>6.12</v>
      </c>
      <c r="I11" s="11">
        <v>23.759999999999998</v>
      </c>
      <c r="J11" s="11">
        <v>16.2</v>
      </c>
      <c r="K11" s="11">
        <v>20.52</v>
      </c>
      <c r="L11" s="11">
        <v>3.6</v>
      </c>
      <c r="M11" s="11">
        <v>12.96</v>
      </c>
      <c r="N11" s="11">
        <v>15.48</v>
      </c>
      <c r="O11" s="11">
        <v>21.96</v>
      </c>
      <c r="P11" s="11">
        <v>4.6800000000000006</v>
      </c>
      <c r="Q11" s="11">
        <v>2.8800000000000003</v>
      </c>
      <c r="R11" s="11">
        <v>15.48</v>
      </c>
      <c r="S11" s="11">
        <v>5.04</v>
      </c>
      <c r="T11" s="11">
        <v>6.48</v>
      </c>
      <c r="U11" s="11">
        <v>4.32</v>
      </c>
      <c r="V11" s="11">
        <v>18.720000000000002</v>
      </c>
      <c r="W11" s="11">
        <v>1.08</v>
      </c>
      <c r="X11" s="11">
        <v>24.840000000000003</v>
      </c>
      <c r="Y11" s="11">
        <v>16.920000000000002</v>
      </c>
      <c r="Z11" s="11">
        <v>5.7600000000000007</v>
      </c>
      <c r="AA11" s="11">
        <v>15.48</v>
      </c>
      <c r="AB11" s="11">
        <v>6.84</v>
      </c>
      <c r="AC11" s="11">
        <v>19.079999999999998</v>
      </c>
      <c r="AD11" s="11">
        <v>21.6</v>
      </c>
      <c r="AE11" s="106">
        <v>18.720000000000002</v>
      </c>
      <c r="AF11" s="108">
        <f t="shared" si="1"/>
        <v>24.840000000000003</v>
      </c>
      <c r="AG11" s="196">
        <f t="shared" si="2"/>
        <v>12.204000000000001</v>
      </c>
      <c r="AI11" s="12" t="s">
        <v>28</v>
      </c>
    </row>
    <row r="12" spans="1:36" x14ac:dyDescent="0.2">
      <c r="A12" s="86" t="s">
        <v>2</v>
      </c>
      <c r="B12" s="120">
        <v>11.520000000000001</v>
      </c>
      <c r="C12" s="11">
        <v>6.12</v>
      </c>
      <c r="D12" s="11">
        <v>12.24</v>
      </c>
      <c r="E12" s="11">
        <v>14.04</v>
      </c>
      <c r="F12" s="11">
        <v>16.2</v>
      </c>
      <c r="G12" s="11">
        <v>6.12</v>
      </c>
      <c r="H12" s="11">
        <v>10.08</v>
      </c>
      <c r="I12" s="11">
        <v>7.9200000000000008</v>
      </c>
      <c r="J12" s="11">
        <v>12.6</v>
      </c>
      <c r="K12" s="11">
        <v>18</v>
      </c>
      <c r="L12" s="11">
        <v>8.2799999999999994</v>
      </c>
      <c r="M12" s="11">
        <v>7.2</v>
      </c>
      <c r="N12" s="11">
        <v>15.840000000000002</v>
      </c>
      <c r="O12" s="11">
        <v>9.7200000000000006</v>
      </c>
      <c r="P12" s="11">
        <v>8.64</v>
      </c>
      <c r="Q12" s="11">
        <v>6.84</v>
      </c>
      <c r="R12" s="11">
        <v>9</v>
      </c>
      <c r="S12" s="11">
        <v>6.84</v>
      </c>
      <c r="T12" s="11">
        <v>15.840000000000002</v>
      </c>
      <c r="U12" s="11">
        <v>7.2</v>
      </c>
      <c r="V12" s="11">
        <v>9.3600000000000012</v>
      </c>
      <c r="W12" s="11">
        <v>5.7600000000000007</v>
      </c>
      <c r="X12" s="11">
        <v>14.4</v>
      </c>
      <c r="Y12" s="11">
        <v>17.64</v>
      </c>
      <c r="Z12" s="11">
        <v>6.84</v>
      </c>
      <c r="AA12" s="11">
        <v>16.2</v>
      </c>
      <c r="AB12" s="11">
        <v>7.2</v>
      </c>
      <c r="AC12" s="11">
        <v>21.6</v>
      </c>
      <c r="AD12" s="11">
        <v>18</v>
      </c>
      <c r="AE12" s="106">
        <v>5.7600000000000007</v>
      </c>
      <c r="AF12" s="108">
        <f t="shared" si="1"/>
        <v>21.6</v>
      </c>
      <c r="AG12" s="196">
        <f t="shared" si="2"/>
        <v>11.099999999999998</v>
      </c>
      <c r="AH12" s="12" t="s">
        <v>28</v>
      </c>
      <c r="AI12" s="12" t="s">
        <v>28</v>
      </c>
    </row>
    <row r="13" spans="1:36" x14ac:dyDescent="0.2">
      <c r="A13" s="86" t="s">
        <v>3</v>
      </c>
      <c r="B13" s="120">
        <v>0</v>
      </c>
      <c r="C13" s="11">
        <v>4.32</v>
      </c>
      <c r="D13" s="11">
        <v>3.24</v>
      </c>
      <c r="E13" s="11">
        <v>10.8</v>
      </c>
      <c r="F13" s="11">
        <v>16.2</v>
      </c>
      <c r="G13" s="11">
        <v>3.9600000000000004</v>
      </c>
      <c r="H13" s="11">
        <v>5.7600000000000007</v>
      </c>
      <c r="I13" s="11">
        <v>1.08</v>
      </c>
      <c r="J13" s="11">
        <v>5.04</v>
      </c>
      <c r="K13" s="11">
        <v>6.12</v>
      </c>
      <c r="L13" s="11">
        <v>10.44</v>
      </c>
      <c r="M13" s="11">
        <v>6.48</v>
      </c>
      <c r="N13" s="11">
        <v>5.04</v>
      </c>
      <c r="O13" s="11">
        <v>6.48</v>
      </c>
      <c r="P13" s="11">
        <v>11.879999999999999</v>
      </c>
      <c r="Q13" s="11">
        <v>14.4</v>
      </c>
      <c r="R13" s="11">
        <v>17.64</v>
      </c>
      <c r="S13" s="11">
        <v>19.079999999999998</v>
      </c>
      <c r="T13" s="11">
        <v>14.76</v>
      </c>
      <c r="U13" s="11">
        <v>3.24</v>
      </c>
      <c r="V13" s="11">
        <v>1.4400000000000002</v>
      </c>
      <c r="W13" s="11">
        <v>8.64</v>
      </c>
      <c r="X13" s="11">
        <v>13.32</v>
      </c>
      <c r="Y13" s="11">
        <v>11.16</v>
      </c>
      <c r="Z13" s="11">
        <v>5.04</v>
      </c>
      <c r="AA13" s="11">
        <v>14.04</v>
      </c>
      <c r="AB13" s="11">
        <v>23.040000000000003</v>
      </c>
      <c r="AC13" s="11">
        <v>18.36</v>
      </c>
      <c r="AD13" s="11">
        <v>6.84</v>
      </c>
      <c r="AE13" s="106">
        <v>6.48</v>
      </c>
      <c r="AF13" s="108">
        <f t="shared" si="1"/>
        <v>23.040000000000003</v>
      </c>
      <c r="AG13" s="196">
        <f t="shared" si="2"/>
        <v>9.1439999999999984</v>
      </c>
      <c r="AH13" s="12" t="s">
        <v>28</v>
      </c>
      <c r="AJ13" t="s">
        <v>28</v>
      </c>
    </row>
    <row r="14" spans="1:36" x14ac:dyDescent="0.2">
      <c r="A14" s="86" t="s">
        <v>25</v>
      </c>
      <c r="B14" s="120">
        <v>17.64</v>
      </c>
      <c r="C14" s="11">
        <v>17.64</v>
      </c>
      <c r="D14" s="11">
        <v>16.920000000000002</v>
      </c>
      <c r="E14" s="11">
        <v>24.48</v>
      </c>
      <c r="F14" s="11">
        <v>24.840000000000003</v>
      </c>
      <c r="G14" s="11">
        <v>19.079999999999998</v>
      </c>
      <c r="H14" s="11">
        <v>17.28</v>
      </c>
      <c r="I14" s="11">
        <v>19.440000000000001</v>
      </c>
      <c r="J14" s="11">
        <v>22.32</v>
      </c>
      <c r="K14" s="11">
        <v>19.079999999999998</v>
      </c>
      <c r="L14" s="11">
        <v>17.28</v>
      </c>
      <c r="M14" s="11">
        <v>16.920000000000002</v>
      </c>
      <c r="N14" s="11">
        <v>20.88</v>
      </c>
      <c r="O14" s="11">
        <v>21.96</v>
      </c>
      <c r="P14" s="11">
        <v>14.4</v>
      </c>
      <c r="Q14" s="11">
        <v>14.4</v>
      </c>
      <c r="R14" s="11">
        <v>13.32</v>
      </c>
      <c r="S14" s="11">
        <v>20.16</v>
      </c>
      <c r="T14" s="11">
        <v>25.56</v>
      </c>
      <c r="U14" s="11">
        <v>16.920000000000002</v>
      </c>
      <c r="V14" s="11">
        <v>23.759999999999998</v>
      </c>
      <c r="W14" s="11">
        <v>11.16</v>
      </c>
      <c r="X14" s="11">
        <v>24.12</v>
      </c>
      <c r="Y14" s="11">
        <v>29.880000000000003</v>
      </c>
      <c r="Z14" s="11">
        <v>19.8</v>
      </c>
      <c r="AA14" s="11">
        <v>21.240000000000002</v>
      </c>
      <c r="AB14" s="11">
        <v>19.8</v>
      </c>
      <c r="AC14" s="11">
        <v>17.64</v>
      </c>
      <c r="AD14" s="11">
        <v>21.96</v>
      </c>
      <c r="AE14" s="106">
        <v>17.64</v>
      </c>
      <c r="AF14" s="108">
        <f t="shared" si="1"/>
        <v>29.880000000000003</v>
      </c>
      <c r="AG14" s="196">
        <f t="shared" si="2"/>
        <v>19.584</v>
      </c>
    </row>
    <row r="15" spans="1:36" x14ac:dyDescent="0.2">
      <c r="A15" s="86" t="s">
        <v>4</v>
      </c>
      <c r="B15" s="120">
        <v>6.12</v>
      </c>
      <c r="C15" s="11">
        <v>12.24</v>
      </c>
      <c r="D15" s="11">
        <v>6.84</v>
      </c>
      <c r="E15" s="11">
        <v>10.8</v>
      </c>
      <c r="F15" s="11">
        <v>12.96</v>
      </c>
      <c r="G15" s="11">
        <v>6.12</v>
      </c>
      <c r="H15" s="11">
        <v>8.2799999999999994</v>
      </c>
      <c r="I15" s="11">
        <v>13.68</v>
      </c>
      <c r="J15" s="11">
        <v>10.44</v>
      </c>
      <c r="K15" s="11">
        <v>12.96</v>
      </c>
      <c r="L15" s="11">
        <v>11.879999999999999</v>
      </c>
      <c r="M15" s="11">
        <v>11.16</v>
      </c>
      <c r="N15" s="11">
        <v>7.2</v>
      </c>
      <c r="O15" s="11">
        <v>5.4</v>
      </c>
      <c r="P15" s="11">
        <v>9</v>
      </c>
      <c r="Q15" s="11">
        <v>8.2799999999999994</v>
      </c>
      <c r="R15" s="11">
        <v>7.2</v>
      </c>
      <c r="S15" s="11">
        <v>12.24</v>
      </c>
      <c r="T15" s="11">
        <v>16.2</v>
      </c>
      <c r="U15" s="11">
        <v>6.48</v>
      </c>
      <c r="V15" s="11">
        <v>4.32</v>
      </c>
      <c r="W15" s="11">
        <v>3.24</v>
      </c>
      <c r="X15" s="11">
        <v>10.44</v>
      </c>
      <c r="Y15" s="11">
        <v>14.4</v>
      </c>
      <c r="Z15" s="11">
        <v>3.6</v>
      </c>
      <c r="AA15" s="11">
        <v>11.16</v>
      </c>
      <c r="AB15" s="11">
        <v>17.64</v>
      </c>
      <c r="AC15" s="11">
        <v>15.120000000000001</v>
      </c>
      <c r="AD15" s="11">
        <v>14.04</v>
      </c>
      <c r="AE15" s="106">
        <v>15.840000000000002</v>
      </c>
      <c r="AF15" s="108">
        <f t="shared" si="1"/>
        <v>17.64</v>
      </c>
      <c r="AG15" s="196">
        <f t="shared" si="2"/>
        <v>10.175999999999998</v>
      </c>
    </row>
    <row r="16" spans="1:36" x14ac:dyDescent="0.2">
      <c r="A16" s="86" t="s">
        <v>143</v>
      </c>
      <c r="B16" s="120">
        <v>16.920000000000002</v>
      </c>
      <c r="C16" s="11">
        <v>21.96</v>
      </c>
      <c r="D16" s="11">
        <v>16.559999999999999</v>
      </c>
      <c r="E16" s="11">
        <v>33.119999999999997</v>
      </c>
      <c r="F16" s="11">
        <v>25.56</v>
      </c>
      <c r="G16" s="11">
        <v>15.48</v>
      </c>
      <c r="H16" s="11">
        <v>20.88</v>
      </c>
      <c r="I16" s="11">
        <v>17.28</v>
      </c>
      <c r="J16" s="11">
        <v>22.32</v>
      </c>
      <c r="K16" s="11">
        <v>15.120000000000001</v>
      </c>
      <c r="L16" s="11">
        <v>16.920000000000002</v>
      </c>
      <c r="M16" s="11">
        <v>15.120000000000001</v>
      </c>
      <c r="N16" s="11">
        <v>19.079999999999998</v>
      </c>
      <c r="O16" s="11">
        <v>12.96</v>
      </c>
      <c r="P16" s="11">
        <v>11.879999999999999</v>
      </c>
      <c r="Q16" s="11">
        <v>15.48</v>
      </c>
      <c r="R16" s="11">
        <v>19.8</v>
      </c>
      <c r="S16" s="11">
        <v>9</v>
      </c>
      <c r="T16" s="11">
        <v>11.520000000000001</v>
      </c>
      <c r="U16" s="11">
        <v>11.16</v>
      </c>
      <c r="V16" s="11">
        <v>10.8</v>
      </c>
      <c r="W16" s="11">
        <v>8.64</v>
      </c>
      <c r="X16" s="11">
        <v>29.880000000000003</v>
      </c>
      <c r="Y16" s="11">
        <v>34.92</v>
      </c>
      <c r="Z16" s="11">
        <v>15.120000000000001</v>
      </c>
      <c r="AA16" s="11">
        <v>28.8</v>
      </c>
      <c r="AB16" s="11">
        <v>21.96</v>
      </c>
      <c r="AC16" s="11">
        <v>20.16</v>
      </c>
      <c r="AD16" s="11">
        <v>18.36</v>
      </c>
      <c r="AE16" s="106">
        <v>8.64</v>
      </c>
      <c r="AF16" s="108">
        <f t="shared" si="1"/>
        <v>34.92</v>
      </c>
      <c r="AG16" s="195">
        <f t="shared" si="2"/>
        <v>18.18</v>
      </c>
      <c r="AH16" s="12" t="s">
        <v>28</v>
      </c>
    </row>
    <row r="17" spans="1:38" x14ac:dyDescent="0.2">
      <c r="A17" s="86" t="s">
        <v>144</v>
      </c>
      <c r="B17" s="120">
        <v>10.8</v>
      </c>
      <c r="C17" s="11">
        <v>12.6</v>
      </c>
      <c r="D17" s="11">
        <v>11.520000000000001</v>
      </c>
      <c r="E17" s="11">
        <v>14.04</v>
      </c>
      <c r="F17" s="11">
        <v>24.12</v>
      </c>
      <c r="G17" s="11">
        <v>16.920000000000002</v>
      </c>
      <c r="H17" s="11">
        <v>13.32</v>
      </c>
      <c r="I17" s="11">
        <v>11.879999999999999</v>
      </c>
      <c r="J17" s="11">
        <v>13.32</v>
      </c>
      <c r="K17" s="11">
        <v>14.76</v>
      </c>
      <c r="L17" s="11">
        <v>12.96</v>
      </c>
      <c r="M17" s="11">
        <v>14.04</v>
      </c>
      <c r="N17" s="11">
        <v>13.32</v>
      </c>
      <c r="O17" s="11">
        <v>11.520000000000001</v>
      </c>
      <c r="P17" s="11">
        <v>13.32</v>
      </c>
      <c r="Q17" s="11">
        <v>14.4</v>
      </c>
      <c r="R17" s="11">
        <v>14.76</v>
      </c>
      <c r="S17" s="11">
        <v>14.4</v>
      </c>
      <c r="T17" s="11">
        <v>18.720000000000002</v>
      </c>
      <c r="U17" s="11">
        <v>14.4</v>
      </c>
      <c r="V17" s="11">
        <v>8.2799999999999994</v>
      </c>
      <c r="W17" s="11">
        <v>8.2799999999999994</v>
      </c>
      <c r="X17" s="11">
        <v>16.2</v>
      </c>
      <c r="Y17" s="11">
        <v>23.040000000000003</v>
      </c>
      <c r="Z17" s="11">
        <v>11.879999999999999</v>
      </c>
      <c r="AA17" s="11">
        <v>28.08</v>
      </c>
      <c r="AB17" s="11">
        <v>19.079999999999998</v>
      </c>
      <c r="AC17" s="11">
        <v>18.36</v>
      </c>
      <c r="AD17" s="11">
        <v>11.16</v>
      </c>
      <c r="AE17" s="106">
        <v>12.24</v>
      </c>
      <c r="AF17" s="108">
        <f t="shared" si="1"/>
        <v>28.08</v>
      </c>
      <c r="AG17" s="195">
        <f t="shared" si="2"/>
        <v>14.723999999999997</v>
      </c>
      <c r="AH17" t="s">
        <v>28</v>
      </c>
      <c r="AI17" t="s">
        <v>28</v>
      </c>
      <c r="AJ17" t="s">
        <v>28</v>
      </c>
      <c r="AK17" t="s">
        <v>28</v>
      </c>
    </row>
    <row r="18" spans="1:38" x14ac:dyDescent="0.2">
      <c r="A18" s="86" t="s">
        <v>5</v>
      </c>
      <c r="B18" s="120">
        <v>8.2799999999999994</v>
      </c>
      <c r="C18" s="11">
        <v>13.32</v>
      </c>
      <c r="D18" s="11">
        <v>11.520000000000001</v>
      </c>
      <c r="E18" s="11">
        <v>18.36</v>
      </c>
      <c r="F18" s="11">
        <v>13.68</v>
      </c>
      <c r="G18" s="11">
        <v>17.64</v>
      </c>
      <c r="H18" s="11">
        <v>10.8</v>
      </c>
      <c r="I18" s="11">
        <v>10.44</v>
      </c>
      <c r="J18" s="11">
        <v>14.76</v>
      </c>
      <c r="K18" s="11">
        <v>9.7200000000000006</v>
      </c>
      <c r="L18" s="11">
        <v>14.4</v>
      </c>
      <c r="M18" s="11">
        <v>12.6</v>
      </c>
      <c r="N18" s="11">
        <v>15.120000000000001</v>
      </c>
      <c r="O18" s="11">
        <v>11.879999999999999</v>
      </c>
      <c r="P18" s="11">
        <v>7.2</v>
      </c>
      <c r="Q18" s="11">
        <v>13.32</v>
      </c>
      <c r="R18" s="11">
        <v>11.16</v>
      </c>
      <c r="S18" s="11">
        <v>10.8</v>
      </c>
      <c r="T18" s="11">
        <v>10.44</v>
      </c>
      <c r="U18" s="11">
        <v>10.8</v>
      </c>
      <c r="V18" s="11">
        <v>6.48</v>
      </c>
      <c r="W18" s="11">
        <v>7.5600000000000005</v>
      </c>
      <c r="X18" s="11">
        <v>20.88</v>
      </c>
      <c r="Y18" s="11">
        <v>18.36</v>
      </c>
      <c r="Z18" s="11">
        <v>10.44</v>
      </c>
      <c r="AA18" s="11">
        <v>19.079999999999998</v>
      </c>
      <c r="AB18" s="11">
        <v>12.96</v>
      </c>
      <c r="AC18" s="11">
        <v>11.520000000000001</v>
      </c>
      <c r="AD18" s="11">
        <v>11.879999999999999</v>
      </c>
      <c r="AE18" s="106">
        <v>9.7200000000000006</v>
      </c>
      <c r="AF18" s="108">
        <f t="shared" si="1"/>
        <v>20.88</v>
      </c>
      <c r="AG18" s="196">
        <f t="shared" si="2"/>
        <v>12.503999999999998</v>
      </c>
      <c r="AJ18" s="12" t="s">
        <v>28</v>
      </c>
    </row>
    <row r="19" spans="1:38" x14ac:dyDescent="0.2">
      <c r="A19" s="86" t="s">
        <v>6</v>
      </c>
      <c r="B19" s="120">
        <v>9</v>
      </c>
      <c r="C19" s="11">
        <v>12.24</v>
      </c>
      <c r="D19" s="11">
        <v>9</v>
      </c>
      <c r="E19" s="11">
        <v>15.120000000000001</v>
      </c>
      <c r="F19" s="11">
        <v>21.6</v>
      </c>
      <c r="G19" s="11">
        <v>16.2</v>
      </c>
      <c r="H19" s="11">
        <v>17.28</v>
      </c>
      <c r="I19" s="11">
        <v>11.520000000000001</v>
      </c>
      <c r="J19" s="11">
        <v>10.08</v>
      </c>
      <c r="K19" s="11">
        <v>11.879999999999999</v>
      </c>
      <c r="L19" s="11">
        <v>14.4</v>
      </c>
      <c r="M19" s="11">
        <v>12.6</v>
      </c>
      <c r="N19" s="11">
        <v>11.16</v>
      </c>
      <c r="O19" s="11">
        <v>10.8</v>
      </c>
      <c r="P19" s="11">
        <v>10.08</v>
      </c>
      <c r="Q19" s="11">
        <v>12.24</v>
      </c>
      <c r="R19" s="11">
        <v>12.24</v>
      </c>
      <c r="S19" s="11">
        <v>10.08</v>
      </c>
      <c r="T19" s="11">
        <v>17.28</v>
      </c>
      <c r="U19" s="11">
        <v>12.24</v>
      </c>
      <c r="V19" s="11">
        <v>10.8</v>
      </c>
      <c r="W19" s="11">
        <v>9.3600000000000012</v>
      </c>
      <c r="X19" s="11">
        <v>17.64</v>
      </c>
      <c r="Y19" s="11">
        <v>24.12</v>
      </c>
      <c r="Z19" s="11">
        <v>9.7200000000000006</v>
      </c>
      <c r="AA19" s="11">
        <v>19.440000000000001</v>
      </c>
      <c r="AB19" s="11">
        <v>24.12</v>
      </c>
      <c r="AC19" s="11">
        <v>24.48</v>
      </c>
      <c r="AD19" s="11">
        <v>15.840000000000002</v>
      </c>
      <c r="AE19" s="106">
        <v>11.879999999999999</v>
      </c>
      <c r="AF19" s="108">
        <f t="shared" si="1"/>
        <v>24.48</v>
      </c>
      <c r="AG19" s="196">
        <f t="shared" si="2"/>
        <v>14.148000000000003</v>
      </c>
      <c r="AJ19" t="s">
        <v>28</v>
      </c>
    </row>
    <row r="20" spans="1:38" x14ac:dyDescent="0.2">
      <c r="A20" s="86" t="s">
        <v>24</v>
      </c>
      <c r="B20" s="120">
        <v>7.2</v>
      </c>
      <c r="C20" s="11">
        <v>8.2799999999999994</v>
      </c>
      <c r="D20" s="11">
        <v>9.7200000000000006</v>
      </c>
      <c r="E20" s="11">
        <v>17.64</v>
      </c>
      <c r="F20" s="11">
        <v>19.079999999999998</v>
      </c>
      <c r="G20" s="11">
        <v>11.520000000000001</v>
      </c>
      <c r="H20" s="11">
        <v>10.08</v>
      </c>
      <c r="I20" s="11">
        <v>8.64</v>
      </c>
      <c r="J20" s="11">
        <v>10.08</v>
      </c>
      <c r="K20" s="11">
        <v>10.44</v>
      </c>
      <c r="L20" s="11">
        <v>6.12</v>
      </c>
      <c r="M20" s="11">
        <v>6.84</v>
      </c>
      <c r="N20" s="11">
        <v>10.8</v>
      </c>
      <c r="O20" s="11">
        <v>11.520000000000001</v>
      </c>
      <c r="P20" s="11">
        <v>5.7600000000000007</v>
      </c>
      <c r="Q20" s="11">
        <v>9</v>
      </c>
      <c r="R20" s="11">
        <v>6.12</v>
      </c>
      <c r="S20" s="11">
        <v>6.48</v>
      </c>
      <c r="T20" s="11">
        <v>9.7200000000000006</v>
      </c>
      <c r="U20" s="11">
        <v>5.4</v>
      </c>
      <c r="V20" s="11">
        <v>4.32</v>
      </c>
      <c r="W20" s="11">
        <v>5.7600000000000007</v>
      </c>
      <c r="X20" s="11">
        <v>19.440000000000001</v>
      </c>
      <c r="Y20" s="11">
        <v>11.879999999999999</v>
      </c>
      <c r="Z20" s="11">
        <v>14.4</v>
      </c>
      <c r="AA20" s="11">
        <v>16.559999999999999</v>
      </c>
      <c r="AB20" s="11">
        <v>12.6</v>
      </c>
      <c r="AC20" s="11" t="s">
        <v>199</v>
      </c>
      <c r="AD20" s="11">
        <v>6.48</v>
      </c>
      <c r="AE20" s="106">
        <v>8.64</v>
      </c>
      <c r="AF20" s="108">
        <f t="shared" si="1"/>
        <v>19.440000000000001</v>
      </c>
      <c r="AG20" s="196">
        <f t="shared" si="2"/>
        <v>10.017931034482759</v>
      </c>
      <c r="AI20" t="s">
        <v>28</v>
      </c>
    </row>
    <row r="21" spans="1:38" x14ac:dyDescent="0.2">
      <c r="A21" s="86" t="s">
        <v>145</v>
      </c>
      <c r="B21" s="120">
        <v>14.04</v>
      </c>
      <c r="C21" s="11">
        <v>15.840000000000002</v>
      </c>
      <c r="D21" s="11">
        <v>15.840000000000002</v>
      </c>
      <c r="E21" s="11">
        <v>20.16</v>
      </c>
      <c r="F21" s="11">
        <v>23.040000000000003</v>
      </c>
      <c r="G21" s="11">
        <v>18.720000000000002</v>
      </c>
      <c r="H21" s="11">
        <v>15.48</v>
      </c>
      <c r="I21" s="11">
        <v>12.6</v>
      </c>
      <c r="J21" s="11">
        <v>16.559999999999999</v>
      </c>
      <c r="K21" s="11">
        <v>19.440000000000001</v>
      </c>
      <c r="L21" s="11">
        <v>18.720000000000002</v>
      </c>
      <c r="M21" s="11">
        <v>16.2</v>
      </c>
      <c r="N21" s="11">
        <v>13.68</v>
      </c>
      <c r="O21" s="11">
        <v>14.76</v>
      </c>
      <c r="P21" s="11">
        <v>8.64</v>
      </c>
      <c r="Q21" s="11">
        <v>13.32</v>
      </c>
      <c r="R21" s="11">
        <v>10.44</v>
      </c>
      <c r="S21" s="11">
        <v>12.96</v>
      </c>
      <c r="T21" s="11">
        <v>19.440000000000001</v>
      </c>
      <c r="U21" s="11">
        <v>10.08</v>
      </c>
      <c r="V21" s="11">
        <v>8.64</v>
      </c>
      <c r="W21" s="11">
        <v>10.08</v>
      </c>
      <c r="X21" s="11">
        <v>23.040000000000003</v>
      </c>
      <c r="Y21" s="11">
        <v>18.720000000000002</v>
      </c>
      <c r="Z21" s="11">
        <v>14.4</v>
      </c>
      <c r="AA21" s="11">
        <v>30.6</v>
      </c>
      <c r="AB21" s="11">
        <v>28.44</v>
      </c>
      <c r="AC21" s="11">
        <v>27.720000000000002</v>
      </c>
      <c r="AD21" s="11">
        <v>20.16</v>
      </c>
      <c r="AE21" s="106">
        <v>15.840000000000002</v>
      </c>
      <c r="AF21" s="108">
        <f t="shared" si="1"/>
        <v>30.6</v>
      </c>
      <c r="AG21" s="195">
        <f t="shared" si="2"/>
        <v>16.920000000000002</v>
      </c>
      <c r="AH21" s="12" t="s">
        <v>28</v>
      </c>
      <c r="AJ21" t="s">
        <v>28</v>
      </c>
    </row>
    <row r="22" spans="1:38" s="5" customFormat="1" x14ac:dyDescent="0.2">
      <c r="A22" s="86" t="s">
        <v>7</v>
      </c>
      <c r="B22" s="120" t="s">
        <v>199</v>
      </c>
      <c r="C22" s="11" t="s">
        <v>199</v>
      </c>
      <c r="D22" s="11" t="s">
        <v>199</v>
      </c>
      <c r="E22" s="11" t="s">
        <v>199</v>
      </c>
      <c r="F22" s="11" t="s">
        <v>199</v>
      </c>
      <c r="G22" s="11" t="s">
        <v>199</v>
      </c>
      <c r="H22" s="11" t="s">
        <v>199</v>
      </c>
      <c r="I22" s="11" t="s">
        <v>199</v>
      </c>
      <c r="J22" s="11" t="s">
        <v>199</v>
      </c>
      <c r="K22" s="11" t="s">
        <v>199</v>
      </c>
      <c r="L22" s="11" t="s">
        <v>199</v>
      </c>
      <c r="M22" s="11" t="s">
        <v>199</v>
      </c>
      <c r="N22" s="11" t="s">
        <v>199</v>
      </c>
      <c r="O22" s="11" t="s">
        <v>199</v>
      </c>
      <c r="P22" s="11" t="s">
        <v>199</v>
      </c>
      <c r="Q22" s="11" t="s">
        <v>199</v>
      </c>
      <c r="R22" s="11" t="s">
        <v>199</v>
      </c>
      <c r="S22" s="11" t="s">
        <v>199</v>
      </c>
      <c r="T22" s="11">
        <v>8.2799999999999994</v>
      </c>
      <c r="U22" s="11">
        <v>3.9600000000000004</v>
      </c>
      <c r="V22" s="11">
        <v>2.8800000000000003</v>
      </c>
      <c r="W22" s="11">
        <v>4.6800000000000006</v>
      </c>
      <c r="X22" s="11" t="s">
        <v>199</v>
      </c>
      <c r="Y22" s="11" t="s">
        <v>199</v>
      </c>
      <c r="Z22" s="11" t="s">
        <v>199</v>
      </c>
      <c r="AA22" s="11" t="s">
        <v>199</v>
      </c>
      <c r="AB22" s="11" t="s">
        <v>199</v>
      </c>
      <c r="AC22" s="11" t="s">
        <v>199</v>
      </c>
      <c r="AD22" s="11" t="s">
        <v>199</v>
      </c>
      <c r="AE22" s="106" t="s">
        <v>199</v>
      </c>
      <c r="AF22" s="108">
        <f t="shared" si="1"/>
        <v>8.2799999999999994</v>
      </c>
      <c r="AG22" s="196">
        <f t="shared" si="2"/>
        <v>4.95</v>
      </c>
      <c r="AJ22" s="5" t="s">
        <v>28</v>
      </c>
      <c r="AK22" s="5" t="s">
        <v>28</v>
      </c>
    </row>
    <row r="23" spans="1:38" x14ac:dyDescent="0.2">
      <c r="A23" s="86" t="s">
        <v>146</v>
      </c>
      <c r="B23" s="120">
        <v>12.96</v>
      </c>
      <c r="C23" s="11">
        <v>10.44</v>
      </c>
      <c r="D23" s="11">
        <v>7.5600000000000005</v>
      </c>
      <c r="E23" s="11">
        <v>15.48</v>
      </c>
      <c r="F23" s="11">
        <v>19.440000000000001</v>
      </c>
      <c r="G23" s="11">
        <v>14.4</v>
      </c>
      <c r="H23" s="11">
        <v>11.520000000000001</v>
      </c>
      <c r="I23" s="11">
        <v>15.48</v>
      </c>
      <c r="J23" s="11">
        <v>19.8</v>
      </c>
      <c r="K23" s="11">
        <v>13.68</v>
      </c>
      <c r="L23" s="11">
        <v>12.6</v>
      </c>
      <c r="M23" s="11">
        <v>7.9200000000000008</v>
      </c>
      <c r="N23" s="11">
        <v>10.08</v>
      </c>
      <c r="O23" s="11">
        <v>11.879999999999999</v>
      </c>
      <c r="P23" s="11">
        <v>8.64</v>
      </c>
      <c r="Q23" s="11">
        <v>7.9200000000000008</v>
      </c>
      <c r="R23" s="11">
        <v>7.9200000000000008</v>
      </c>
      <c r="S23" s="11">
        <v>7.5600000000000005</v>
      </c>
      <c r="T23" s="11">
        <v>10.44</v>
      </c>
      <c r="U23" s="11">
        <v>6.48</v>
      </c>
      <c r="V23" s="11">
        <v>14.4</v>
      </c>
      <c r="W23" s="11">
        <v>8.2799999999999994</v>
      </c>
      <c r="X23" s="11">
        <v>18</v>
      </c>
      <c r="Y23" s="11">
        <v>24.48</v>
      </c>
      <c r="Z23" s="11">
        <v>12.6</v>
      </c>
      <c r="AA23" s="11">
        <v>20.88</v>
      </c>
      <c r="AB23" s="11">
        <v>15.120000000000001</v>
      </c>
      <c r="AC23" s="11">
        <v>20.52</v>
      </c>
      <c r="AD23" s="11">
        <v>13.68</v>
      </c>
      <c r="AE23" s="106">
        <v>12.24</v>
      </c>
      <c r="AF23" s="108">
        <f t="shared" si="1"/>
        <v>24.48</v>
      </c>
      <c r="AG23" s="195">
        <f t="shared" si="2"/>
        <v>13.080000000000002</v>
      </c>
      <c r="AJ23" t="s">
        <v>28</v>
      </c>
      <c r="AL23" s="12" t="s">
        <v>28</v>
      </c>
    </row>
    <row r="24" spans="1:38" x14ac:dyDescent="0.2">
      <c r="A24" s="86" t="s">
        <v>147</v>
      </c>
      <c r="B24" s="120">
        <v>9.3600000000000012</v>
      </c>
      <c r="C24" s="11">
        <v>4.32</v>
      </c>
      <c r="D24" s="11">
        <v>3.24</v>
      </c>
      <c r="E24" s="11">
        <v>6.12</v>
      </c>
      <c r="F24" s="11">
        <v>7.9200000000000008</v>
      </c>
      <c r="G24" s="11">
        <v>3.9600000000000004</v>
      </c>
      <c r="H24" s="11">
        <v>2.8800000000000003</v>
      </c>
      <c r="I24" s="11">
        <v>3.6</v>
      </c>
      <c r="J24" s="11">
        <v>7.9200000000000008</v>
      </c>
      <c r="K24" s="11">
        <v>14.04</v>
      </c>
      <c r="L24" s="11">
        <v>12.6</v>
      </c>
      <c r="M24" s="11">
        <v>15.120000000000001</v>
      </c>
      <c r="N24" s="11">
        <v>10.08</v>
      </c>
      <c r="O24" s="11">
        <v>8.2799999999999994</v>
      </c>
      <c r="P24" s="11">
        <v>5.7600000000000007</v>
      </c>
      <c r="Q24" s="11">
        <v>11.16</v>
      </c>
      <c r="R24" s="11">
        <v>10.08</v>
      </c>
      <c r="S24" s="11">
        <v>5.4</v>
      </c>
      <c r="T24" s="11">
        <v>11.520000000000001</v>
      </c>
      <c r="U24" s="11">
        <v>5.04</v>
      </c>
      <c r="V24" s="11">
        <v>4.32</v>
      </c>
      <c r="W24" s="11">
        <v>4.6800000000000006</v>
      </c>
      <c r="X24" s="11">
        <v>3.9600000000000004</v>
      </c>
      <c r="Y24" s="11">
        <v>7.2</v>
      </c>
      <c r="Z24" s="11">
        <v>3.9600000000000004</v>
      </c>
      <c r="AA24" s="11">
        <v>3.6</v>
      </c>
      <c r="AB24" s="11">
        <v>4.32</v>
      </c>
      <c r="AC24" s="11">
        <v>8.64</v>
      </c>
      <c r="AD24" s="11">
        <v>19.8</v>
      </c>
      <c r="AE24" s="106">
        <v>16.920000000000002</v>
      </c>
      <c r="AF24" s="108">
        <f t="shared" si="1"/>
        <v>19.8</v>
      </c>
      <c r="AG24" s="195">
        <f t="shared" si="2"/>
        <v>7.8600000000000021</v>
      </c>
      <c r="AK24" s="12" t="s">
        <v>28</v>
      </c>
    </row>
    <row r="25" spans="1:38" x14ac:dyDescent="0.2">
      <c r="A25" s="86" t="s">
        <v>9</v>
      </c>
      <c r="B25" s="120" t="s">
        <v>199</v>
      </c>
      <c r="C25" s="11" t="s">
        <v>199</v>
      </c>
      <c r="D25" s="11" t="s">
        <v>199</v>
      </c>
      <c r="E25" s="11" t="s">
        <v>199</v>
      </c>
      <c r="F25" s="11" t="s">
        <v>199</v>
      </c>
      <c r="G25" s="11" t="s">
        <v>199</v>
      </c>
      <c r="H25" s="11" t="s">
        <v>199</v>
      </c>
      <c r="I25" s="11" t="s">
        <v>199</v>
      </c>
      <c r="J25" s="11" t="s">
        <v>199</v>
      </c>
      <c r="K25" s="11" t="s">
        <v>199</v>
      </c>
      <c r="L25" s="11" t="s">
        <v>199</v>
      </c>
      <c r="M25" s="11">
        <v>16.2</v>
      </c>
      <c r="N25" s="11">
        <v>6.48</v>
      </c>
      <c r="O25" s="11">
        <v>1.8</v>
      </c>
      <c r="P25" s="11" t="s">
        <v>199</v>
      </c>
      <c r="Q25" s="11" t="s">
        <v>199</v>
      </c>
      <c r="R25" s="11" t="s">
        <v>199</v>
      </c>
      <c r="S25" s="11" t="s">
        <v>199</v>
      </c>
      <c r="T25" s="11">
        <v>10.8</v>
      </c>
      <c r="U25" s="11">
        <v>6.48</v>
      </c>
      <c r="V25" s="11" t="s">
        <v>199</v>
      </c>
      <c r="W25" s="11" t="s">
        <v>199</v>
      </c>
      <c r="X25" s="11" t="s">
        <v>199</v>
      </c>
      <c r="Y25" s="11" t="s">
        <v>199</v>
      </c>
      <c r="Z25" s="11">
        <v>10.8</v>
      </c>
      <c r="AA25" s="11">
        <v>18.720000000000002</v>
      </c>
      <c r="AB25" s="11">
        <v>18</v>
      </c>
      <c r="AC25" s="11" t="s">
        <v>199</v>
      </c>
      <c r="AD25" s="11">
        <v>13.68</v>
      </c>
      <c r="AE25" s="106">
        <v>4.6800000000000006</v>
      </c>
      <c r="AF25" s="108">
        <f t="shared" si="1"/>
        <v>18.720000000000002</v>
      </c>
      <c r="AG25" s="196">
        <f t="shared" si="2"/>
        <v>10.764000000000001</v>
      </c>
      <c r="AJ25" t="s">
        <v>28</v>
      </c>
    </row>
    <row r="26" spans="1:38" x14ac:dyDescent="0.2">
      <c r="A26" s="86" t="s">
        <v>148</v>
      </c>
      <c r="B26" s="120">
        <v>12.6</v>
      </c>
      <c r="C26" s="11">
        <v>10.44</v>
      </c>
      <c r="D26" s="11">
        <v>10.08</v>
      </c>
      <c r="E26" s="11">
        <v>22.68</v>
      </c>
      <c r="F26" s="11">
        <v>21.240000000000002</v>
      </c>
      <c r="G26" s="11">
        <v>19.440000000000001</v>
      </c>
      <c r="H26" s="11">
        <v>10.8</v>
      </c>
      <c r="I26" s="11">
        <v>15.48</v>
      </c>
      <c r="J26" s="11">
        <v>14.04</v>
      </c>
      <c r="K26" s="11" t="s">
        <v>199</v>
      </c>
      <c r="L26" s="11">
        <v>11.879999999999999</v>
      </c>
      <c r="M26" s="11">
        <v>15.120000000000001</v>
      </c>
      <c r="N26" s="11">
        <v>11.879999999999999</v>
      </c>
      <c r="O26" s="11">
        <v>9.7200000000000006</v>
      </c>
      <c r="P26" s="11">
        <v>8.64</v>
      </c>
      <c r="Q26" s="11">
        <v>9</v>
      </c>
      <c r="R26" s="11">
        <v>13.68</v>
      </c>
      <c r="S26" s="11">
        <v>11.879999999999999</v>
      </c>
      <c r="T26" s="11">
        <v>18.36</v>
      </c>
      <c r="U26" s="11">
        <v>9.3600000000000012</v>
      </c>
      <c r="V26" s="11">
        <v>13.68</v>
      </c>
      <c r="W26" s="11">
        <v>7.5600000000000005</v>
      </c>
      <c r="X26" s="11">
        <v>20.16</v>
      </c>
      <c r="Y26" s="11">
        <v>25.2</v>
      </c>
      <c r="Z26" s="11">
        <v>16.2</v>
      </c>
      <c r="AA26" s="11">
        <v>23.759999999999998</v>
      </c>
      <c r="AB26" s="11">
        <v>18.720000000000002</v>
      </c>
      <c r="AC26" s="11">
        <v>20.88</v>
      </c>
      <c r="AD26" s="11">
        <v>25.56</v>
      </c>
      <c r="AE26" s="106">
        <v>16.2</v>
      </c>
      <c r="AF26" s="108">
        <f t="shared" si="1"/>
        <v>25.56</v>
      </c>
      <c r="AG26" s="196">
        <f t="shared" si="2"/>
        <v>15.318620689655173</v>
      </c>
      <c r="AJ26" t="s">
        <v>28</v>
      </c>
    </row>
    <row r="27" spans="1:38" x14ac:dyDescent="0.2">
      <c r="A27" s="86" t="s">
        <v>10</v>
      </c>
      <c r="B27" s="120">
        <v>10.44</v>
      </c>
      <c r="C27" s="11">
        <v>11.16</v>
      </c>
      <c r="D27" s="11">
        <v>5.7600000000000007</v>
      </c>
      <c r="E27" s="11">
        <v>13.68</v>
      </c>
      <c r="F27" s="11">
        <v>18</v>
      </c>
      <c r="G27" s="11">
        <v>8.64</v>
      </c>
      <c r="H27" s="11">
        <v>10.44</v>
      </c>
      <c r="I27" s="11">
        <v>9.3600000000000012</v>
      </c>
      <c r="J27" s="11">
        <v>14.76</v>
      </c>
      <c r="K27" s="11">
        <v>12.24</v>
      </c>
      <c r="L27" s="11">
        <v>9.3600000000000012</v>
      </c>
      <c r="M27" s="11">
        <v>9.3600000000000012</v>
      </c>
      <c r="N27" s="11">
        <v>7.9200000000000008</v>
      </c>
      <c r="O27" s="11">
        <v>5.4</v>
      </c>
      <c r="P27" s="11">
        <v>5.7600000000000007</v>
      </c>
      <c r="Q27" s="11">
        <v>2.8800000000000003</v>
      </c>
      <c r="R27" s="11">
        <v>9.3600000000000012</v>
      </c>
      <c r="S27" s="11">
        <v>4.32</v>
      </c>
      <c r="T27" s="11">
        <v>14.04</v>
      </c>
      <c r="U27" s="11">
        <v>6.84</v>
      </c>
      <c r="V27" s="11">
        <v>9.3600000000000012</v>
      </c>
      <c r="W27" s="11">
        <v>5.04</v>
      </c>
      <c r="X27" s="11">
        <v>16.559999999999999</v>
      </c>
      <c r="Y27" s="11">
        <v>21.96</v>
      </c>
      <c r="Z27" s="11">
        <v>10.44</v>
      </c>
      <c r="AA27" s="11">
        <v>19.440000000000001</v>
      </c>
      <c r="AB27" s="11">
        <v>15.48</v>
      </c>
      <c r="AC27" s="11">
        <v>17.28</v>
      </c>
      <c r="AD27" s="11">
        <v>12.24</v>
      </c>
      <c r="AE27" s="106">
        <v>7.9200000000000008</v>
      </c>
      <c r="AF27" s="108">
        <f t="shared" si="1"/>
        <v>21.96</v>
      </c>
      <c r="AG27" s="196">
        <f t="shared" si="2"/>
        <v>10.848000000000004</v>
      </c>
      <c r="AI27" s="12" t="s">
        <v>202</v>
      </c>
      <c r="AJ27" t="s">
        <v>28</v>
      </c>
      <c r="AK27" t="s">
        <v>28</v>
      </c>
    </row>
    <row r="28" spans="1:38" x14ac:dyDescent="0.2">
      <c r="A28" s="86" t="s">
        <v>133</v>
      </c>
      <c r="B28" s="120">
        <v>15.120000000000001</v>
      </c>
      <c r="C28" s="11">
        <v>10.8</v>
      </c>
      <c r="D28" s="11">
        <v>15.120000000000001</v>
      </c>
      <c r="E28" s="11">
        <v>20.16</v>
      </c>
      <c r="F28" s="11">
        <v>27.720000000000002</v>
      </c>
      <c r="G28" s="11">
        <v>20.16</v>
      </c>
      <c r="H28" s="11">
        <v>23.400000000000002</v>
      </c>
      <c r="I28" s="11">
        <v>17.28</v>
      </c>
      <c r="J28" s="11">
        <v>24.48</v>
      </c>
      <c r="K28" s="11">
        <v>22.68</v>
      </c>
      <c r="L28" s="11">
        <v>8.2799999999999994</v>
      </c>
      <c r="M28" s="11">
        <v>14.4</v>
      </c>
      <c r="N28" s="11">
        <v>18</v>
      </c>
      <c r="O28" s="11">
        <v>21.96</v>
      </c>
      <c r="P28" s="11">
        <v>14.4</v>
      </c>
      <c r="Q28" s="11">
        <v>9.7200000000000006</v>
      </c>
      <c r="R28" s="11">
        <v>10.44</v>
      </c>
      <c r="S28" s="11">
        <v>19.440000000000001</v>
      </c>
      <c r="T28" s="11">
        <v>19.079999999999998</v>
      </c>
      <c r="U28" s="11">
        <v>14.76</v>
      </c>
      <c r="V28" s="11">
        <v>16.559999999999999</v>
      </c>
      <c r="W28" s="11">
        <v>11.879999999999999</v>
      </c>
      <c r="X28" s="11">
        <v>28.08</v>
      </c>
      <c r="Y28" s="11">
        <v>24.12</v>
      </c>
      <c r="Z28" s="11">
        <v>12.96</v>
      </c>
      <c r="AA28" s="11">
        <v>24.48</v>
      </c>
      <c r="AB28" s="11">
        <v>24.48</v>
      </c>
      <c r="AC28" s="11">
        <v>25.56</v>
      </c>
      <c r="AD28" s="11">
        <v>21.6</v>
      </c>
      <c r="AE28" s="106">
        <v>19.8</v>
      </c>
      <c r="AF28" s="108">
        <f t="shared" si="1"/>
        <v>28.08</v>
      </c>
      <c r="AG28" s="195">
        <f t="shared" si="2"/>
        <v>18.564</v>
      </c>
      <c r="AK28" s="12" t="s">
        <v>28</v>
      </c>
    </row>
    <row r="29" spans="1:38" ht="13.5" thickBot="1" x14ac:dyDescent="0.25">
      <c r="A29" s="87" t="s">
        <v>14</v>
      </c>
      <c r="B29" s="126">
        <v>10.44</v>
      </c>
      <c r="C29" s="127">
        <v>6.84</v>
      </c>
      <c r="D29" s="127">
        <v>10.44</v>
      </c>
      <c r="E29" s="127">
        <v>17.64</v>
      </c>
      <c r="F29" s="127">
        <v>18.720000000000002</v>
      </c>
      <c r="G29" s="127">
        <v>10.08</v>
      </c>
      <c r="H29" s="127">
        <v>11.520000000000001</v>
      </c>
      <c r="I29" s="127">
        <v>15.840000000000002</v>
      </c>
      <c r="J29" s="127">
        <v>14.4</v>
      </c>
      <c r="K29" s="127">
        <v>12.6</v>
      </c>
      <c r="L29" s="127">
        <v>11.16</v>
      </c>
      <c r="M29" s="127">
        <v>10.8</v>
      </c>
      <c r="N29" s="127">
        <v>9</v>
      </c>
      <c r="O29" s="127">
        <v>13.32</v>
      </c>
      <c r="P29" s="127">
        <v>9.7200000000000006</v>
      </c>
      <c r="Q29" s="127">
        <v>9.3600000000000012</v>
      </c>
      <c r="R29" s="127">
        <v>15.120000000000001</v>
      </c>
      <c r="S29" s="127">
        <v>12.24</v>
      </c>
      <c r="T29" s="127">
        <v>9</v>
      </c>
      <c r="U29" s="127">
        <v>9</v>
      </c>
      <c r="V29" s="127">
        <v>9.3600000000000012</v>
      </c>
      <c r="W29" s="127">
        <v>9</v>
      </c>
      <c r="X29" s="127">
        <v>19.079999999999998</v>
      </c>
      <c r="Y29" s="127">
        <v>16.559999999999999</v>
      </c>
      <c r="Z29" s="127">
        <v>5.4</v>
      </c>
      <c r="AA29" s="127">
        <v>7.2</v>
      </c>
      <c r="AB29" s="127">
        <v>12.96</v>
      </c>
      <c r="AC29" s="127">
        <v>20.52</v>
      </c>
      <c r="AD29" s="127">
        <v>20.88</v>
      </c>
      <c r="AE29" s="128">
        <v>12.6</v>
      </c>
      <c r="AF29" s="164">
        <f t="shared" si="1"/>
        <v>20.88</v>
      </c>
      <c r="AG29" s="197">
        <f t="shared" si="2"/>
        <v>12.360000000000001</v>
      </c>
      <c r="AJ29" s="12" t="s">
        <v>28</v>
      </c>
    </row>
    <row r="30" spans="1:38" s="5" customFormat="1" ht="17.100000000000001" customHeight="1" thickBot="1" x14ac:dyDescent="0.25">
      <c r="A30" s="88" t="s">
        <v>15</v>
      </c>
      <c r="B30" s="147">
        <f t="shared" ref="B30:AF30" si="3">MAX(B5:B29)</f>
        <v>17.64</v>
      </c>
      <c r="C30" s="90">
        <f t="shared" si="3"/>
        <v>21.96</v>
      </c>
      <c r="D30" s="90">
        <f t="shared" si="3"/>
        <v>16.920000000000002</v>
      </c>
      <c r="E30" s="90">
        <f t="shared" si="3"/>
        <v>33.119999999999997</v>
      </c>
      <c r="F30" s="90">
        <f t="shared" si="3"/>
        <v>27.720000000000002</v>
      </c>
      <c r="G30" s="90">
        <f t="shared" si="3"/>
        <v>20.16</v>
      </c>
      <c r="H30" s="90">
        <f t="shared" si="3"/>
        <v>23.400000000000002</v>
      </c>
      <c r="I30" s="90">
        <f t="shared" si="3"/>
        <v>23.759999999999998</v>
      </c>
      <c r="J30" s="90">
        <f t="shared" si="3"/>
        <v>24.48</v>
      </c>
      <c r="K30" s="90">
        <f t="shared" si="3"/>
        <v>22.68</v>
      </c>
      <c r="L30" s="90">
        <f t="shared" si="3"/>
        <v>23.400000000000002</v>
      </c>
      <c r="M30" s="90">
        <f t="shared" si="3"/>
        <v>16.920000000000002</v>
      </c>
      <c r="N30" s="90">
        <f t="shared" si="3"/>
        <v>20.88</v>
      </c>
      <c r="O30" s="90">
        <f t="shared" si="3"/>
        <v>21.96</v>
      </c>
      <c r="P30" s="90">
        <f t="shared" si="3"/>
        <v>14.4</v>
      </c>
      <c r="Q30" s="90">
        <f t="shared" si="3"/>
        <v>16.559999999999999</v>
      </c>
      <c r="R30" s="90">
        <f t="shared" si="3"/>
        <v>20.88</v>
      </c>
      <c r="S30" s="90">
        <f t="shared" si="3"/>
        <v>20.16</v>
      </c>
      <c r="T30" s="90">
        <f t="shared" si="3"/>
        <v>25.56</v>
      </c>
      <c r="U30" s="90">
        <f t="shared" si="3"/>
        <v>16.920000000000002</v>
      </c>
      <c r="V30" s="90">
        <f t="shared" si="3"/>
        <v>23.759999999999998</v>
      </c>
      <c r="W30" s="90">
        <f t="shared" si="3"/>
        <v>15.840000000000002</v>
      </c>
      <c r="X30" s="90">
        <f t="shared" si="3"/>
        <v>29.880000000000003</v>
      </c>
      <c r="Y30" s="90">
        <f t="shared" si="3"/>
        <v>34.92</v>
      </c>
      <c r="Z30" s="90">
        <f t="shared" si="3"/>
        <v>19.8</v>
      </c>
      <c r="AA30" s="90">
        <f t="shared" si="3"/>
        <v>30.6</v>
      </c>
      <c r="AB30" s="90">
        <f t="shared" si="3"/>
        <v>28.44</v>
      </c>
      <c r="AC30" s="90">
        <f t="shared" si="3"/>
        <v>27.720000000000002</v>
      </c>
      <c r="AD30" s="90">
        <f t="shared" si="3"/>
        <v>25.56</v>
      </c>
      <c r="AE30" s="93">
        <f t="shared" si="3"/>
        <v>19.8</v>
      </c>
      <c r="AF30" s="174">
        <f t="shared" si="3"/>
        <v>34.92</v>
      </c>
      <c r="AG30" s="198">
        <f>AVERAGE(AG5:AG29)</f>
        <v>12.62309115987461</v>
      </c>
      <c r="AJ30" s="5" t="s">
        <v>28</v>
      </c>
      <c r="AK30" s="5" t="s">
        <v>28</v>
      </c>
    </row>
    <row r="31" spans="1:38" x14ac:dyDescent="0.2">
      <c r="A31" s="42"/>
      <c r="B31" s="43"/>
      <c r="C31" s="43"/>
      <c r="D31" s="43" t="s">
        <v>80</v>
      </c>
      <c r="E31" s="43"/>
      <c r="F31" s="43"/>
      <c r="G31" s="43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50"/>
      <c r="AE31" s="54" t="s">
        <v>28</v>
      </c>
      <c r="AF31" s="47"/>
      <c r="AG31" s="49"/>
      <c r="AJ31" t="s">
        <v>28</v>
      </c>
    </row>
    <row r="32" spans="1:38" x14ac:dyDescent="0.2">
      <c r="A32" s="42"/>
      <c r="B32" s="44" t="s">
        <v>81</v>
      </c>
      <c r="C32" s="44"/>
      <c r="D32" s="44"/>
      <c r="E32" s="44"/>
      <c r="F32" s="44"/>
      <c r="G32" s="44"/>
      <c r="H32" s="44"/>
      <c r="I32" s="44"/>
      <c r="J32" s="159"/>
      <c r="K32" s="159"/>
      <c r="L32" s="159"/>
      <c r="M32" s="159" t="s">
        <v>26</v>
      </c>
      <c r="N32" s="159"/>
      <c r="O32" s="159"/>
      <c r="P32" s="159"/>
      <c r="Q32" s="159"/>
      <c r="R32" s="159"/>
      <c r="S32" s="159"/>
      <c r="T32" s="223" t="s">
        <v>210</v>
      </c>
      <c r="U32" s="223"/>
      <c r="V32" s="223"/>
      <c r="W32" s="223"/>
      <c r="X32" s="223"/>
      <c r="Y32" s="159"/>
      <c r="Z32" s="159"/>
      <c r="AA32" s="159"/>
      <c r="AB32" s="159"/>
      <c r="AC32" s="159"/>
      <c r="AD32" s="159"/>
      <c r="AE32" s="159"/>
      <c r="AF32" s="47"/>
      <c r="AG32" s="46"/>
      <c r="AI32" t="s">
        <v>28</v>
      </c>
      <c r="AJ32" t="s">
        <v>28</v>
      </c>
      <c r="AK32" t="s">
        <v>28</v>
      </c>
    </row>
    <row r="33" spans="1:38" x14ac:dyDescent="0.2">
      <c r="A33" s="45"/>
      <c r="B33" s="159"/>
      <c r="C33" s="159"/>
      <c r="D33" s="159"/>
      <c r="E33" s="159"/>
      <c r="F33" s="159"/>
      <c r="G33" s="159"/>
      <c r="H33" s="159"/>
      <c r="I33" s="159"/>
      <c r="J33" s="160"/>
      <c r="K33" s="160"/>
      <c r="L33" s="160"/>
      <c r="M33" s="160" t="s">
        <v>27</v>
      </c>
      <c r="N33" s="160"/>
      <c r="O33" s="160"/>
      <c r="P33" s="160"/>
      <c r="Q33" s="159"/>
      <c r="R33" s="159"/>
      <c r="S33" s="159"/>
      <c r="T33" s="224" t="s">
        <v>77</v>
      </c>
      <c r="U33" s="224"/>
      <c r="V33" s="224"/>
      <c r="W33" s="224"/>
      <c r="X33" s="224"/>
      <c r="Y33" s="159"/>
      <c r="Z33" s="159"/>
      <c r="AA33" s="159"/>
      <c r="AB33" s="159"/>
      <c r="AC33" s="159"/>
      <c r="AD33" s="50"/>
      <c r="AE33" s="50"/>
      <c r="AF33" s="47"/>
      <c r="AG33" s="46"/>
    </row>
    <row r="34" spans="1:38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50"/>
      <c r="AE34" s="50"/>
      <c r="AF34" s="47"/>
      <c r="AG34" s="84"/>
      <c r="AK34" t="s">
        <v>28</v>
      </c>
    </row>
    <row r="35" spans="1:38" x14ac:dyDescent="0.2">
      <c r="A35" s="45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50"/>
      <c r="AF35" s="47"/>
      <c r="AG35" s="49"/>
    </row>
    <row r="36" spans="1:38" x14ac:dyDescent="0.2">
      <c r="A36" s="45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51"/>
      <c r="AF36" s="47"/>
      <c r="AG36" s="49"/>
      <c r="AJ36" t="s">
        <v>28</v>
      </c>
    </row>
    <row r="37" spans="1:38" ht="13.5" thickBot="1" x14ac:dyDescent="0.25">
      <c r="A37" s="55"/>
      <c r="B37" s="56"/>
      <c r="C37" s="56"/>
      <c r="D37" s="56"/>
      <c r="E37" s="56"/>
      <c r="F37" s="56"/>
      <c r="G37" s="56" t="s">
        <v>28</v>
      </c>
      <c r="H37" s="56"/>
      <c r="I37" s="56"/>
      <c r="J37" s="56"/>
      <c r="K37" s="56"/>
      <c r="L37" s="56" t="s">
        <v>28</v>
      </c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7"/>
      <c r="AG37" s="85"/>
    </row>
    <row r="38" spans="1:38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G38" s="1"/>
      <c r="AJ38" t="s">
        <v>28</v>
      </c>
    </row>
    <row r="40" spans="1:38" x14ac:dyDescent="0.2">
      <c r="AA40" s="3" t="s">
        <v>28</v>
      </c>
      <c r="AG40" t="s">
        <v>28</v>
      </c>
      <c r="AJ40" t="s">
        <v>28</v>
      </c>
      <c r="AK40" t="s">
        <v>28</v>
      </c>
    </row>
    <row r="41" spans="1:38" x14ac:dyDescent="0.2">
      <c r="U41" s="3" t="s">
        <v>28</v>
      </c>
    </row>
    <row r="42" spans="1:38" x14ac:dyDescent="0.2">
      <c r="J42" s="3" t="s">
        <v>28</v>
      </c>
      <c r="N42" s="3" t="s">
        <v>28</v>
      </c>
      <c r="S42" s="3" t="s">
        <v>28</v>
      </c>
      <c r="V42" s="3" t="s">
        <v>28</v>
      </c>
    </row>
    <row r="43" spans="1:38" x14ac:dyDescent="0.2">
      <c r="G43" s="3" t="s">
        <v>28</v>
      </c>
      <c r="H43" s="3" t="s">
        <v>202</v>
      </c>
      <c r="P43" s="3" t="s">
        <v>28</v>
      </c>
      <c r="S43" s="3" t="s">
        <v>28</v>
      </c>
      <c r="U43" s="3" t="s">
        <v>28</v>
      </c>
      <c r="V43" s="3" t="s">
        <v>28</v>
      </c>
      <c r="AC43" s="3" t="s">
        <v>28</v>
      </c>
      <c r="AJ43" s="12" t="s">
        <v>28</v>
      </c>
      <c r="AK43" s="12" t="s">
        <v>28</v>
      </c>
    </row>
    <row r="44" spans="1:38" x14ac:dyDescent="0.2">
      <c r="T44" s="3" t="s">
        <v>28</v>
      </c>
      <c r="W44" s="3" t="s">
        <v>28</v>
      </c>
      <c r="AA44" s="3" t="s">
        <v>28</v>
      </c>
      <c r="AE44" s="3" t="s">
        <v>28</v>
      </c>
      <c r="AK44" s="12" t="s">
        <v>28</v>
      </c>
    </row>
    <row r="45" spans="1:38" x14ac:dyDescent="0.2">
      <c r="W45" s="3" t="s">
        <v>28</v>
      </c>
      <c r="Z45" s="3" t="s">
        <v>28</v>
      </c>
      <c r="AJ45" s="12" t="s">
        <v>202</v>
      </c>
    </row>
    <row r="46" spans="1:38" x14ac:dyDescent="0.2">
      <c r="P46" s="3" t="s">
        <v>28</v>
      </c>
      <c r="Q46" s="3" t="s">
        <v>28</v>
      </c>
      <c r="AA46" s="3" t="s">
        <v>28</v>
      </c>
      <c r="AE46" s="3" t="s">
        <v>28</v>
      </c>
      <c r="AL46" s="12" t="s">
        <v>28</v>
      </c>
    </row>
    <row r="47" spans="1:38" x14ac:dyDescent="0.2">
      <c r="AK47" s="12" t="s">
        <v>28</v>
      </c>
      <c r="AL47" s="12" t="s">
        <v>28</v>
      </c>
    </row>
    <row r="48" spans="1:38" x14ac:dyDescent="0.2">
      <c r="K48" s="3" t="s">
        <v>28</v>
      </c>
      <c r="M48" s="3" t="s">
        <v>28</v>
      </c>
      <c r="AK48" s="12" t="s">
        <v>28</v>
      </c>
    </row>
    <row r="49" spans="7:18" x14ac:dyDescent="0.2">
      <c r="G49" s="3" t="s">
        <v>28</v>
      </c>
    </row>
    <row r="50" spans="7:18" x14ac:dyDescent="0.2">
      <c r="M50" s="3" t="s">
        <v>28</v>
      </c>
    </row>
    <row r="52" spans="7:18" x14ac:dyDescent="0.2">
      <c r="R52" s="3" t="s">
        <v>28</v>
      </c>
    </row>
  </sheetData>
  <sheetProtection password="C6EC" sheet="1" objects="1" scenarios="1"/>
  <mergeCells count="35"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5"/>
  <sheetViews>
    <sheetView zoomScaleNormal="100" workbookViewId="0">
      <selection activeCell="AK52" sqref="AK52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1" width="3.5703125" style="2" customWidth="1"/>
    <col min="32" max="32" width="18.140625" style="6" bestFit="1" customWidth="1"/>
  </cols>
  <sheetData>
    <row r="1" spans="1:37" ht="20.100000000000001" customHeight="1" thickBot="1" x14ac:dyDescent="0.25">
      <c r="A1" s="212" t="s">
        <v>13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4"/>
    </row>
    <row r="2" spans="1:37" s="4" customFormat="1" ht="16.5" customHeight="1" x14ac:dyDescent="0.2">
      <c r="A2" s="215" t="s">
        <v>12</v>
      </c>
      <c r="B2" s="271" t="s">
        <v>209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2"/>
    </row>
    <row r="3" spans="1:37" s="5" customFormat="1" ht="12" customHeight="1" x14ac:dyDescent="0.2">
      <c r="A3" s="216"/>
      <c r="B3" s="274">
        <v>1</v>
      </c>
      <c r="C3" s="267">
        <f>SUM(B3+1)</f>
        <v>2</v>
      </c>
      <c r="D3" s="267">
        <f t="shared" ref="D3:AD3" si="0">SUM(C3+1)</f>
        <v>3</v>
      </c>
      <c r="E3" s="267">
        <f t="shared" si="0"/>
        <v>4</v>
      </c>
      <c r="F3" s="267">
        <f t="shared" si="0"/>
        <v>5</v>
      </c>
      <c r="G3" s="267">
        <f t="shared" si="0"/>
        <v>6</v>
      </c>
      <c r="H3" s="267">
        <f t="shared" si="0"/>
        <v>7</v>
      </c>
      <c r="I3" s="267">
        <f t="shared" si="0"/>
        <v>8</v>
      </c>
      <c r="J3" s="267">
        <f t="shared" si="0"/>
        <v>9</v>
      </c>
      <c r="K3" s="267">
        <f t="shared" si="0"/>
        <v>10</v>
      </c>
      <c r="L3" s="267">
        <f t="shared" si="0"/>
        <v>11</v>
      </c>
      <c r="M3" s="267">
        <f t="shared" si="0"/>
        <v>12</v>
      </c>
      <c r="N3" s="267">
        <f t="shared" si="0"/>
        <v>13</v>
      </c>
      <c r="O3" s="267">
        <f t="shared" si="0"/>
        <v>14</v>
      </c>
      <c r="P3" s="267">
        <f t="shared" si="0"/>
        <v>15</v>
      </c>
      <c r="Q3" s="267">
        <f t="shared" si="0"/>
        <v>16</v>
      </c>
      <c r="R3" s="267">
        <f t="shared" si="0"/>
        <v>17</v>
      </c>
      <c r="S3" s="267">
        <f t="shared" si="0"/>
        <v>18</v>
      </c>
      <c r="T3" s="267">
        <f t="shared" si="0"/>
        <v>19</v>
      </c>
      <c r="U3" s="267">
        <f t="shared" si="0"/>
        <v>20</v>
      </c>
      <c r="V3" s="267">
        <f t="shared" si="0"/>
        <v>21</v>
      </c>
      <c r="W3" s="267">
        <f t="shared" si="0"/>
        <v>22</v>
      </c>
      <c r="X3" s="267">
        <f t="shared" si="0"/>
        <v>23</v>
      </c>
      <c r="Y3" s="267">
        <f t="shared" si="0"/>
        <v>24</v>
      </c>
      <c r="Z3" s="267">
        <f t="shared" si="0"/>
        <v>25</v>
      </c>
      <c r="AA3" s="267">
        <f t="shared" si="0"/>
        <v>26</v>
      </c>
      <c r="AB3" s="267">
        <f t="shared" si="0"/>
        <v>27</v>
      </c>
      <c r="AC3" s="267">
        <f t="shared" si="0"/>
        <v>28</v>
      </c>
      <c r="AD3" s="267">
        <f t="shared" si="0"/>
        <v>29</v>
      </c>
      <c r="AE3" s="269">
        <v>30</v>
      </c>
      <c r="AF3" s="101" t="s">
        <v>195</v>
      </c>
    </row>
    <row r="4" spans="1:37" s="5" customFormat="1" ht="13.5" customHeight="1" thickBot="1" x14ac:dyDescent="0.25">
      <c r="A4" s="273"/>
      <c r="B4" s="275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70"/>
      <c r="AF4" s="149" t="s">
        <v>17</v>
      </c>
    </row>
    <row r="5" spans="1:37" s="5" customFormat="1" x14ac:dyDescent="0.2">
      <c r="A5" s="130" t="s">
        <v>22</v>
      </c>
      <c r="B5" s="131" t="s">
        <v>212</v>
      </c>
      <c r="C5" s="132" t="s">
        <v>213</v>
      </c>
      <c r="D5" s="132" t="s">
        <v>212</v>
      </c>
      <c r="E5" s="132" t="s">
        <v>212</v>
      </c>
      <c r="F5" s="132" t="s">
        <v>206</v>
      </c>
      <c r="G5" s="132" t="s">
        <v>204</v>
      </c>
      <c r="H5" s="132" t="s">
        <v>212</v>
      </c>
      <c r="I5" s="132" t="s">
        <v>212</v>
      </c>
      <c r="J5" s="132" t="s">
        <v>212</v>
      </c>
      <c r="K5" s="132" t="s">
        <v>212</v>
      </c>
      <c r="L5" s="132" t="s">
        <v>212</v>
      </c>
      <c r="M5" s="132" t="s">
        <v>212</v>
      </c>
      <c r="N5" s="132" t="s">
        <v>213</v>
      </c>
      <c r="O5" s="132" t="s">
        <v>212</v>
      </c>
      <c r="P5" s="132" t="s">
        <v>213</v>
      </c>
      <c r="Q5" s="132" t="s">
        <v>208</v>
      </c>
      <c r="R5" s="132" t="s">
        <v>212</v>
      </c>
      <c r="S5" s="132" t="s">
        <v>212</v>
      </c>
      <c r="T5" s="132" t="s">
        <v>212</v>
      </c>
      <c r="U5" s="132" t="s">
        <v>212</v>
      </c>
      <c r="V5" s="132" t="s">
        <v>213</v>
      </c>
      <c r="W5" s="132" t="s">
        <v>212</v>
      </c>
      <c r="X5" s="132" t="s">
        <v>212</v>
      </c>
      <c r="Y5" s="132" t="s">
        <v>205</v>
      </c>
      <c r="Z5" s="132" t="s">
        <v>205</v>
      </c>
      <c r="AA5" s="132" t="s">
        <v>206</v>
      </c>
      <c r="AB5" s="132" t="s">
        <v>213</v>
      </c>
      <c r="AC5" s="132" t="s">
        <v>213</v>
      </c>
      <c r="AD5" s="132" t="s">
        <v>213</v>
      </c>
      <c r="AE5" s="132" t="s">
        <v>212</v>
      </c>
      <c r="AF5" s="148" t="str">
        <f>[1]Junho!$I$35</f>
        <v>O</v>
      </c>
    </row>
    <row r="6" spans="1:37" x14ac:dyDescent="0.2">
      <c r="A6" s="86" t="s">
        <v>83</v>
      </c>
      <c r="B6" s="120" t="s">
        <v>206</v>
      </c>
      <c r="C6" s="11" t="s">
        <v>206</v>
      </c>
      <c r="D6" s="11" t="s">
        <v>206</v>
      </c>
      <c r="E6" s="11" t="s">
        <v>205</v>
      </c>
      <c r="F6" s="11" t="s">
        <v>204</v>
      </c>
      <c r="G6" s="11" t="s">
        <v>204</v>
      </c>
      <c r="H6" s="11" t="s">
        <v>206</v>
      </c>
      <c r="I6" s="11" t="s">
        <v>204</v>
      </c>
      <c r="J6" s="11" t="s">
        <v>205</v>
      </c>
      <c r="K6" s="11" t="s">
        <v>204</v>
      </c>
      <c r="L6" s="11" t="s">
        <v>207</v>
      </c>
      <c r="M6" s="11" t="s">
        <v>207</v>
      </c>
      <c r="N6" s="11" t="s">
        <v>205</v>
      </c>
      <c r="O6" s="11" t="s">
        <v>206</v>
      </c>
      <c r="P6" s="11" t="s">
        <v>207</v>
      </c>
      <c r="Q6" s="11" t="s">
        <v>207</v>
      </c>
      <c r="R6" s="11" t="s">
        <v>208</v>
      </c>
      <c r="S6" s="11" t="s">
        <v>207</v>
      </c>
      <c r="T6" s="11" t="s">
        <v>207</v>
      </c>
      <c r="U6" s="11" t="s">
        <v>208</v>
      </c>
      <c r="V6" s="11" t="s">
        <v>207</v>
      </c>
      <c r="W6" s="11" t="s">
        <v>207</v>
      </c>
      <c r="X6" s="11" t="s">
        <v>205</v>
      </c>
      <c r="Y6" s="11" t="s">
        <v>205</v>
      </c>
      <c r="Z6" s="11" t="s">
        <v>204</v>
      </c>
      <c r="AA6" s="11" t="s">
        <v>204</v>
      </c>
      <c r="AB6" s="11" t="s">
        <v>208</v>
      </c>
      <c r="AC6" s="11" t="s">
        <v>208</v>
      </c>
      <c r="AD6" s="11" t="s">
        <v>208</v>
      </c>
      <c r="AE6" s="11" t="s">
        <v>207</v>
      </c>
      <c r="AF6" s="95" t="s">
        <v>207</v>
      </c>
    </row>
    <row r="7" spans="1:37" x14ac:dyDescent="0.2">
      <c r="A7" s="86" t="s">
        <v>0</v>
      </c>
      <c r="B7" s="120" t="s">
        <v>199</v>
      </c>
      <c r="C7" s="11" t="s">
        <v>199</v>
      </c>
      <c r="D7" s="11" t="s">
        <v>199</v>
      </c>
      <c r="E7" s="11" t="s">
        <v>199</v>
      </c>
      <c r="F7" s="11" t="s">
        <v>199</v>
      </c>
      <c r="G7" s="11" t="s">
        <v>199</v>
      </c>
      <c r="H7" s="11" t="s">
        <v>199</v>
      </c>
      <c r="I7" s="11" t="s">
        <v>199</v>
      </c>
      <c r="J7" s="11" t="s">
        <v>199</v>
      </c>
      <c r="K7" s="11" t="s">
        <v>199</v>
      </c>
      <c r="L7" s="11" t="s">
        <v>199</v>
      </c>
      <c r="M7" s="11" t="s">
        <v>199</v>
      </c>
      <c r="N7" s="11" t="s">
        <v>199</v>
      </c>
      <c r="O7" s="11" t="s">
        <v>199</v>
      </c>
      <c r="P7" s="11" t="s">
        <v>199</v>
      </c>
      <c r="Q7" s="11" t="s">
        <v>199</v>
      </c>
      <c r="R7" s="11" t="s">
        <v>199</v>
      </c>
      <c r="S7" s="11" t="s">
        <v>199</v>
      </c>
      <c r="T7" s="11" t="s">
        <v>203</v>
      </c>
      <c r="U7" s="11" t="s">
        <v>207</v>
      </c>
      <c r="V7" s="11" t="s">
        <v>207</v>
      </c>
      <c r="W7" s="11" t="s">
        <v>207</v>
      </c>
      <c r="X7" s="11" t="s">
        <v>203</v>
      </c>
      <c r="Y7" s="11" t="s">
        <v>199</v>
      </c>
      <c r="Z7" s="11" t="s">
        <v>199</v>
      </c>
      <c r="AA7" s="11" t="s">
        <v>199</v>
      </c>
      <c r="AB7" s="11" t="s">
        <v>199</v>
      </c>
      <c r="AC7" s="11" t="s">
        <v>199</v>
      </c>
      <c r="AD7" s="11" t="s">
        <v>199</v>
      </c>
      <c r="AE7" s="11" t="s">
        <v>203</v>
      </c>
      <c r="AF7" s="95" t="s">
        <v>203</v>
      </c>
    </row>
    <row r="8" spans="1:37" x14ac:dyDescent="0.2">
      <c r="A8" s="86" t="s">
        <v>142</v>
      </c>
      <c r="B8" s="120" t="s">
        <v>204</v>
      </c>
      <c r="C8" s="11" t="s">
        <v>204</v>
      </c>
      <c r="D8" s="11" t="s">
        <v>204</v>
      </c>
      <c r="E8" s="11" t="s">
        <v>204</v>
      </c>
      <c r="F8" s="11" t="s">
        <v>204</v>
      </c>
      <c r="G8" s="11" t="s">
        <v>203</v>
      </c>
      <c r="H8" s="11" t="s">
        <v>204</v>
      </c>
      <c r="I8" s="11" t="s">
        <v>204</v>
      </c>
      <c r="J8" s="11" t="s">
        <v>204</v>
      </c>
      <c r="K8" s="11" t="s">
        <v>204</v>
      </c>
      <c r="L8" s="11" t="s">
        <v>207</v>
      </c>
      <c r="M8" s="11" t="s">
        <v>205</v>
      </c>
      <c r="N8" s="11" t="s">
        <v>204</v>
      </c>
      <c r="O8" s="11" t="s">
        <v>204</v>
      </c>
      <c r="P8" s="11" t="s">
        <v>204</v>
      </c>
      <c r="Q8" s="11" t="s">
        <v>207</v>
      </c>
      <c r="R8" s="11" t="s">
        <v>207</v>
      </c>
      <c r="S8" s="11" t="s">
        <v>205</v>
      </c>
      <c r="T8" s="11" t="s">
        <v>212</v>
      </c>
      <c r="U8" s="11" t="s">
        <v>205</v>
      </c>
      <c r="V8" s="11" t="s">
        <v>204</v>
      </c>
      <c r="W8" s="11" t="s">
        <v>204</v>
      </c>
      <c r="X8" s="11" t="s">
        <v>204</v>
      </c>
      <c r="Y8" s="11" t="s">
        <v>204</v>
      </c>
      <c r="Z8" s="11" t="s">
        <v>204</v>
      </c>
      <c r="AA8" s="11" t="s">
        <v>203</v>
      </c>
      <c r="AB8" s="11" t="s">
        <v>208</v>
      </c>
      <c r="AC8" s="11" t="s">
        <v>207</v>
      </c>
      <c r="AD8" s="11" t="s">
        <v>208</v>
      </c>
      <c r="AE8" s="11" t="s">
        <v>205</v>
      </c>
      <c r="AF8" s="98" t="s">
        <v>204</v>
      </c>
    </row>
    <row r="9" spans="1:37" x14ac:dyDescent="0.2">
      <c r="A9" s="86" t="s">
        <v>23</v>
      </c>
      <c r="B9" s="11" t="s">
        <v>199</v>
      </c>
      <c r="C9" s="11" t="s">
        <v>203</v>
      </c>
      <c r="D9" s="11" t="s">
        <v>203</v>
      </c>
      <c r="E9" s="11" t="s">
        <v>203</v>
      </c>
      <c r="F9" s="11" t="s">
        <v>203</v>
      </c>
      <c r="G9" s="11" t="s">
        <v>203</v>
      </c>
      <c r="H9" s="11" t="s">
        <v>203</v>
      </c>
      <c r="I9" s="11" t="s">
        <v>203</v>
      </c>
      <c r="J9" s="11" t="s">
        <v>203</v>
      </c>
      <c r="K9" s="11" t="s">
        <v>203</v>
      </c>
      <c r="L9" s="11" t="s">
        <v>203</v>
      </c>
      <c r="M9" s="11" t="s">
        <v>203</v>
      </c>
      <c r="N9" s="11" t="s">
        <v>203</v>
      </c>
      <c r="O9" s="11" t="s">
        <v>203</v>
      </c>
      <c r="P9" s="11" t="s">
        <v>203</v>
      </c>
      <c r="Q9" s="11" t="s">
        <v>199</v>
      </c>
      <c r="R9" s="11" t="s">
        <v>199</v>
      </c>
      <c r="S9" s="11" t="s">
        <v>199</v>
      </c>
      <c r="T9" s="11" t="s">
        <v>203</v>
      </c>
      <c r="U9" s="11" t="s">
        <v>203</v>
      </c>
      <c r="V9" s="11" t="s">
        <v>203</v>
      </c>
      <c r="W9" s="11" t="s">
        <v>203</v>
      </c>
      <c r="X9" s="11" t="s">
        <v>203</v>
      </c>
      <c r="Y9" s="11" t="s">
        <v>203</v>
      </c>
      <c r="Z9" s="11" t="s">
        <v>203</v>
      </c>
      <c r="AA9" s="11" t="s">
        <v>203</v>
      </c>
      <c r="AB9" s="11" t="s">
        <v>203</v>
      </c>
      <c r="AC9" s="11" t="s">
        <v>203</v>
      </c>
      <c r="AD9" s="11" t="s">
        <v>203</v>
      </c>
      <c r="AE9" s="11" t="s">
        <v>203</v>
      </c>
      <c r="AF9" s="98" t="s">
        <v>203</v>
      </c>
    </row>
    <row r="10" spans="1:37" x14ac:dyDescent="0.2">
      <c r="A10" s="86" t="s">
        <v>92</v>
      </c>
      <c r="B10" s="120" t="s">
        <v>213</v>
      </c>
      <c r="C10" s="11" t="s">
        <v>203</v>
      </c>
      <c r="D10" s="11" t="s">
        <v>204</v>
      </c>
      <c r="E10" s="11" t="s">
        <v>203</v>
      </c>
      <c r="F10" s="11" t="s">
        <v>203</v>
      </c>
      <c r="G10" s="11" t="s">
        <v>203</v>
      </c>
      <c r="H10" s="11" t="s">
        <v>204</v>
      </c>
      <c r="I10" s="11" t="s">
        <v>204</v>
      </c>
      <c r="J10" s="11" t="s">
        <v>205</v>
      </c>
      <c r="K10" s="11" t="s">
        <v>204</v>
      </c>
      <c r="L10" s="11" t="s">
        <v>203</v>
      </c>
      <c r="M10" s="11" t="s">
        <v>208</v>
      </c>
      <c r="N10" s="11" t="s">
        <v>204</v>
      </c>
      <c r="O10" s="11" t="s">
        <v>204</v>
      </c>
      <c r="P10" s="11" t="s">
        <v>208</v>
      </c>
      <c r="Q10" s="11" t="s">
        <v>207</v>
      </c>
      <c r="R10" s="11" t="s">
        <v>207</v>
      </c>
      <c r="S10" s="11" t="s">
        <v>208</v>
      </c>
      <c r="T10" s="11" t="s">
        <v>208</v>
      </c>
      <c r="U10" s="11" t="s">
        <v>207</v>
      </c>
      <c r="V10" s="11" t="s">
        <v>206</v>
      </c>
      <c r="W10" s="11" t="s">
        <v>208</v>
      </c>
      <c r="X10" s="11" t="s">
        <v>199</v>
      </c>
      <c r="Y10" s="11" t="s">
        <v>199</v>
      </c>
      <c r="Z10" s="11" t="s">
        <v>199</v>
      </c>
      <c r="AA10" s="11" t="s">
        <v>199</v>
      </c>
      <c r="AB10" s="11" t="s">
        <v>199</v>
      </c>
      <c r="AC10" s="11" t="s">
        <v>199</v>
      </c>
      <c r="AD10" s="11" t="s">
        <v>199</v>
      </c>
      <c r="AE10" s="11" t="s">
        <v>199</v>
      </c>
      <c r="AF10" s="98" t="s">
        <v>204</v>
      </c>
      <c r="AK10" t="s">
        <v>28</v>
      </c>
    </row>
    <row r="11" spans="1:37" x14ac:dyDescent="0.2">
      <c r="A11" s="86" t="s">
        <v>98</v>
      </c>
      <c r="B11" s="120" t="s">
        <v>203</v>
      </c>
      <c r="C11" s="11" t="s">
        <v>203</v>
      </c>
      <c r="D11" s="11" t="s">
        <v>203</v>
      </c>
      <c r="E11" s="11" t="s">
        <v>203</v>
      </c>
      <c r="F11" s="11" t="s">
        <v>203</v>
      </c>
      <c r="G11" s="11" t="s">
        <v>203</v>
      </c>
      <c r="H11" s="11" t="s">
        <v>203</v>
      </c>
      <c r="I11" s="11" t="s">
        <v>203</v>
      </c>
      <c r="J11" s="11" t="s">
        <v>199</v>
      </c>
      <c r="K11" s="11" t="s">
        <v>203</v>
      </c>
      <c r="L11" s="11" t="s">
        <v>203</v>
      </c>
      <c r="M11" s="11" t="s">
        <v>203</v>
      </c>
      <c r="N11" s="11" t="s">
        <v>203</v>
      </c>
      <c r="O11" s="11" t="s">
        <v>199</v>
      </c>
      <c r="P11" s="11" t="s">
        <v>199</v>
      </c>
      <c r="Q11" s="11" t="s">
        <v>199</v>
      </c>
      <c r="R11" s="11" t="s">
        <v>199</v>
      </c>
      <c r="S11" s="11" t="s">
        <v>199</v>
      </c>
      <c r="T11" s="11" t="s">
        <v>199</v>
      </c>
      <c r="U11" s="11" t="s">
        <v>199</v>
      </c>
      <c r="V11" s="11" t="s">
        <v>199</v>
      </c>
      <c r="W11" s="11" t="s">
        <v>199</v>
      </c>
      <c r="X11" s="11" t="s">
        <v>199</v>
      </c>
      <c r="Y11" s="11" t="s">
        <v>199</v>
      </c>
      <c r="Z11" s="11" t="s">
        <v>199</v>
      </c>
      <c r="AA11" s="11" t="s">
        <v>199</v>
      </c>
      <c r="AB11" s="11" t="s">
        <v>199</v>
      </c>
      <c r="AC11" s="11" t="s">
        <v>199</v>
      </c>
      <c r="AD11" s="11" t="s">
        <v>199</v>
      </c>
      <c r="AE11" s="11" t="s">
        <v>199</v>
      </c>
      <c r="AF11" s="98" t="s">
        <v>203</v>
      </c>
    </row>
    <row r="12" spans="1:37" x14ac:dyDescent="0.2">
      <c r="A12" s="86" t="s">
        <v>1</v>
      </c>
      <c r="B12" s="120" t="s">
        <v>205</v>
      </c>
      <c r="C12" s="11" t="s">
        <v>205</v>
      </c>
      <c r="D12" s="11" t="s">
        <v>205</v>
      </c>
      <c r="E12" s="11" t="s">
        <v>205</v>
      </c>
      <c r="F12" s="11" t="s">
        <v>204</v>
      </c>
      <c r="G12" s="11" t="s">
        <v>204</v>
      </c>
      <c r="H12" s="11" t="s">
        <v>206</v>
      </c>
      <c r="I12" s="11" t="s">
        <v>205</v>
      </c>
      <c r="J12" s="11" t="s">
        <v>205</v>
      </c>
      <c r="K12" s="11" t="s">
        <v>205</v>
      </c>
      <c r="L12" s="11" t="s">
        <v>203</v>
      </c>
      <c r="M12" s="11" t="s">
        <v>205</v>
      </c>
      <c r="N12" s="11" t="s">
        <v>205</v>
      </c>
      <c r="O12" s="11" t="s">
        <v>205</v>
      </c>
      <c r="P12" s="11" t="s">
        <v>205</v>
      </c>
      <c r="Q12" s="11" t="s">
        <v>206</v>
      </c>
      <c r="R12" s="11" t="s">
        <v>205</v>
      </c>
      <c r="S12" s="11" t="s">
        <v>206</v>
      </c>
      <c r="T12" s="11" t="s">
        <v>203</v>
      </c>
      <c r="U12" s="11" t="s">
        <v>203</v>
      </c>
      <c r="V12" s="11" t="s">
        <v>203</v>
      </c>
      <c r="W12" s="11" t="s">
        <v>203</v>
      </c>
      <c r="X12" s="11" t="s">
        <v>205</v>
      </c>
      <c r="Y12" s="11" t="s">
        <v>203</v>
      </c>
      <c r="Z12" s="11" t="s">
        <v>204</v>
      </c>
      <c r="AA12" s="11" t="s">
        <v>204</v>
      </c>
      <c r="AB12" s="11" t="s">
        <v>204</v>
      </c>
      <c r="AC12" s="11" t="s">
        <v>203</v>
      </c>
      <c r="AD12" s="11" t="s">
        <v>203</v>
      </c>
      <c r="AE12" s="11" t="s">
        <v>203</v>
      </c>
      <c r="AF12" s="95" t="s">
        <v>205</v>
      </c>
      <c r="AH12" s="12" t="s">
        <v>28</v>
      </c>
      <c r="AI12" t="s">
        <v>28</v>
      </c>
    </row>
    <row r="13" spans="1:37" x14ac:dyDescent="0.2">
      <c r="A13" s="86" t="s">
        <v>2</v>
      </c>
      <c r="B13" s="120" t="s">
        <v>212</v>
      </c>
      <c r="C13" s="11" t="s">
        <v>208</v>
      </c>
      <c r="D13" s="11" t="s">
        <v>208</v>
      </c>
      <c r="E13" s="11" t="s">
        <v>208</v>
      </c>
      <c r="F13" s="11" t="s">
        <v>208</v>
      </c>
      <c r="G13" s="11" t="s">
        <v>212</v>
      </c>
      <c r="H13" s="11" t="s">
        <v>208</v>
      </c>
      <c r="I13" s="11" t="s">
        <v>208</v>
      </c>
      <c r="J13" s="11" t="s">
        <v>208</v>
      </c>
      <c r="K13" s="11" t="s">
        <v>208</v>
      </c>
      <c r="L13" s="11" t="s">
        <v>208</v>
      </c>
      <c r="M13" s="11" t="s">
        <v>208</v>
      </c>
      <c r="N13" s="11" t="s">
        <v>208</v>
      </c>
      <c r="O13" s="11" t="s">
        <v>212</v>
      </c>
      <c r="P13" s="11" t="s">
        <v>212</v>
      </c>
      <c r="Q13" s="11" t="s">
        <v>212</v>
      </c>
      <c r="R13" s="11" t="s">
        <v>212</v>
      </c>
      <c r="S13" s="11" t="s">
        <v>212</v>
      </c>
      <c r="T13" s="11" t="s">
        <v>208</v>
      </c>
      <c r="U13" s="11" t="s">
        <v>208</v>
      </c>
      <c r="V13" s="11" t="s">
        <v>208</v>
      </c>
      <c r="W13" s="11" t="s">
        <v>208</v>
      </c>
      <c r="X13" s="11" t="s">
        <v>212</v>
      </c>
      <c r="Y13" s="11" t="s">
        <v>208</v>
      </c>
      <c r="Z13" s="11" t="s">
        <v>212</v>
      </c>
      <c r="AA13" s="11" t="s">
        <v>213</v>
      </c>
      <c r="AB13" s="11" t="s">
        <v>208</v>
      </c>
      <c r="AC13" s="11" t="s">
        <v>208</v>
      </c>
      <c r="AD13" s="11" t="s">
        <v>208</v>
      </c>
      <c r="AE13" s="11" t="s">
        <v>208</v>
      </c>
      <c r="AF13" s="95" t="str">
        <f>[2]Junho!$I$35</f>
        <v>SO</v>
      </c>
      <c r="AG13" s="12" t="s">
        <v>28</v>
      </c>
      <c r="AH13" s="12" t="s">
        <v>28</v>
      </c>
      <c r="AI13" t="s">
        <v>28</v>
      </c>
    </row>
    <row r="14" spans="1:37" x14ac:dyDescent="0.2">
      <c r="A14" s="86" t="s">
        <v>3</v>
      </c>
      <c r="B14" s="120" t="s">
        <v>212</v>
      </c>
      <c r="C14" s="11" t="s">
        <v>206</v>
      </c>
      <c r="D14" s="11" t="s">
        <v>206</v>
      </c>
      <c r="E14" s="11" t="s">
        <v>206</v>
      </c>
      <c r="F14" s="11" t="s">
        <v>205</v>
      </c>
      <c r="G14" s="11" t="s">
        <v>205</v>
      </c>
      <c r="H14" s="11" t="s">
        <v>205</v>
      </c>
      <c r="I14" s="11" t="s">
        <v>205</v>
      </c>
      <c r="J14" s="11" t="s">
        <v>205</v>
      </c>
      <c r="K14" s="11" t="s">
        <v>205</v>
      </c>
      <c r="L14" s="11" t="s">
        <v>208</v>
      </c>
      <c r="M14" s="11" t="s">
        <v>205</v>
      </c>
      <c r="N14" s="11" t="s">
        <v>213</v>
      </c>
      <c r="O14" s="11" t="s">
        <v>206</v>
      </c>
      <c r="P14" s="11" t="s">
        <v>208</v>
      </c>
      <c r="Q14" s="11" t="s">
        <v>208</v>
      </c>
      <c r="R14" s="11" t="s">
        <v>208</v>
      </c>
      <c r="S14" s="11" t="s">
        <v>208</v>
      </c>
      <c r="T14" s="11" t="s">
        <v>208</v>
      </c>
      <c r="U14" s="11" t="s">
        <v>208</v>
      </c>
      <c r="V14" s="11" t="s">
        <v>208</v>
      </c>
      <c r="W14" s="11" t="s">
        <v>208</v>
      </c>
      <c r="X14" s="11" t="s">
        <v>205</v>
      </c>
      <c r="Y14" s="11" t="s">
        <v>213</v>
      </c>
      <c r="Z14" s="11" t="s">
        <v>203</v>
      </c>
      <c r="AA14" s="11" t="s">
        <v>205</v>
      </c>
      <c r="AB14" s="11" t="s">
        <v>208</v>
      </c>
      <c r="AC14" s="11" t="s">
        <v>208</v>
      </c>
      <c r="AD14" s="11" t="s">
        <v>207</v>
      </c>
      <c r="AE14" s="11" t="s">
        <v>205</v>
      </c>
      <c r="AF14" s="95" t="s">
        <v>208</v>
      </c>
      <c r="AG14" s="12" t="s">
        <v>28</v>
      </c>
      <c r="AI14" t="s">
        <v>28</v>
      </c>
      <c r="AJ14" t="s">
        <v>28</v>
      </c>
      <c r="AK14" t="s">
        <v>28</v>
      </c>
    </row>
    <row r="15" spans="1:37" x14ac:dyDescent="0.2">
      <c r="A15" s="86" t="s">
        <v>25</v>
      </c>
      <c r="B15" s="120" t="s">
        <v>204</v>
      </c>
      <c r="C15" s="11" t="s">
        <v>204</v>
      </c>
      <c r="D15" s="11" t="s">
        <v>204</v>
      </c>
      <c r="E15" s="11" t="s">
        <v>204</v>
      </c>
      <c r="F15" s="11" t="s">
        <v>204</v>
      </c>
      <c r="G15" s="11" t="s">
        <v>204</v>
      </c>
      <c r="H15" s="11" t="s">
        <v>204</v>
      </c>
      <c r="I15" s="11" t="s">
        <v>204</v>
      </c>
      <c r="J15" s="11" t="s">
        <v>204</v>
      </c>
      <c r="K15" s="11" t="s">
        <v>204</v>
      </c>
      <c r="L15" s="11" t="s">
        <v>207</v>
      </c>
      <c r="M15" s="11" t="s">
        <v>206</v>
      </c>
      <c r="N15" s="11" t="s">
        <v>205</v>
      </c>
      <c r="O15" s="11" t="s">
        <v>204</v>
      </c>
      <c r="P15" s="11" t="s">
        <v>205</v>
      </c>
      <c r="Q15" s="11" t="s">
        <v>205</v>
      </c>
      <c r="R15" s="11" t="s">
        <v>205</v>
      </c>
      <c r="S15" s="11" t="s">
        <v>204</v>
      </c>
      <c r="T15" s="11" t="s">
        <v>204</v>
      </c>
      <c r="U15" s="11" t="s">
        <v>208</v>
      </c>
      <c r="V15" s="11" t="s">
        <v>204</v>
      </c>
      <c r="W15" s="11" t="s">
        <v>204</v>
      </c>
      <c r="X15" s="11" t="s">
        <v>205</v>
      </c>
      <c r="Y15" s="11" t="s">
        <v>204</v>
      </c>
      <c r="Z15" s="11" t="s">
        <v>204</v>
      </c>
      <c r="AA15" s="11" t="s">
        <v>204</v>
      </c>
      <c r="AB15" s="11" t="s">
        <v>204</v>
      </c>
      <c r="AC15" s="11" t="s">
        <v>207</v>
      </c>
      <c r="AD15" s="11" t="s">
        <v>207</v>
      </c>
      <c r="AE15" s="11" t="s">
        <v>206</v>
      </c>
      <c r="AF15" s="95" t="str">
        <f>[3]Junho!$I$35</f>
        <v>NE</v>
      </c>
      <c r="AJ15" t="s">
        <v>28</v>
      </c>
    </row>
    <row r="16" spans="1:37" x14ac:dyDescent="0.2">
      <c r="A16" s="86" t="s">
        <v>4</v>
      </c>
      <c r="B16" s="120" t="s">
        <v>206</v>
      </c>
      <c r="C16" s="11" t="s">
        <v>205</v>
      </c>
      <c r="D16" s="11" t="s">
        <v>205</v>
      </c>
      <c r="E16" s="11" t="s">
        <v>205</v>
      </c>
      <c r="F16" s="11" t="s">
        <v>206</v>
      </c>
      <c r="G16" s="11" t="s">
        <v>206</v>
      </c>
      <c r="H16" s="11" t="s">
        <v>205</v>
      </c>
      <c r="I16" s="11" t="s">
        <v>206</v>
      </c>
      <c r="J16" s="11" t="s">
        <v>206</v>
      </c>
      <c r="K16" s="11" t="s">
        <v>206</v>
      </c>
      <c r="L16" s="11" t="s">
        <v>207</v>
      </c>
      <c r="M16" s="11" t="s">
        <v>206</v>
      </c>
      <c r="N16" s="11" t="s">
        <v>206</v>
      </c>
      <c r="O16" s="11" t="s">
        <v>206</v>
      </c>
      <c r="P16" s="11" t="s">
        <v>206</v>
      </c>
      <c r="Q16" s="11" t="s">
        <v>206</v>
      </c>
      <c r="R16" s="11" t="s">
        <v>206</v>
      </c>
      <c r="S16" s="11" t="s">
        <v>203</v>
      </c>
      <c r="T16" s="11" t="s">
        <v>213</v>
      </c>
      <c r="U16" s="11" t="s">
        <v>203</v>
      </c>
      <c r="V16" s="11" t="s">
        <v>206</v>
      </c>
      <c r="W16" s="11" t="s">
        <v>206</v>
      </c>
      <c r="X16" s="11" t="s">
        <v>206</v>
      </c>
      <c r="Y16" s="11" t="s">
        <v>213</v>
      </c>
      <c r="Z16" s="11" t="s">
        <v>206</v>
      </c>
      <c r="AA16" s="11" t="s">
        <v>203</v>
      </c>
      <c r="AB16" s="11" t="s">
        <v>208</v>
      </c>
      <c r="AC16" s="11" t="s">
        <v>208</v>
      </c>
      <c r="AD16" s="11" t="s">
        <v>206</v>
      </c>
      <c r="AE16" s="11" t="s">
        <v>206</v>
      </c>
      <c r="AF16" s="95" t="str">
        <f>[4]Junho!$I$35</f>
        <v>SE</v>
      </c>
      <c r="AJ16" t="s">
        <v>28</v>
      </c>
    </row>
    <row r="17" spans="1:39" x14ac:dyDescent="0.2">
      <c r="A17" s="86" t="s">
        <v>143</v>
      </c>
      <c r="B17" s="11" t="s">
        <v>204</v>
      </c>
      <c r="C17" s="11" t="s">
        <v>204</v>
      </c>
      <c r="D17" s="11" t="s">
        <v>205</v>
      </c>
      <c r="E17" s="11" t="s">
        <v>204</v>
      </c>
      <c r="F17" s="11" t="s">
        <v>204</v>
      </c>
      <c r="G17" s="11" t="s">
        <v>204</v>
      </c>
      <c r="H17" s="11" t="s">
        <v>204</v>
      </c>
      <c r="I17" s="11" t="s">
        <v>204</v>
      </c>
      <c r="J17" s="11" t="s">
        <v>204</v>
      </c>
      <c r="K17" s="11" t="s">
        <v>204</v>
      </c>
      <c r="L17" s="11" t="s">
        <v>207</v>
      </c>
      <c r="M17" s="11" t="s">
        <v>207</v>
      </c>
      <c r="N17" s="11" t="s">
        <v>204</v>
      </c>
      <c r="O17" s="11" t="s">
        <v>204</v>
      </c>
      <c r="P17" s="11" t="s">
        <v>208</v>
      </c>
      <c r="Q17" s="11" t="s">
        <v>207</v>
      </c>
      <c r="R17" s="11" t="s">
        <v>208</v>
      </c>
      <c r="S17" s="11" t="s">
        <v>208</v>
      </c>
      <c r="T17" s="11" t="s">
        <v>212</v>
      </c>
      <c r="U17" s="11" t="s">
        <v>212</v>
      </c>
      <c r="V17" s="11" t="s">
        <v>204</v>
      </c>
      <c r="W17" s="11" t="s">
        <v>204</v>
      </c>
      <c r="X17" s="11" t="s">
        <v>205</v>
      </c>
      <c r="Y17" s="11" t="s">
        <v>204</v>
      </c>
      <c r="Z17" s="11" t="s">
        <v>204</v>
      </c>
      <c r="AA17" s="11" t="s">
        <v>204</v>
      </c>
      <c r="AB17" s="11" t="s">
        <v>207</v>
      </c>
      <c r="AC17" s="11" t="s">
        <v>207</v>
      </c>
      <c r="AD17" s="11" t="s">
        <v>208</v>
      </c>
      <c r="AE17" s="11" t="s">
        <v>206</v>
      </c>
      <c r="AF17" s="208" t="s">
        <v>204</v>
      </c>
      <c r="AG17" s="12" t="s">
        <v>28</v>
      </c>
      <c r="AK17" t="s">
        <v>28</v>
      </c>
    </row>
    <row r="18" spans="1:39" x14ac:dyDescent="0.2">
      <c r="A18" s="86" t="s">
        <v>144</v>
      </c>
      <c r="B18" s="120" t="s">
        <v>206</v>
      </c>
      <c r="C18" s="11" t="s">
        <v>206</v>
      </c>
      <c r="D18" s="11" t="s">
        <v>206</v>
      </c>
      <c r="E18" s="11" t="s">
        <v>205</v>
      </c>
      <c r="F18" s="11" t="s">
        <v>206</v>
      </c>
      <c r="G18" s="11" t="s">
        <v>206</v>
      </c>
      <c r="H18" s="11" t="s">
        <v>205</v>
      </c>
      <c r="I18" s="11" t="s">
        <v>206</v>
      </c>
      <c r="J18" s="11" t="s">
        <v>205</v>
      </c>
      <c r="K18" s="11" t="s">
        <v>205</v>
      </c>
      <c r="L18" s="11" t="s">
        <v>207</v>
      </c>
      <c r="M18" s="11" t="s">
        <v>206</v>
      </c>
      <c r="N18" s="11" t="s">
        <v>205</v>
      </c>
      <c r="O18" s="11" t="s">
        <v>206</v>
      </c>
      <c r="P18" s="11" t="s">
        <v>206</v>
      </c>
      <c r="Q18" s="11" t="s">
        <v>207</v>
      </c>
      <c r="R18" s="11" t="s">
        <v>207</v>
      </c>
      <c r="S18" s="11" t="s">
        <v>207</v>
      </c>
      <c r="T18" s="11" t="s">
        <v>208</v>
      </c>
      <c r="U18" s="11" t="s">
        <v>208</v>
      </c>
      <c r="V18" s="11" t="s">
        <v>206</v>
      </c>
      <c r="W18" s="11" t="s">
        <v>206</v>
      </c>
      <c r="X18" s="11" t="s">
        <v>203</v>
      </c>
      <c r="Y18" s="11" t="s">
        <v>205</v>
      </c>
      <c r="Z18" s="11" t="s">
        <v>203</v>
      </c>
      <c r="AA18" s="11" t="s">
        <v>203</v>
      </c>
      <c r="AB18" s="11" t="s">
        <v>207</v>
      </c>
      <c r="AC18" s="11" t="s">
        <v>207</v>
      </c>
      <c r="AD18" s="11" t="s">
        <v>207</v>
      </c>
      <c r="AE18" s="11" t="s">
        <v>207</v>
      </c>
      <c r="AF18" s="98" t="s">
        <v>206</v>
      </c>
    </row>
    <row r="19" spans="1:39" x14ac:dyDescent="0.2">
      <c r="A19" s="86" t="s">
        <v>5</v>
      </c>
      <c r="B19" s="120" t="s">
        <v>206</v>
      </c>
      <c r="C19" s="11" t="s">
        <v>206</v>
      </c>
      <c r="D19" s="11" t="s">
        <v>206</v>
      </c>
      <c r="E19" s="11" t="s">
        <v>206</v>
      </c>
      <c r="F19" s="11" t="s">
        <v>206</v>
      </c>
      <c r="G19" s="11" t="s">
        <v>207</v>
      </c>
      <c r="H19" s="11" t="s">
        <v>203</v>
      </c>
      <c r="I19" s="11" t="s">
        <v>206</v>
      </c>
      <c r="J19" s="11" t="s">
        <v>203</v>
      </c>
      <c r="K19" s="11" t="s">
        <v>203</v>
      </c>
      <c r="L19" s="11" t="s">
        <v>203</v>
      </c>
      <c r="M19" s="11" t="s">
        <v>203</v>
      </c>
      <c r="N19" s="11" t="s">
        <v>203</v>
      </c>
      <c r="O19" s="11" t="s">
        <v>203</v>
      </c>
      <c r="P19" s="11" t="s">
        <v>203</v>
      </c>
      <c r="Q19" s="11" t="s">
        <v>203</v>
      </c>
      <c r="R19" s="11" t="s">
        <v>203</v>
      </c>
      <c r="S19" s="11" t="s">
        <v>203</v>
      </c>
      <c r="T19" s="11" t="s">
        <v>203</v>
      </c>
      <c r="U19" s="11" t="s">
        <v>203</v>
      </c>
      <c r="V19" s="11" t="s">
        <v>203</v>
      </c>
      <c r="W19" s="11" t="s">
        <v>203</v>
      </c>
      <c r="X19" s="11" t="s">
        <v>203</v>
      </c>
      <c r="Y19" s="11" t="s">
        <v>203</v>
      </c>
      <c r="Z19" s="11" t="s">
        <v>203</v>
      </c>
      <c r="AA19" s="11" t="s">
        <v>203</v>
      </c>
      <c r="AB19" s="11" t="s">
        <v>203</v>
      </c>
      <c r="AC19" s="11" t="s">
        <v>203</v>
      </c>
      <c r="AD19" s="11" t="s">
        <v>203</v>
      </c>
      <c r="AE19" s="11" t="s">
        <v>203</v>
      </c>
      <c r="AF19" s="95" t="s">
        <v>203</v>
      </c>
      <c r="AK19" t="s">
        <v>28</v>
      </c>
      <c r="AM19" t="s">
        <v>28</v>
      </c>
    </row>
    <row r="20" spans="1:39" x14ac:dyDescent="0.2">
      <c r="A20" s="86" t="s">
        <v>6</v>
      </c>
      <c r="B20" s="120" t="s">
        <v>203</v>
      </c>
      <c r="C20" s="11" t="s">
        <v>203</v>
      </c>
      <c r="D20" s="11" t="s">
        <v>203</v>
      </c>
      <c r="E20" s="11" t="s">
        <v>203</v>
      </c>
      <c r="F20" s="11" t="s">
        <v>203</v>
      </c>
      <c r="G20" s="11" t="s">
        <v>203</v>
      </c>
      <c r="H20" s="11" t="s">
        <v>203</v>
      </c>
      <c r="I20" s="11" t="s">
        <v>203</v>
      </c>
      <c r="J20" s="11" t="s">
        <v>203</v>
      </c>
      <c r="K20" s="11" t="s">
        <v>203</v>
      </c>
      <c r="L20" s="11" t="s">
        <v>203</v>
      </c>
      <c r="M20" s="11" t="s">
        <v>203</v>
      </c>
      <c r="N20" s="11" t="s">
        <v>203</v>
      </c>
      <c r="O20" s="11" t="s">
        <v>203</v>
      </c>
      <c r="P20" s="11" t="s">
        <v>203</v>
      </c>
      <c r="Q20" s="11" t="s">
        <v>203</v>
      </c>
      <c r="R20" s="11" t="s">
        <v>203</v>
      </c>
      <c r="S20" s="11" t="s">
        <v>203</v>
      </c>
      <c r="T20" s="11" t="s">
        <v>203</v>
      </c>
      <c r="U20" s="11" t="s">
        <v>203</v>
      </c>
      <c r="V20" s="11" t="s">
        <v>203</v>
      </c>
      <c r="W20" s="11" t="s">
        <v>203</v>
      </c>
      <c r="X20" s="11" t="s">
        <v>203</v>
      </c>
      <c r="Y20" s="11" t="s">
        <v>203</v>
      </c>
      <c r="Z20" s="11" t="s">
        <v>203</v>
      </c>
      <c r="AA20" s="11" t="s">
        <v>203</v>
      </c>
      <c r="AB20" s="11" t="s">
        <v>203</v>
      </c>
      <c r="AC20" s="11" t="s">
        <v>207</v>
      </c>
      <c r="AD20" s="11" t="s">
        <v>203</v>
      </c>
      <c r="AE20" s="11" t="s">
        <v>203</v>
      </c>
      <c r="AF20" s="95" t="s">
        <v>203</v>
      </c>
      <c r="AL20" t="s">
        <v>28</v>
      </c>
    </row>
    <row r="21" spans="1:39" x14ac:dyDescent="0.2">
      <c r="A21" s="86" t="s">
        <v>24</v>
      </c>
      <c r="B21" s="120" t="s">
        <v>203</v>
      </c>
      <c r="C21" s="11" t="s">
        <v>203</v>
      </c>
      <c r="D21" s="11" t="s">
        <v>203</v>
      </c>
      <c r="E21" s="11" t="s">
        <v>203</v>
      </c>
      <c r="F21" s="11" t="s">
        <v>203</v>
      </c>
      <c r="G21" s="11" t="s">
        <v>203</v>
      </c>
      <c r="H21" s="11" t="s">
        <v>203</v>
      </c>
      <c r="I21" s="11" t="s">
        <v>203</v>
      </c>
      <c r="J21" s="11" t="s">
        <v>203</v>
      </c>
      <c r="K21" s="11" t="s">
        <v>203</v>
      </c>
      <c r="L21" s="11" t="s">
        <v>203</v>
      </c>
      <c r="M21" s="11" t="s">
        <v>203</v>
      </c>
      <c r="N21" s="11" t="s">
        <v>203</v>
      </c>
      <c r="O21" s="11" t="s">
        <v>203</v>
      </c>
      <c r="P21" s="11" t="s">
        <v>203</v>
      </c>
      <c r="Q21" s="11" t="s">
        <v>203</v>
      </c>
      <c r="R21" s="11" t="s">
        <v>203</v>
      </c>
      <c r="S21" s="11" t="s">
        <v>203</v>
      </c>
      <c r="T21" s="11" t="s">
        <v>203</v>
      </c>
      <c r="U21" s="11" t="s">
        <v>203</v>
      </c>
      <c r="V21" s="11" t="s">
        <v>203</v>
      </c>
      <c r="W21" s="11" t="s">
        <v>203</v>
      </c>
      <c r="X21" s="11" t="s">
        <v>203</v>
      </c>
      <c r="Y21" s="11" t="s">
        <v>203</v>
      </c>
      <c r="Z21" s="11" t="s">
        <v>203</v>
      </c>
      <c r="AA21" s="11" t="s">
        <v>203</v>
      </c>
      <c r="AB21" s="11" t="s">
        <v>203</v>
      </c>
      <c r="AC21" s="11" t="s">
        <v>199</v>
      </c>
      <c r="AD21" s="11" t="s">
        <v>203</v>
      </c>
      <c r="AE21" s="11" t="s">
        <v>203</v>
      </c>
      <c r="AF21" s="95" t="str">
        <f>[5]Junho!$I$35</f>
        <v>N</v>
      </c>
      <c r="AI21" t="s">
        <v>28</v>
      </c>
      <c r="AL21" s="12" t="s">
        <v>28</v>
      </c>
    </row>
    <row r="22" spans="1:39" x14ac:dyDescent="0.2">
      <c r="A22" s="86" t="s">
        <v>145</v>
      </c>
      <c r="B22" s="120" t="s">
        <v>203</v>
      </c>
      <c r="C22" s="11" t="s">
        <v>203</v>
      </c>
      <c r="D22" s="11" t="s">
        <v>203</v>
      </c>
      <c r="E22" s="11" t="s">
        <v>203</v>
      </c>
      <c r="F22" s="11" t="s">
        <v>203</v>
      </c>
      <c r="G22" s="11" t="s">
        <v>203</v>
      </c>
      <c r="H22" s="11" t="s">
        <v>203</v>
      </c>
      <c r="I22" s="11" t="s">
        <v>203</v>
      </c>
      <c r="J22" s="11" t="s">
        <v>203</v>
      </c>
      <c r="K22" s="11" t="s">
        <v>203</v>
      </c>
      <c r="L22" s="11" t="s">
        <v>203</v>
      </c>
      <c r="M22" s="11" t="s">
        <v>206</v>
      </c>
      <c r="N22" s="11" t="s">
        <v>203</v>
      </c>
      <c r="O22" s="11" t="s">
        <v>203</v>
      </c>
      <c r="P22" s="11" t="s">
        <v>203</v>
      </c>
      <c r="Q22" s="11" t="s">
        <v>203</v>
      </c>
      <c r="R22" s="11" t="s">
        <v>203</v>
      </c>
      <c r="S22" s="11" t="s">
        <v>203</v>
      </c>
      <c r="T22" s="11" t="s">
        <v>203</v>
      </c>
      <c r="U22" s="11" t="s">
        <v>203</v>
      </c>
      <c r="V22" s="11" t="s">
        <v>203</v>
      </c>
      <c r="W22" s="11" t="s">
        <v>203</v>
      </c>
      <c r="X22" s="11" t="s">
        <v>203</v>
      </c>
      <c r="Y22" s="11" t="s">
        <v>203</v>
      </c>
      <c r="Z22" s="11" t="s">
        <v>203</v>
      </c>
      <c r="AA22" s="11" t="s">
        <v>203</v>
      </c>
      <c r="AB22" s="11" t="s">
        <v>203</v>
      </c>
      <c r="AC22" s="11" t="s">
        <v>203</v>
      </c>
      <c r="AD22" s="11" t="s">
        <v>203</v>
      </c>
      <c r="AE22" s="11" t="s">
        <v>203</v>
      </c>
      <c r="AF22" s="98" t="str">
        <f>[6]Junho!$I$35</f>
        <v>N</v>
      </c>
      <c r="AG22" s="12" t="s">
        <v>28</v>
      </c>
      <c r="AJ22" s="12" t="s">
        <v>28</v>
      </c>
      <c r="AK22" s="12" t="s">
        <v>28</v>
      </c>
      <c r="AL22" s="105" t="s">
        <v>28</v>
      </c>
    </row>
    <row r="23" spans="1:39" s="5" customFormat="1" x14ac:dyDescent="0.2">
      <c r="A23" s="86" t="s">
        <v>7</v>
      </c>
      <c r="B23" s="120" t="s">
        <v>199</v>
      </c>
      <c r="C23" s="11" t="s">
        <v>199</v>
      </c>
      <c r="D23" s="11" t="s">
        <v>199</v>
      </c>
      <c r="E23" s="11" t="s">
        <v>199</v>
      </c>
      <c r="F23" s="11" t="s">
        <v>199</v>
      </c>
      <c r="G23" s="11" t="s">
        <v>199</v>
      </c>
      <c r="H23" s="11" t="s">
        <v>199</v>
      </c>
      <c r="I23" s="11" t="s">
        <v>199</v>
      </c>
      <c r="J23" s="11" t="s">
        <v>199</v>
      </c>
      <c r="K23" s="11" t="s">
        <v>199</v>
      </c>
      <c r="L23" s="11" t="s">
        <v>199</v>
      </c>
      <c r="M23" s="11" t="s">
        <v>199</v>
      </c>
      <c r="N23" s="11" t="s">
        <v>199</v>
      </c>
      <c r="O23" s="11" t="s">
        <v>199</v>
      </c>
      <c r="P23" s="11" t="s">
        <v>199</v>
      </c>
      <c r="Q23" s="11" t="s">
        <v>199</v>
      </c>
      <c r="R23" s="11" t="s">
        <v>199</v>
      </c>
      <c r="S23" s="11" t="s">
        <v>199</v>
      </c>
      <c r="T23" s="11" t="s">
        <v>203</v>
      </c>
      <c r="U23" s="11" t="s">
        <v>207</v>
      </c>
      <c r="V23" s="11" t="s">
        <v>207</v>
      </c>
      <c r="W23" s="11" t="s">
        <v>207</v>
      </c>
      <c r="X23" s="11" t="s">
        <v>199</v>
      </c>
      <c r="Y23" s="11" t="s">
        <v>199</v>
      </c>
      <c r="Z23" s="11" t="s">
        <v>199</v>
      </c>
      <c r="AA23" s="11" t="s">
        <v>199</v>
      </c>
      <c r="AB23" s="11" t="s">
        <v>199</v>
      </c>
      <c r="AC23" s="11" t="s">
        <v>199</v>
      </c>
      <c r="AD23" s="11" t="s">
        <v>199</v>
      </c>
      <c r="AE23" s="11" t="s">
        <v>199</v>
      </c>
      <c r="AF23" s="95" t="s">
        <v>207</v>
      </c>
      <c r="AJ23" s="5" t="s">
        <v>28</v>
      </c>
      <c r="AK23" s="5" t="s">
        <v>28</v>
      </c>
      <c r="AL23" s="5" t="s">
        <v>28</v>
      </c>
    </row>
    <row r="24" spans="1:39" x14ac:dyDescent="0.2">
      <c r="A24" s="86" t="s">
        <v>146</v>
      </c>
      <c r="B24" s="120" t="s">
        <v>203</v>
      </c>
      <c r="C24" s="11" t="s">
        <v>203</v>
      </c>
      <c r="D24" s="11" t="s">
        <v>203</v>
      </c>
      <c r="E24" s="11" t="s">
        <v>203</v>
      </c>
      <c r="F24" s="11" t="s">
        <v>203</v>
      </c>
      <c r="G24" s="11" t="s">
        <v>203</v>
      </c>
      <c r="H24" s="11" t="s">
        <v>203</v>
      </c>
      <c r="I24" s="11" t="s">
        <v>203</v>
      </c>
      <c r="J24" s="11" t="s">
        <v>203</v>
      </c>
      <c r="K24" s="11" t="s">
        <v>203</v>
      </c>
      <c r="L24" s="11" t="s">
        <v>203</v>
      </c>
      <c r="M24" s="11" t="s">
        <v>203</v>
      </c>
      <c r="N24" s="11" t="s">
        <v>203</v>
      </c>
      <c r="O24" s="11" t="s">
        <v>203</v>
      </c>
      <c r="P24" s="11" t="s">
        <v>203</v>
      </c>
      <c r="Q24" s="11" t="s">
        <v>203</v>
      </c>
      <c r="R24" s="11" t="s">
        <v>203</v>
      </c>
      <c r="S24" s="11" t="s">
        <v>203</v>
      </c>
      <c r="T24" s="11" t="s">
        <v>203</v>
      </c>
      <c r="U24" s="11" t="s">
        <v>203</v>
      </c>
      <c r="V24" s="11" t="s">
        <v>203</v>
      </c>
      <c r="W24" s="11" t="s">
        <v>203</v>
      </c>
      <c r="X24" s="11" t="s">
        <v>203</v>
      </c>
      <c r="Y24" s="11" t="s">
        <v>203</v>
      </c>
      <c r="Z24" s="11" t="s">
        <v>203</v>
      </c>
      <c r="AA24" s="11" t="s">
        <v>203</v>
      </c>
      <c r="AB24" s="11" t="s">
        <v>203</v>
      </c>
      <c r="AC24" s="11" t="s">
        <v>203</v>
      </c>
      <c r="AD24" s="11" t="s">
        <v>203</v>
      </c>
      <c r="AE24" s="11" t="s">
        <v>203</v>
      </c>
      <c r="AF24" s="98" t="s">
        <v>203</v>
      </c>
      <c r="AJ24" t="s">
        <v>28</v>
      </c>
      <c r="AL24" s="12" t="s">
        <v>28</v>
      </c>
    </row>
    <row r="25" spans="1:39" x14ac:dyDescent="0.2">
      <c r="A25" s="86" t="s">
        <v>147</v>
      </c>
      <c r="B25" s="120" t="s">
        <v>203</v>
      </c>
      <c r="C25" s="11" t="s">
        <v>203</v>
      </c>
      <c r="D25" s="11" t="s">
        <v>203</v>
      </c>
      <c r="E25" s="11" t="s">
        <v>203</v>
      </c>
      <c r="F25" s="11" t="s">
        <v>203</v>
      </c>
      <c r="G25" s="11" t="s">
        <v>203</v>
      </c>
      <c r="H25" s="11" t="s">
        <v>203</v>
      </c>
      <c r="I25" s="11" t="s">
        <v>203</v>
      </c>
      <c r="J25" s="11" t="s">
        <v>203</v>
      </c>
      <c r="K25" s="11" t="s">
        <v>203</v>
      </c>
      <c r="L25" s="11" t="s">
        <v>203</v>
      </c>
      <c r="M25" s="11" t="s">
        <v>203</v>
      </c>
      <c r="N25" s="11" t="s">
        <v>203</v>
      </c>
      <c r="O25" s="11" t="s">
        <v>203</v>
      </c>
      <c r="P25" s="11" t="s">
        <v>203</v>
      </c>
      <c r="Q25" s="11" t="s">
        <v>203</v>
      </c>
      <c r="R25" s="11" t="s">
        <v>203</v>
      </c>
      <c r="S25" s="11" t="s">
        <v>203</v>
      </c>
      <c r="T25" s="11" t="s">
        <v>203</v>
      </c>
      <c r="U25" s="11" t="s">
        <v>203</v>
      </c>
      <c r="V25" s="11" t="s">
        <v>203</v>
      </c>
      <c r="W25" s="11" t="s">
        <v>203</v>
      </c>
      <c r="X25" s="11" t="s">
        <v>203</v>
      </c>
      <c r="Y25" s="11" t="s">
        <v>203</v>
      </c>
      <c r="Z25" s="11" t="s">
        <v>203</v>
      </c>
      <c r="AA25" s="11" t="s">
        <v>203</v>
      </c>
      <c r="AB25" s="11" t="s">
        <v>203</v>
      </c>
      <c r="AC25" s="11" t="s">
        <v>203</v>
      </c>
      <c r="AD25" s="11" t="s">
        <v>203</v>
      </c>
      <c r="AE25" s="11" t="s">
        <v>203</v>
      </c>
      <c r="AF25" s="98" t="s">
        <v>203</v>
      </c>
      <c r="AI25" t="s">
        <v>28</v>
      </c>
      <c r="AJ25" t="s">
        <v>28</v>
      </c>
    </row>
    <row r="26" spans="1:39" x14ac:dyDescent="0.2">
      <c r="A26" s="86" t="s">
        <v>8</v>
      </c>
      <c r="B26" s="120" t="s">
        <v>208</v>
      </c>
      <c r="C26" s="11" t="s">
        <v>208</v>
      </c>
      <c r="D26" s="11" t="s">
        <v>208</v>
      </c>
      <c r="E26" s="11" t="s">
        <v>208</v>
      </c>
      <c r="F26" s="11" t="s">
        <v>208</v>
      </c>
      <c r="G26" s="11" t="s">
        <v>208</v>
      </c>
      <c r="H26" s="11" t="s">
        <v>208</v>
      </c>
      <c r="I26" s="11" t="s">
        <v>208</v>
      </c>
      <c r="J26" s="11" t="s">
        <v>208</v>
      </c>
      <c r="K26" s="11" t="s">
        <v>208</v>
      </c>
      <c r="L26" s="11" t="s">
        <v>208</v>
      </c>
      <c r="M26" s="11" t="s">
        <v>208</v>
      </c>
      <c r="N26" s="11" t="s">
        <v>208</v>
      </c>
      <c r="O26" s="11" t="s">
        <v>208</v>
      </c>
      <c r="P26" s="11" t="s">
        <v>208</v>
      </c>
      <c r="Q26" s="11" t="s">
        <v>208</v>
      </c>
      <c r="R26" s="11" t="s">
        <v>208</v>
      </c>
      <c r="S26" s="11" t="s">
        <v>208</v>
      </c>
      <c r="T26" s="11" t="s">
        <v>208</v>
      </c>
      <c r="U26" s="11" t="s">
        <v>203</v>
      </c>
      <c r="V26" s="11" t="s">
        <v>208</v>
      </c>
      <c r="W26" s="11" t="s">
        <v>203</v>
      </c>
      <c r="X26" s="11" t="s">
        <v>208</v>
      </c>
      <c r="Y26" s="11" t="s">
        <v>208</v>
      </c>
      <c r="Z26" s="11" t="s">
        <v>208</v>
      </c>
      <c r="AA26" s="11" t="s">
        <v>208</v>
      </c>
      <c r="AB26" s="11" t="s">
        <v>208</v>
      </c>
      <c r="AC26" s="11" t="s">
        <v>208</v>
      </c>
      <c r="AD26" s="11" t="s">
        <v>208</v>
      </c>
      <c r="AE26" s="11" t="s">
        <v>208</v>
      </c>
      <c r="AF26" s="95" t="str">
        <f>[7]Junho!$I$35</f>
        <v>SO</v>
      </c>
      <c r="AG26" s="12" t="s">
        <v>28</v>
      </c>
      <c r="AJ26" t="s">
        <v>28</v>
      </c>
    </row>
    <row r="27" spans="1:39" x14ac:dyDescent="0.2">
      <c r="A27" s="86" t="s">
        <v>9</v>
      </c>
      <c r="B27" s="120" t="s">
        <v>199</v>
      </c>
      <c r="C27" s="11" t="s">
        <v>199</v>
      </c>
      <c r="D27" s="11" t="s">
        <v>199</v>
      </c>
      <c r="E27" s="11" t="s">
        <v>199</v>
      </c>
      <c r="F27" s="11" t="s">
        <v>199</v>
      </c>
      <c r="G27" s="11" t="s">
        <v>199</v>
      </c>
      <c r="H27" s="11" t="s">
        <v>199</v>
      </c>
      <c r="I27" s="11" t="s">
        <v>199</v>
      </c>
      <c r="J27" s="11" t="s">
        <v>199</v>
      </c>
      <c r="K27" s="11" t="s">
        <v>199</v>
      </c>
      <c r="L27" s="11" t="s">
        <v>199</v>
      </c>
      <c r="M27" s="11" t="s">
        <v>205</v>
      </c>
      <c r="N27" s="11" t="s">
        <v>205</v>
      </c>
      <c r="O27" s="11" t="s">
        <v>205</v>
      </c>
      <c r="P27" s="11" t="s">
        <v>199</v>
      </c>
      <c r="Q27" s="11" t="s">
        <v>199</v>
      </c>
      <c r="R27" s="11" t="s">
        <v>199</v>
      </c>
      <c r="S27" s="11" t="s">
        <v>199</v>
      </c>
      <c r="T27" s="11" t="s">
        <v>205</v>
      </c>
      <c r="U27" s="11" t="s">
        <v>205</v>
      </c>
      <c r="V27" s="11" t="s">
        <v>199</v>
      </c>
      <c r="W27" s="11" t="s">
        <v>199</v>
      </c>
      <c r="X27" s="11" t="s">
        <v>199</v>
      </c>
      <c r="Y27" s="11" t="s">
        <v>199</v>
      </c>
      <c r="Z27" s="11" t="s">
        <v>205</v>
      </c>
      <c r="AA27" s="11" t="s">
        <v>205</v>
      </c>
      <c r="AB27" s="11" t="s">
        <v>205</v>
      </c>
      <c r="AC27" s="11" t="s">
        <v>199</v>
      </c>
      <c r="AD27" s="11" t="s">
        <v>205</v>
      </c>
      <c r="AE27" s="11" t="s">
        <v>205</v>
      </c>
      <c r="AF27" s="95" t="s">
        <v>205</v>
      </c>
      <c r="AH27" t="s">
        <v>28</v>
      </c>
      <c r="AI27" t="s">
        <v>28</v>
      </c>
      <c r="AL27" s="12" t="s">
        <v>28</v>
      </c>
    </row>
    <row r="28" spans="1:39" x14ac:dyDescent="0.2">
      <c r="A28" s="86" t="s">
        <v>148</v>
      </c>
      <c r="B28" s="120" t="s">
        <v>203</v>
      </c>
      <c r="C28" s="11" t="s">
        <v>203</v>
      </c>
      <c r="D28" s="11" t="s">
        <v>203</v>
      </c>
      <c r="E28" s="11" t="s">
        <v>203</v>
      </c>
      <c r="F28" s="11" t="s">
        <v>203</v>
      </c>
      <c r="G28" s="11" t="s">
        <v>203</v>
      </c>
      <c r="H28" s="11" t="s">
        <v>203</v>
      </c>
      <c r="I28" s="11" t="s">
        <v>203</v>
      </c>
      <c r="J28" s="11" t="s">
        <v>203</v>
      </c>
      <c r="K28" s="11" t="s">
        <v>199</v>
      </c>
      <c r="L28" s="11" t="s">
        <v>203</v>
      </c>
      <c r="M28" s="11" t="s">
        <v>203</v>
      </c>
      <c r="N28" s="11" t="s">
        <v>203</v>
      </c>
      <c r="O28" s="11" t="s">
        <v>203</v>
      </c>
      <c r="P28" s="11" t="s">
        <v>203</v>
      </c>
      <c r="Q28" s="11" t="s">
        <v>203</v>
      </c>
      <c r="R28" s="11" t="s">
        <v>203</v>
      </c>
      <c r="S28" s="11" t="s">
        <v>203</v>
      </c>
      <c r="T28" s="11" t="s">
        <v>203</v>
      </c>
      <c r="U28" s="11" t="s">
        <v>203</v>
      </c>
      <c r="V28" s="11" t="s">
        <v>203</v>
      </c>
      <c r="W28" s="11" t="s">
        <v>203</v>
      </c>
      <c r="X28" s="11" t="s">
        <v>203</v>
      </c>
      <c r="Y28" s="11" t="s">
        <v>203</v>
      </c>
      <c r="Z28" s="11" t="s">
        <v>203</v>
      </c>
      <c r="AA28" s="11" t="s">
        <v>203</v>
      </c>
      <c r="AB28" s="11" t="s">
        <v>203</v>
      </c>
      <c r="AC28" s="11" t="s">
        <v>203</v>
      </c>
      <c r="AD28" s="11" t="s">
        <v>203</v>
      </c>
      <c r="AE28" s="11" t="s">
        <v>203</v>
      </c>
      <c r="AF28" s="98" t="s">
        <v>203</v>
      </c>
      <c r="AI28" t="s">
        <v>28</v>
      </c>
    </row>
    <row r="29" spans="1:39" x14ac:dyDescent="0.2">
      <c r="A29" s="86" t="s">
        <v>10</v>
      </c>
      <c r="B29" s="120" t="s">
        <v>208</v>
      </c>
      <c r="C29" s="11" t="s">
        <v>208</v>
      </c>
      <c r="D29" s="11" t="s">
        <v>208</v>
      </c>
      <c r="E29" s="11" t="s">
        <v>208</v>
      </c>
      <c r="F29" s="11" t="s">
        <v>208</v>
      </c>
      <c r="G29" s="11" t="s">
        <v>208</v>
      </c>
      <c r="H29" s="11" t="s">
        <v>208</v>
      </c>
      <c r="I29" s="11" t="s">
        <v>208</v>
      </c>
      <c r="J29" s="11" t="s">
        <v>208</v>
      </c>
      <c r="K29" s="11" t="s">
        <v>208</v>
      </c>
      <c r="L29" s="11" t="s">
        <v>208</v>
      </c>
      <c r="M29" s="11" t="s">
        <v>208</v>
      </c>
      <c r="N29" s="11" t="s">
        <v>208</v>
      </c>
      <c r="O29" s="11" t="s">
        <v>208</v>
      </c>
      <c r="P29" s="11" t="s">
        <v>208</v>
      </c>
      <c r="Q29" s="11" t="s">
        <v>208</v>
      </c>
      <c r="R29" s="11" t="s">
        <v>208</v>
      </c>
      <c r="S29" s="11" t="s">
        <v>208</v>
      </c>
      <c r="T29" s="11" t="s">
        <v>208</v>
      </c>
      <c r="U29" s="11" t="s">
        <v>208</v>
      </c>
      <c r="V29" s="11" t="s">
        <v>208</v>
      </c>
      <c r="W29" s="11" t="s">
        <v>208</v>
      </c>
      <c r="X29" s="11" t="s">
        <v>208</v>
      </c>
      <c r="Y29" s="11" t="s">
        <v>208</v>
      </c>
      <c r="Z29" s="11" t="s">
        <v>208</v>
      </c>
      <c r="AA29" s="11" t="s">
        <v>208</v>
      </c>
      <c r="AB29" s="11" t="s">
        <v>208</v>
      </c>
      <c r="AC29" s="11" t="s">
        <v>208</v>
      </c>
      <c r="AD29" s="11" t="s">
        <v>208</v>
      </c>
      <c r="AE29" s="11" t="s">
        <v>208</v>
      </c>
      <c r="AF29" s="95" t="s">
        <v>208</v>
      </c>
      <c r="AK29" s="12" t="s">
        <v>28</v>
      </c>
    </row>
    <row r="30" spans="1:39" x14ac:dyDescent="0.2">
      <c r="A30" s="86" t="s">
        <v>133</v>
      </c>
      <c r="B30" s="120" t="s">
        <v>205</v>
      </c>
      <c r="C30" s="11" t="s">
        <v>205</v>
      </c>
      <c r="D30" s="11" t="s">
        <v>204</v>
      </c>
      <c r="E30" s="11" t="s">
        <v>205</v>
      </c>
      <c r="F30" s="11" t="s">
        <v>204</v>
      </c>
      <c r="G30" s="11" t="s">
        <v>204</v>
      </c>
      <c r="H30" s="11" t="s">
        <v>206</v>
      </c>
      <c r="I30" s="11" t="s">
        <v>205</v>
      </c>
      <c r="J30" s="11" t="s">
        <v>205</v>
      </c>
      <c r="K30" s="11" t="s">
        <v>206</v>
      </c>
      <c r="L30" s="11" t="s">
        <v>206</v>
      </c>
      <c r="M30" s="11" t="s">
        <v>208</v>
      </c>
      <c r="N30" s="11" t="s">
        <v>206</v>
      </c>
      <c r="O30" s="11" t="s">
        <v>205</v>
      </c>
      <c r="P30" s="11" t="s">
        <v>206</v>
      </c>
      <c r="Q30" s="11" t="s">
        <v>206</v>
      </c>
      <c r="R30" s="11" t="s">
        <v>206</v>
      </c>
      <c r="S30" s="11" t="s">
        <v>207</v>
      </c>
      <c r="T30" s="11" t="s">
        <v>205</v>
      </c>
      <c r="U30" s="11" t="s">
        <v>208</v>
      </c>
      <c r="V30" s="11" t="s">
        <v>205</v>
      </c>
      <c r="W30" s="11" t="s">
        <v>206</v>
      </c>
      <c r="X30" s="11" t="s">
        <v>205</v>
      </c>
      <c r="Y30" s="11" t="s">
        <v>205</v>
      </c>
      <c r="Z30" s="11" t="s">
        <v>206</v>
      </c>
      <c r="AA30" s="11" t="s">
        <v>204</v>
      </c>
      <c r="AB30" s="11" t="s">
        <v>204</v>
      </c>
      <c r="AC30" s="11" t="s">
        <v>208</v>
      </c>
      <c r="AD30" s="11" t="s">
        <v>208</v>
      </c>
      <c r="AE30" s="11" t="s">
        <v>206</v>
      </c>
      <c r="AF30" s="98" t="s">
        <v>205</v>
      </c>
      <c r="AI30" t="s">
        <v>28</v>
      </c>
      <c r="AJ30" t="s">
        <v>28</v>
      </c>
      <c r="AK30" t="s">
        <v>28</v>
      </c>
    </row>
    <row r="31" spans="1:39" x14ac:dyDescent="0.2">
      <c r="A31" s="86" t="s">
        <v>14</v>
      </c>
      <c r="B31" s="120" t="s">
        <v>206</v>
      </c>
      <c r="C31" s="11" t="s">
        <v>203</v>
      </c>
      <c r="D31" s="11" t="s">
        <v>204</v>
      </c>
      <c r="E31" s="11" t="s">
        <v>204</v>
      </c>
      <c r="F31" s="11" t="s">
        <v>203</v>
      </c>
      <c r="G31" s="11" t="s">
        <v>203</v>
      </c>
      <c r="H31" s="11" t="s">
        <v>206</v>
      </c>
      <c r="I31" s="11" t="s">
        <v>206</v>
      </c>
      <c r="J31" s="11" t="s">
        <v>206</v>
      </c>
      <c r="K31" s="11" t="s">
        <v>205</v>
      </c>
      <c r="L31" s="11" t="s">
        <v>206</v>
      </c>
      <c r="M31" s="11" t="s">
        <v>206</v>
      </c>
      <c r="N31" s="11" t="s">
        <v>206</v>
      </c>
      <c r="O31" s="11" t="s">
        <v>203</v>
      </c>
      <c r="P31" s="11" t="s">
        <v>206</v>
      </c>
      <c r="Q31" s="11" t="s">
        <v>206</v>
      </c>
      <c r="R31" s="11" t="s">
        <v>206</v>
      </c>
      <c r="S31" s="11" t="s">
        <v>206</v>
      </c>
      <c r="T31" s="11" t="s">
        <v>206</v>
      </c>
      <c r="U31" s="11" t="s">
        <v>206</v>
      </c>
      <c r="V31" s="11" t="s">
        <v>206</v>
      </c>
      <c r="W31" s="11" t="s">
        <v>206</v>
      </c>
      <c r="X31" s="11" t="s">
        <v>203</v>
      </c>
      <c r="Y31" s="11" t="s">
        <v>203</v>
      </c>
      <c r="Z31" s="11" t="s">
        <v>203</v>
      </c>
      <c r="AA31" s="11" t="s">
        <v>203</v>
      </c>
      <c r="AB31" s="11" t="s">
        <v>213</v>
      </c>
      <c r="AC31" s="11" t="s">
        <v>207</v>
      </c>
      <c r="AD31" s="11" t="s">
        <v>206</v>
      </c>
      <c r="AE31" s="11" t="s">
        <v>206</v>
      </c>
      <c r="AF31" s="95" t="str">
        <f>[8]Junho!$I$35</f>
        <v>SE</v>
      </c>
      <c r="AH31" t="s">
        <v>28</v>
      </c>
      <c r="AJ31" t="s">
        <v>28</v>
      </c>
      <c r="AK31" t="s">
        <v>28</v>
      </c>
    </row>
    <row r="32" spans="1:39" ht="13.5" thickBot="1" x14ac:dyDescent="0.25">
      <c r="A32" s="87" t="s">
        <v>11</v>
      </c>
      <c r="B32" s="120" t="s">
        <v>203</v>
      </c>
      <c r="C32" s="11" t="s">
        <v>203</v>
      </c>
      <c r="D32" s="11" t="s">
        <v>203</v>
      </c>
      <c r="E32" s="11" t="s">
        <v>203</v>
      </c>
      <c r="F32" s="11" t="s">
        <v>203</v>
      </c>
      <c r="G32" s="11" t="s">
        <v>203</v>
      </c>
      <c r="H32" s="11" t="s">
        <v>203</v>
      </c>
      <c r="I32" s="11" t="s">
        <v>203</v>
      </c>
      <c r="J32" s="11" t="s">
        <v>203</v>
      </c>
      <c r="K32" s="11" t="s">
        <v>203</v>
      </c>
      <c r="L32" s="11" t="s">
        <v>203</v>
      </c>
      <c r="M32" s="11" t="s">
        <v>203</v>
      </c>
      <c r="N32" s="11" t="s">
        <v>203</v>
      </c>
      <c r="O32" s="11" t="s">
        <v>203</v>
      </c>
      <c r="P32" s="11" t="s">
        <v>203</v>
      </c>
      <c r="Q32" s="11" t="s">
        <v>203</v>
      </c>
      <c r="R32" s="11" t="s">
        <v>203</v>
      </c>
      <c r="S32" s="11" t="s">
        <v>203</v>
      </c>
      <c r="T32" s="11" t="s">
        <v>203</v>
      </c>
      <c r="U32" s="11" t="s">
        <v>203</v>
      </c>
      <c r="V32" s="11" t="s">
        <v>203</v>
      </c>
      <c r="W32" s="11" t="s">
        <v>203</v>
      </c>
      <c r="X32" s="11" t="s">
        <v>203</v>
      </c>
      <c r="Y32" s="11" t="s">
        <v>203</v>
      </c>
      <c r="Z32" s="11" t="s">
        <v>203</v>
      </c>
      <c r="AA32" s="11" t="s">
        <v>203</v>
      </c>
      <c r="AB32" s="11" t="s">
        <v>203</v>
      </c>
      <c r="AC32" s="11" t="s">
        <v>203</v>
      </c>
      <c r="AD32" s="11" t="s">
        <v>203</v>
      </c>
      <c r="AE32" s="11" t="s">
        <v>203</v>
      </c>
      <c r="AF32" s="95" t="s">
        <v>203</v>
      </c>
    </row>
    <row r="33" spans="1:38" s="5" customFormat="1" ht="17.100000000000001" customHeight="1" thickBot="1" x14ac:dyDescent="0.25">
      <c r="A33" s="88" t="s">
        <v>197</v>
      </c>
      <c r="B33" s="147" t="s">
        <v>203</v>
      </c>
      <c r="C33" s="90" t="s">
        <v>203</v>
      </c>
      <c r="D33" s="90" t="s">
        <v>204</v>
      </c>
      <c r="E33" s="90" t="s">
        <v>203</v>
      </c>
      <c r="F33" s="90" t="s">
        <v>203</v>
      </c>
      <c r="G33" s="90" t="s">
        <v>203</v>
      </c>
      <c r="H33" s="90" t="s">
        <v>203</v>
      </c>
      <c r="I33" s="90" t="s">
        <v>203</v>
      </c>
      <c r="J33" s="90" t="s">
        <v>203</v>
      </c>
      <c r="K33" s="90" t="s">
        <v>203</v>
      </c>
      <c r="L33" s="90" t="s">
        <v>203</v>
      </c>
      <c r="M33" s="90" t="s">
        <v>203</v>
      </c>
      <c r="N33" s="90" t="s">
        <v>203</v>
      </c>
      <c r="O33" s="90" t="s">
        <v>203</v>
      </c>
      <c r="P33" s="90" t="s">
        <v>203</v>
      </c>
      <c r="Q33" s="90" t="s">
        <v>203</v>
      </c>
      <c r="R33" s="90" t="s">
        <v>203</v>
      </c>
      <c r="S33" s="90" t="s">
        <v>203</v>
      </c>
      <c r="T33" s="90" t="s">
        <v>203</v>
      </c>
      <c r="U33" s="90" t="s">
        <v>203</v>
      </c>
      <c r="V33" s="90" t="s">
        <v>203</v>
      </c>
      <c r="W33" s="90" t="s">
        <v>203</v>
      </c>
      <c r="X33" s="90" t="s">
        <v>203</v>
      </c>
      <c r="Y33" s="90" t="s">
        <v>203</v>
      </c>
      <c r="Z33" s="90" t="s">
        <v>203</v>
      </c>
      <c r="AA33" s="90" t="s">
        <v>203</v>
      </c>
      <c r="AB33" s="90" t="s">
        <v>203</v>
      </c>
      <c r="AC33" s="90" t="s">
        <v>203</v>
      </c>
      <c r="AD33" s="90" t="s">
        <v>203</v>
      </c>
      <c r="AE33" s="93" t="s">
        <v>203</v>
      </c>
      <c r="AF33" s="94"/>
      <c r="AK33" s="5" t="s">
        <v>28</v>
      </c>
      <c r="AL33" s="5" t="s">
        <v>28</v>
      </c>
    </row>
    <row r="34" spans="1:38" s="8" customFormat="1" ht="13.5" thickBot="1" x14ac:dyDescent="0.25">
      <c r="A34" s="276" t="s">
        <v>196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8"/>
      <c r="AF34" s="96" t="s">
        <v>203</v>
      </c>
      <c r="AK34" s="8" t="s">
        <v>28</v>
      </c>
      <c r="AL34" s="8" t="s">
        <v>28</v>
      </c>
    </row>
    <row r="35" spans="1:38" x14ac:dyDescent="0.2">
      <c r="A35" s="42"/>
      <c r="B35" s="43"/>
      <c r="C35" s="43"/>
      <c r="D35" s="43" t="s">
        <v>80</v>
      </c>
      <c r="E35" s="43"/>
      <c r="F35" s="43"/>
      <c r="G35" s="43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50"/>
      <c r="AE35" s="54" t="s">
        <v>28</v>
      </c>
      <c r="AF35" s="79"/>
    </row>
    <row r="36" spans="1:38" x14ac:dyDescent="0.2">
      <c r="A36" s="42"/>
      <c r="B36" s="44" t="s">
        <v>81</v>
      </c>
      <c r="C36" s="44"/>
      <c r="D36" s="44"/>
      <c r="E36" s="44"/>
      <c r="F36" s="44"/>
      <c r="G36" s="44"/>
      <c r="H36" s="44"/>
      <c r="I36" s="44"/>
      <c r="J36" s="77"/>
      <c r="K36" s="77"/>
      <c r="L36" s="77"/>
      <c r="M36" s="77" t="s">
        <v>26</v>
      </c>
      <c r="N36" s="77"/>
      <c r="O36" s="77"/>
      <c r="P36" s="77"/>
      <c r="Q36" s="77"/>
      <c r="R36" s="77"/>
      <c r="S36" s="77"/>
      <c r="T36" s="223"/>
      <c r="U36" s="223"/>
      <c r="V36" s="223"/>
      <c r="W36" s="223"/>
      <c r="X36" s="223"/>
      <c r="Y36" s="77"/>
      <c r="Z36" s="77"/>
      <c r="AA36" s="77"/>
      <c r="AB36" s="77"/>
      <c r="AC36" s="77"/>
      <c r="AD36" s="77"/>
      <c r="AE36" s="77"/>
      <c r="AF36" s="79"/>
      <c r="AK36" t="s">
        <v>28</v>
      </c>
    </row>
    <row r="37" spans="1:38" x14ac:dyDescent="0.2">
      <c r="A37" s="45"/>
      <c r="B37" s="77"/>
      <c r="C37" s="77"/>
      <c r="D37" s="77"/>
      <c r="E37" s="77"/>
      <c r="F37" s="77"/>
      <c r="G37" s="77"/>
      <c r="H37" s="77"/>
      <c r="I37" s="77"/>
      <c r="J37" s="78"/>
      <c r="K37" s="78"/>
      <c r="L37" s="78"/>
      <c r="M37" s="78" t="s">
        <v>27</v>
      </c>
      <c r="N37" s="78"/>
      <c r="O37" s="78"/>
      <c r="P37" s="78"/>
      <c r="Q37" s="77"/>
      <c r="R37" s="77"/>
      <c r="S37" s="77"/>
      <c r="T37" s="224"/>
      <c r="U37" s="224"/>
      <c r="V37" s="224"/>
      <c r="W37" s="224"/>
      <c r="X37" s="224"/>
      <c r="Y37" s="77"/>
      <c r="Z37" s="77"/>
      <c r="AA37" s="77"/>
      <c r="AB37" s="77"/>
      <c r="AC37" s="77"/>
      <c r="AD37" s="50"/>
      <c r="AE37" s="50"/>
      <c r="AF37" s="79"/>
    </row>
    <row r="38" spans="1:38" x14ac:dyDescent="0.2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50"/>
      <c r="AE38" s="50"/>
      <c r="AF38" s="79"/>
    </row>
    <row r="39" spans="1:38" x14ac:dyDescent="0.2">
      <c r="A39" s="45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50"/>
      <c r="AF39" s="79"/>
      <c r="AK39" s="12" t="s">
        <v>28</v>
      </c>
    </row>
    <row r="40" spans="1:38" x14ac:dyDescent="0.2">
      <c r="A40" s="45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51"/>
      <c r="AF40" s="79"/>
    </row>
    <row r="41" spans="1:38" ht="13.5" thickBot="1" x14ac:dyDescent="0.25">
      <c r="A41" s="55"/>
      <c r="B41" s="56"/>
      <c r="C41" s="56"/>
      <c r="D41" s="56"/>
      <c r="E41" s="56"/>
      <c r="F41" s="56"/>
      <c r="G41" s="56" t="s">
        <v>28</v>
      </c>
      <c r="H41" s="56"/>
      <c r="I41" s="56"/>
      <c r="J41" s="56"/>
      <c r="K41" s="56"/>
      <c r="L41" s="56" t="s">
        <v>28</v>
      </c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80"/>
    </row>
    <row r="42" spans="1:38" x14ac:dyDescent="0.2">
      <c r="AF42" s="7"/>
    </row>
    <row r="43" spans="1:38" x14ac:dyDescent="0.2">
      <c r="AK43" s="12" t="s">
        <v>28</v>
      </c>
    </row>
    <row r="45" spans="1:38" x14ac:dyDescent="0.2">
      <c r="V45" s="2" t="s">
        <v>28</v>
      </c>
    </row>
    <row r="49" spans="10:33" x14ac:dyDescent="0.2">
      <c r="Q49" s="2" t="s">
        <v>28</v>
      </c>
    </row>
    <row r="50" spans="10:33" x14ac:dyDescent="0.2">
      <c r="J50" s="2" t="s">
        <v>28</v>
      </c>
      <c r="AG50" t="s">
        <v>28</v>
      </c>
    </row>
    <row r="52" spans="10:33" x14ac:dyDescent="0.2">
      <c r="O52" s="2" t="s">
        <v>28</v>
      </c>
    </row>
    <row r="53" spans="10:33" x14ac:dyDescent="0.2">
      <c r="P53" s="2" t="s">
        <v>28</v>
      </c>
      <c r="AB53" s="2" t="s">
        <v>28</v>
      </c>
    </row>
    <row r="57" spans="10:33" x14ac:dyDescent="0.2">
      <c r="Z57" s="2" t="s">
        <v>28</v>
      </c>
    </row>
    <row r="65" spans="22:22" x14ac:dyDescent="0.2">
      <c r="V65" s="2" t="s">
        <v>28</v>
      </c>
    </row>
  </sheetData>
  <sheetProtection password="C6EC" sheet="1" objects="1" scenarios="1"/>
  <mergeCells count="36">
    <mergeCell ref="T36:X36"/>
    <mergeCell ref="T37:X37"/>
    <mergeCell ref="M3:M4"/>
    <mergeCell ref="N3:N4"/>
    <mergeCell ref="O3:O4"/>
    <mergeCell ref="P3:P4"/>
    <mergeCell ref="Q3:Q4"/>
    <mergeCell ref="A34:AE3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F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2"/>
  <sheetViews>
    <sheetView zoomScale="90" zoomScaleNormal="90" workbookViewId="0">
      <selection activeCell="AL40" sqref="AL4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6" ht="20.100000000000001" customHeight="1" thickBot="1" x14ac:dyDescent="0.25">
      <c r="A1" s="212" t="s">
        <v>219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  <c r="AG1" s="61"/>
    </row>
    <row r="2" spans="1:36" s="4" customFormat="1" ht="20.100000000000001" customHeight="1" thickBot="1" x14ac:dyDescent="0.25">
      <c r="A2" s="215" t="s">
        <v>12</v>
      </c>
      <c r="B2" s="209" t="s">
        <v>209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1"/>
    </row>
    <row r="3" spans="1:36" s="5" customFormat="1" ht="20.100000000000001" customHeight="1" x14ac:dyDescent="0.2">
      <c r="A3" s="216"/>
      <c r="B3" s="279">
        <v>1</v>
      </c>
      <c r="C3" s="228">
        <f>SUM(B3+1)</f>
        <v>2</v>
      </c>
      <c r="D3" s="228">
        <f t="shared" ref="D3:AD3" si="0">SUM(C3+1)</f>
        <v>3</v>
      </c>
      <c r="E3" s="228">
        <f t="shared" si="0"/>
        <v>4</v>
      </c>
      <c r="F3" s="228">
        <f t="shared" si="0"/>
        <v>5</v>
      </c>
      <c r="G3" s="228">
        <f t="shared" si="0"/>
        <v>6</v>
      </c>
      <c r="H3" s="228">
        <f t="shared" si="0"/>
        <v>7</v>
      </c>
      <c r="I3" s="228">
        <f t="shared" si="0"/>
        <v>8</v>
      </c>
      <c r="J3" s="228">
        <f t="shared" si="0"/>
        <v>9</v>
      </c>
      <c r="K3" s="228">
        <f t="shared" si="0"/>
        <v>10</v>
      </c>
      <c r="L3" s="228">
        <f t="shared" si="0"/>
        <v>11</v>
      </c>
      <c r="M3" s="228">
        <f t="shared" si="0"/>
        <v>12</v>
      </c>
      <c r="N3" s="228">
        <f t="shared" si="0"/>
        <v>13</v>
      </c>
      <c r="O3" s="228">
        <f t="shared" si="0"/>
        <v>14</v>
      </c>
      <c r="P3" s="228">
        <f t="shared" si="0"/>
        <v>15</v>
      </c>
      <c r="Q3" s="228">
        <f t="shared" si="0"/>
        <v>16</v>
      </c>
      <c r="R3" s="228">
        <f t="shared" si="0"/>
        <v>17</v>
      </c>
      <c r="S3" s="228">
        <f t="shared" si="0"/>
        <v>18</v>
      </c>
      <c r="T3" s="228">
        <f t="shared" si="0"/>
        <v>19</v>
      </c>
      <c r="U3" s="228">
        <f t="shared" si="0"/>
        <v>20</v>
      </c>
      <c r="V3" s="228">
        <f t="shared" si="0"/>
        <v>21</v>
      </c>
      <c r="W3" s="228">
        <f t="shared" si="0"/>
        <v>22</v>
      </c>
      <c r="X3" s="228">
        <f t="shared" si="0"/>
        <v>23</v>
      </c>
      <c r="Y3" s="228">
        <f t="shared" si="0"/>
        <v>24</v>
      </c>
      <c r="Z3" s="228">
        <f t="shared" si="0"/>
        <v>25</v>
      </c>
      <c r="AA3" s="228">
        <f t="shared" si="0"/>
        <v>26</v>
      </c>
      <c r="AB3" s="228">
        <f t="shared" si="0"/>
        <v>27</v>
      </c>
      <c r="AC3" s="228">
        <f t="shared" si="0"/>
        <v>28</v>
      </c>
      <c r="AD3" s="228">
        <f t="shared" si="0"/>
        <v>29</v>
      </c>
      <c r="AE3" s="280">
        <v>30</v>
      </c>
      <c r="AF3" s="207" t="s">
        <v>19</v>
      </c>
      <c r="AG3" s="143" t="s">
        <v>18</v>
      </c>
    </row>
    <row r="4" spans="1:36" s="5" customFormat="1" ht="20.100000000000001" customHeight="1" thickBot="1" x14ac:dyDescent="0.25">
      <c r="A4" s="216"/>
      <c r="B4" s="218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42"/>
      <c r="AF4" s="205" t="s">
        <v>17</v>
      </c>
      <c r="AG4" s="206" t="s">
        <v>17</v>
      </c>
    </row>
    <row r="5" spans="1:36" s="5" customFormat="1" x14ac:dyDescent="0.2">
      <c r="A5" s="86" t="s">
        <v>22</v>
      </c>
      <c r="B5" s="131">
        <v>21.240000000000002</v>
      </c>
      <c r="C5" s="132">
        <v>20.88</v>
      </c>
      <c r="D5" s="132">
        <v>19.440000000000001</v>
      </c>
      <c r="E5" s="132">
        <v>33.840000000000003</v>
      </c>
      <c r="F5" s="132">
        <v>35.28</v>
      </c>
      <c r="G5" s="132">
        <v>26.64</v>
      </c>
      <c r="H5" s="132">
        <v>21.6</v>
      </c>
      <c r="I5" s="132">
        <v>26.28</v>
      </c>
      <c r="J5" s="132">
        <v>19.440000000000001</v>
      </c>
      <c r="K5" s="132">
        <v>34.92</v>
      </c>
      <c r="L5" s="132">
        <v>28.8</v>
      </c>
      <c r="M5" s="132">
        <v>20.88</v>
      </c>
      <c r="N5" s="132">
        <v>20.16</v>
      </c>
      <c r="O5" s="132">
        <v>18.720000000000002</v>
      </c>
      <c r="P5" s="132">
        <v>18.36</v>
      </c>
      <c r="Q5" s="132">
        <v>15.48</v>
      </c>
      <c r="R5" s="132">
        <v>16.920000000000002</v>
      </c>
      <c r="S5" s="132">
        <v>16.920000000000002</v>
      </c>
      <c r="T5" s="132">
        <v>33.119999999999997</v>
      </c>
      <c r="U5" s="132">
        <v>23.400000000000002</v>
      </c>
      <c r="V5" s="132">
        <v>21.240000000000002</v>
      </c>
      <c r="W5" s="132">
        <v>12.96</v>
      </c>
      <c r="X5" s="132">
        <v>31.680000000000003</v>
      </c>
      <c r="Y5" s="132">
        <v>50.04</v>
      </c>
      <c r="Z5" s="132">
        <v>22.68</v>
      </c>
      <c r="AA5" s="132">
        <v>42.12</v>
      </c>
      <c r="AB5" s="132">
        <v>37.800000000000004</v>
      </c>
      <c r="AC5" s="132">
        <v>36.72</v>
      </c>
      <c r="AD5" s="132">
        <v>36.72</v>
      </c>
      <c r="AE5" s="133">
        <v>23.759999999999998</v>
      </c>
      <c r="AF5" s="177">
        <f>MAX(B5:AE5)</f>
        <v>50.04</v>
      </c>
      <c r="AG5" s="204">
        <f>AVERAGE(B5:AE5)</f>
        <v>26.267999999999997</v>
      </c>
    </row>
    <row r="6" spans="1:36" x14ac:dyDescent="0.2">
      <c r="A6" s="86" t="s">
        <v>83</v>
      </c>
      <c r="B6" s="120">
        <v>19.8</v>
      </c>
      <c r="C6" s="11">
        <v>25.56</v>
      </c>
      <c r="D6" s="11">
        <v>20.88</v>
      </c>
      <c r="E6" s="11">
        <v>33.840000000000003</v>
      </c>
      <c r="F6" s="11">
        <v>36</v>
      </c>
      <c r="G6" s="11">
        <v>31.319999999999997</v>
      </c>
      <c r="H6" s="11">
        <v>36</v>
      </c>
      <c r="I6" s="11">
        <v>47.519999999999996</v>
      </c>
      <c r="J6" s="11">
        <v>26.28</v>
      </c>
      <c r="K6" s="11">
        <v>35.64</v>
      </c>
      <c r="L6" s="11">
        <v>28.08</v>
      </c>
      <c r="M6" s="11">
        <v>27</v>
      </c>
      <c r="N6" s="11">
        <v>30.6</v>
      </c>
      <c r="O6" s="11">
        <v>27.36</v>
      </c>
      <c r="P6" s="11">
        <v>21.240000000000002</v>
      </c>
      <c r="Q6" s="11">
        <v>21.96</v>
      </c>
      <c r="R6" s="11">
        <v>29.880000000000003</v>
      </c>
      <c r="S6" s="11">
        <v>20.52</v>
      </c>
      <c r="T6" s="11">
        <v>30.6</v>
      </c>
      <c r="U6" s="11">
        <v>21.96</v>
      </c>
      <c r="V6" s="11">
        <v>21.6</v>
      </c>
      <c r="W6" s="11">
        <v>21.96</v>
      </c>
      <c r="X6" s="11">
        <v>39.96</v>
      </c>
      <c r="Y6" s="11">
        <v>34.92</v>
      </c>
      <c r="Z6" s="11">
        <v>21.96</v>
      </c>
      <c r="AA6" s="11">
        <v>35.64</v>
      </c>
      <c r="AB6" s="11">
        <v>42.12</v>
      </c>
      <c r="AC6" s="11">
        <v>43.92</v>
      </c>
      <c r="AD6" s="11">
        <v>32.76</v>
      </c>
      <c r="AE6" s="106">
        <v>21.6</v>
      </c>
      <c r="AF6" s="108">
        <f>MAX(B6:AE6)</f>
        <v>47.519999999999996</v>
      </c>
      <c r="AG6" s="145">
        <f>AVERAGE(B6:AE6)</f>
        <v>29.616</v>
      </c>
    </row>
    <row r="7" spans="1:36" x14ac:dyDescent="0.2">
      <c r="A7" s="86" t="s">
        <v>0</v>
      </c>
      <c r="B7" s="202" t="s">
        <v>199</v>
      </c>
      <c r="C7" s="104" t="s">
        <v>199</v>
      </c>
      <c r="D7" s="104" t="s">
        <v>199</v>
      </c>
      <c r="E7" s="104" t="s">
        <v>199</v>
      </c>
      <c r="F7" s="104" t="s">
        <v>199</v>
      </c>
      <c r="G7" s="104" t="s">
        <v>199</v>
      </c>
      <c r="H7" s="104" t="s">
        <v>199</v>
      </c>
      <c r="I7" s="104" t="s">
        <v>199</v>
      </c>
      <c r="J7" s="104" t="s">
        <v>199</v>
      </c>
      <c r="K7" s="104" t="s">
        <v>199</v>
      </c>
      <c r="L7" s="104" t="s">
        <v>199</v>
      </c>
      <c r="M7" s="104" t="s">
        <v>199</v>
      </c>
      <c r="N7" s="104" t="s">
        <v>199</v>
      </c>
      <c r="O7" s="104" t="s">
        <v>199</v>
      </c>
      <c r="P7" s="104" t="s">
        <v>199</v>
      </c>
      <c r="Q7" s="104" t="s">
        <v>199</v>
      </c>
      <c r="R7" s="104" t="s">
        <v>199</v>
      </c>
      <c r="S7" s="104" t="s">
        <v>199</v>
      </c>
      <c r="T7" s="104">
        <v>16.559999999999999</v>
      </c>
      <c r="U7" s="104">
        <v>23.040000000000003</v>
      </c>
      <c r="V7" s="104">
        <v>20.88</v>
      </c>
      <c r="W7" s="104">
        <v>20.16</v>
      </c>
      <c r="X7" s="104">
        <v>0</v>
      </c>
      <c r="Y7" s="104" t="s">
        <v>199</v>
      </c>
      <c r="Z7" s="104" t="s">
        <v>199</v>
      </c>
      <c r="AA7" s="104" t="s">
        <v>199</v>
      </c>
      <c r="AB7" s="104" t="s">
        <v>199</v>
      </c>
      <c r="AC7" s="104" t="s">
        <v>199</v>
      </c>
      <c r="AD7" s="104" t="s">
        <v>199</v>
      </c>
      <c r="AE7" s="107">
        <v>25.92</v>
      </c>
      <c r="AF7" s="108">
        <f>MAX(B7:AE7)</f>
        <v>25.92</v>
      </c>
      <c r="AG7" s="144">
        <f>AVERAGE(B7:AE7)</f>
        <v>17.760000000000002</v>
      </c>
    </row>
    <row r="8" spans="1:36" x14ac:dyDescent="0.2">
      <c r="A8" s="86" t="s">
        <v>142</v>
      </c>
      <c r="B8" s="120">
        <v>27.720000000000002</v>
      </c>
      <c r="C8" s="11">
        <v>23.759999999999998</v>
      </c>
      <c r="D8" s="11">
        <v>29.16</v>
      </c>
      <c r="E8" s="11">
        <v>44.64</v>
      </c>
      <c r="F8" s="11">
        <v>41.04</v>
      </c>
      <c r="G8" s="11">
        <v>56.88</v>
      </c>
      <c r="H8" s="11">
        <v>38.159999999999997</v>
      </c>
      <c r="I8" s="11">
        <v>24.12</v>
      </c>
      <c r="J8" s="11">
        <v>34.56</v>
      </c>
      <c r="K8" s="11">
        <v>37.080000000000005</v>
      </c>
      <c r="L8" s="11">
        <v>28.44</v>
      </c>
      <c r="M8" s="11">
        <v>25.56</v>
      </c>
      <c r="N8" s="11">
        <v>27.720000000000002</v>
      </c>
      <c r="O8" s="11">
        <v>30.6</v>
      </c>
      <c r="P8" s="11">
        <v>19.8</v>
      </c>
      <c r="Q8" s="11">
        <v>22.32</v>
      </c>
      <c r="R8" s="11">
        <v>21.6</v>
      </c>
      <c r="S8" s="11">
        <v>21.240000000000002</v>
      </c>
      <c r="T8" s="11">
        <v>32.4</v>
      </c>
      <c r="U8" s="11">
        <v>28.08</v>
      </c>
      <c r="V8" s="11">
        <v>32.76</v>
      </c>
      <c r="W8" s="11">
        <v>23.759999999999998</v>
      </c>
      <c r="X8" s="11">
        <v>50.4</v>
      </c>
      <c r="Y8" s="11">
        <v>56.519999999999996</v>
      </c>
      <c r="Z8" s="11">
        <v>27.36</v>
      </c>
      <c r="AA8" s="11">
        <v>48.24</v>
      </c>
      <c r="AB8" s="11">
        <v>38.880000000000003</v>
      </c>
      <c r="AC8" s="11">
        <v>36.36</v>
      </c>
      <c r="AD8" s="11">
        <v>28.8</v>
      </c>
      <c r="AE8" s="106">
        <v>28.08</v>
      </c>
      <c r="AF8" s="108">
        <f>MAX(B8:AE8)</f>
        <v>56.88</v>
      </c>
      <c r="AG8" s="145">
        <f>AVERAGE(B8:AE8)</f>
        <v>32.868000000000002</v>
      </c>
    </row>
    <row r="9" spans="1:36" x14ac:dyDescent="0.2">
      <c r="A9" s="86" t="s">
        <v>92</v>
      </c>
      <c r="B9" s="120">
        <v>21.6</v>
      </c>
      <c r="C9" s="11">
        <v>30.96</v>
      </c>
      <c r="D9" s="11">
        <v>33.480000000000004</v>
      </c>
      <c r="E9" s="11">
        <v>42.84</v>
      </c>
      <c r="F9" s="11">
        <v>46.080000000000005</v>
      </c>
      <c r="G9" s="11">
        <v>39.24</v>
      </c>
      <c r="H9" s="11">
        <v>43.92</v>
      </c>
      <c r="I9" s="11">
        <v>67.319999999999993</v>
      </c>
      <c r="J9" s="11">
        <v>24.12</v>
      </c>
      <c r="K9" s="11">
        <v>37.080000000000005</v>
      </c>
      <c r="L9" s="11">
        <v>33.840000000000003</v>
      </c>
      <c r="M9" s="11">
        <v>22.32</v>
      </c>
      <c r="N9" s="11">
        <v>22.32</v>
      </c>
      <c r="O9" s="11">
        <v>19.079999999999998</v>
      </c>
      <c r="P9" s="11">
        <v>21.96</v>
      </c>
      <c r="Q9" s="11">
        <v>24.48</v>
      </c>
      <c r="R9" s="11">
        <v>38.159999999999997</v>
      </c>
      <c r="S9" s="11">
        <v>21.6</v>
      </c>
      <c r="T9" s="11">
        <v>35.64</v>
      </c>
      <c r="U9" s="11">
        <v>20.88</v>
      </c>
      <c r="V9" s="11">
        <v>17.64</v>
      </c>
      <c r="W9" s="11">
        <v>23.040000000000003</v>
      </c>
      <c r="X9" s="11" t="s">
        <v>199</v>
      </c>
      <c r="Y9" s="11" t="s">
        <v>199</v>
      </c>
      <c r="Z9" s="11" t="s">
        <v>199</v>
      </c>
      <c r="AA9" s="11" t="s">
        <v>199</v>
      </c>
      <c r="AB9" s="11" t="s">
        <v>199</v>
      </c>
      <c r="AC9" s="11" t="s">
        <v>199</v>
      </c>
      <c r="AD9" s="11" t="s">
        <v>199</v>
      </c>
      <c r="AE9" s="106" t="s">
        <v>199</v>
      </c>
      <c r="AF9" s="108">
        <f>MAX(B9:AE9)</f>
        <v>67.319999999999993</v>
      </c>
      <c r="AG9" s="145">
        <f>AVERAGE(B9:AE9)</f>
        <v>31.25454545454545</v>
      </c>
    </row>
    <row r="10" spans="1:36" x14ac:dyDescent="0.2">
      <c r="A10" s="86" t="s">
        <v>98</v>
      </c>
      <c r="B10" s="202">
        <v>23.040000000000003</v>
      </c>
      <c r="C10" s="104">
        <v>26.28</v>
      </c>
      <c r="D10" s="104">
        <v>24.840000000000003</v>
      </c>
      <c r="E10" s="104">
        <v>36.72</v>
      </c>
      <c r="F10" s="104">
        <v>39.96</v>
      </c>
      <c r="G10" s="104">
        <v>23.759999999999998</v>
      </c>
      <c r="H10" s="104">
        <v>25.2</v>
      </c>
      <c r="I10" s="104">
        <v>25.56</v>
      </c>
      <c r="J10" s="104" t="s">
        <v>199</v>
      </c>
      <c r="K10" s="104">
        <v>29.52</v>
      </c>
      <c r="L10" s="104">
        <v>24.12</v>
      </c>
      <c r="M10" s="104">
        <v>23.400000000000002</v>
      </c>
      <c r="N10" s="104">
        <v>25.2</v>
      </c>
      <c r="O10" s="104" t="s">
        <v>199</v>
      </c>
      <c r="P10" s="104" t="s">
        <v>199</v>
      </c>
      <c r="Q10" s="104" t="s">
        <v>199</v>
      </c>
      <c r="R10" s="104" t="s">
        <v>199</v>
      </c>
      <c r="S10" s="104" t="s">
        <v>199</v>
      </c>
      <c r="T10" s="104" t="s">
        <v>199</v>
      </c>
      <c r="U10" s="104" t="s">
        <v>199</v>
      </c>
      <c r="V10" s="104" t="s">
        <v>199</v>
      </c>
      <c r="W10" s="104" t="s">
        <v>199</v>
      </c>
      <c r="X10" s="104" t="s">
        <v>199</v>
      </c>
      <c r="Y10" s="104" t="s">
        <v>199</v>
      </c>
      <c r="Z10" s="104" t="s">
        <v>199</v>
      </c>
      <c r="AA10" s="104" t="s">
        <v>199</v>
      </c>
      <c r="AB10" s="104" t="s">
        <v>199</v>
      </c>
      <c r="AC10" s="104" t="s">
        <v>199</v>
      </c>
      <c r="AD10" s="104" t="s">
        <v>199</v>
      </c>
      <c r="AE10" s="107" t="s">
        <v>199</v>
      </c>
      <c r="AF10" s="108">
        <f t="shared" ref="AF10:AF29" si="1">MAX(B10:AE10)</f>
        <v>39.96</v>
      </c>
      <c r="AG10" s="145">
        <f t="shared" ref="AG10:AG29" si="2">AVERAGE(B10:AE10)</f>
        <v>27.299999999999997</v>
      </c>
    </row>
    <row r="11" spans="1:36" x14ac:dyDescent="0.2">
      <c r="A11" s="86" t="s">
        <v>1</v>
      </c>
      <c r="B11" s="202">
        <v>32.04</v>
      </c>
      <c r="C11" s="104">
        <v>25.92</v>
      </c>
      <c r="D11" s="104">
        <v>23.040000000000003</v>
      </c>
      <c r="E11" s="104">
        <v>35.64</v>
      </c>
      <c r="F11" s="104">
        <v>48.96</v>
      </c>
      <c r="G11" s="104">
        <v>42.84</v>
      </c>
      <c r="H11" s="104">
        <v>29.880000000000003</v>
      </c>
      <c r="I11" s="104">
        <v>42.480000000000004</v>
      </c>
      <c r="J11" s="104">
        <v>35.28</v>
      </c>
      <c r="K11" s="104">
        <v>40.680000000000007</v>
      </c>
      <c r="L11" s="104">
        <v>29.16</v>
      </c>
      <c r="M11" s="104">
        <v>35.28</v>
      </c>
      <c r="N11" s="104">
        <v>29.52</v>
      </c>
      <c r="O11" s="104">
        <v>36</v>
      </c>
      <c r="P11" s="104">
        <v>24.840000000000003</v>
      </c>
      <c r="Q11" s="104">
        <v>23.400000000000002</v>
      </c>
      <c r="R11" s="104">
        <v>32.76</v>
      </c>
      <c r="S11" s="104">
        <v>29.52</v>
      </c>
      <c r="T11" s="104">
        <v>29.880000000000003</v>
      </c>
      <c r="U11" s="104">
        <v>20.16</v>
      </c>
      <c r="V11" s="104">
        <v>37.080000000000005</v>
      </c>
      <c r="W11" s="104">
        <v>18</v>
      </c>
      <c r="X11" s="104">
        <v>46.440000000000005</v>
      </c>
      <c r="Y11" s="104">
        <v>50.04</v>
      </c>
      <c r="Z11" s="104">
        <v>27.36</v>
      </c>
      <c r="AA11" s="104">
        <v>47.519999999999996</v>
      </c>
      <c r="AB11" s="104">
        <v>29.880000000000003</v>
      </c>
      <c r="AC11" s="104">
        <v>39.6</v>
      </c>
      <c r="AD11" s="104">
        <v>40.32</v>
      </c>
      <c r="AE11" s="107">
        <v>39.96</v>
      </c>
      <c r="AF11" s="108">
        <f t="shared" si="1"/>
        <v>50.04</v>
      </c>
      <c r="AG11" s="144">
        <f t="shared" si="2"/>
        <v>34.116000000000007</v>
      </c>
      <c r="AI11" s="12" t="s">
        <v>28</v>
      </c>
      <c r="AJ11" t="s">
        <v>28</v>
      </c>
    </row>
    <row r="12" spans="1:36" x14ac:dyDescent="0.2">
      <c r="A12" s="86" t="s">
        <v>2</v>
      </c>
      <c r="B12" s="202">
        <v>26.28</v>
      </c>
      <c r="C12" s="104">
        <v>28.8</v>
      </c>
      <c r="D12" s="104">
        <v>24.840000000000003</v>
      </c>
      <c r="E12" s="104">
        <v>31.680000000000003</v>
      </c>
      <c r="F12" s="104">
        <v>34.56</v>
      </c>
      <c r="G12" s="104">
        <v>20.52</v>
      </c>
      <c r="H12" s="104">
        <v>22.68</v>
      </c>
      <c r="I12" s="104">
        <v>21.96</v>
      </c>
      <c r="J12" s="104">
        <v>25.2</v>
      </c>
      <c r="K12" s="104">
        <v>30.96</v>
      </c>
      <c r="L12" s="104">
        <v>25.56</v>
      </c>
      <c r="M12" s="104">
        <v>23.040000000000003</v>
      </c>
      <c r="N12" s="104">
        <v>28.44</v>
      </c>
      <c r="O12" s="104">
        <v>22.68</v>
      </c>
      <c r="P12" s="104">
        <v>20.52</v>
      </c>
      <c r="Q12" s="104">
        <v>16.2</v>
      </c>
      <c r="R12" s="104">
        <v>18.36</v>
      </c>
      <c r="S12" s="104">
        <v>21.240000000000002</v>
      </c>
      <c r="T12" s="104">
        <v>33.119999999999997</v>
      </c>
      <c r="U12" s="104">
        <v>20.52</v>
      </c>
      <c r="V12" s="104">
        <v>26.64</v>
      </c>
      <c r="W12" s="104">
        <v>16.559999999999999</v>
      </c>
      <c r="X12" s="104">
        <v>27.36</v>
      </c>
      <c r="Y12" s="104">
        <v>37.440000000000005</v>
      </c>
      <c r="Z12" s="104">
        <v>19.8</v>
      </c>
      <c r="AA12" s="104">
        <v>35.64</v>
      </c>
      <c r="AB12" s="104">
        <v>20.52</v>
      </c>
      <c r="AC12" s="104">
        <v>44.28</v>
      </c>
      <c r="AD12" s="104">
        <v>49.680000000000007</v>
      </c>
      <c r="AE12" s="107">
        <v>20.52</v>
      </c>
      <c r="AF12" s="108">
        <f t="shared" si="1"/>
        <v>49.680000000000007</v>
      </c>
      <c r="AG12" s="144">
        <f t="shared" si="2"/>
        <v>26.519999999999996</v>
      </c>
      <c r="AH12" s="12" t="s">
        <v>28</v>
      </c>
      <c r="AI12" s="12" t="s">
        <v>28</v>
      </c>
    </row>
    <row r="13" spans="1:36" x14ac:dyDescent="0.2">
      <c r="A13" s="86" t="s">
        <v>3</v>
      </c>
      <c r="B13" s="202">
        <v>14.4</v>
      </c>
      <c r="C13" s="104">
        <v>27</v>
      </c>
      <c r="D13" s="104">
        <v>26.28</v>
      </c>
      <c r="E13" s="104">
        <v>36.36</v>
      </c>
      <c r="F13" s="104">
        <v>40.680000000000007</v>
      </c>
      <c r="G13" s="104">
        <v>23.040000000000003</v>
      </c>
      <c r="H13" s="104">
        <v>22.32</v>
      </c>
      <c r="I13" s="104">
        <v>23.759999999999998</v>
      </c>
      <c r="J13" s="104">
        <v>20.52</v>
      </c>
      <c r="K13" s="104">
        <v>25.92</v>
      </c>
      <c r="L13" s="104">
        <v>35.64</v>
      </c>
      <c r="M13" s="104">
        <v>27.720000000000002</v>
      </c>
      <c r="N13" s="104">
        <v>21.96</v>
      </c>
      <c r="O13" s="104">
        <v>19.079999999999998</v>
      </c>
      <c r="P13" s="104">
        <v>27.720000000000002</v>
      </c>
      <c r="Q13" s="104">
        <v>34.56</v>
      </c>
      <c r="R13" s="104">
        <v>42.480000000000004</v>
      </c>
      <c r="S13" s="104">
        <v>37.080000000000005</v>
      </c>
      <c r="T13" s="104">
        <v>37.440000000000005</v>
      </c>
      <c r="U13" s="104">
        <v>24.48</v>
      </c>
      <c r="V13" s="104">
        <v>18.36</v>
      </c>
      <c r="W13" s="104">
        <v>29.52</v>
      </c>
      <c r="X13" s="104">
        <v>36.72</v>
      </c>
      <c r="Y13" s="104">
        <v>33.480000000000004</v>
      </c>
      <c r="Z13" s="104">
        <v>23.759999999999998</v>
      </c>
      <c r="AA13" s="104">
        <v>36.36</v>
      </c>
      <c r="AB13" s="104">
        <v>61.92</v>
      </c>
      <c r="AC13" s="104">
        <v>50.04</v>
      </c>
      <c r="AD13" s="104">
        <v>27.36</v>
      </c>
      <c r="AE13" s="107">
        <v>38.159999999999997</v>
      </c>
      <c r="AF13" s="108">
        <f t="shared" si="1"/>
        <v>61.92</v>
      </c>
      <c r="AG13" s="144">
        <f t="shared" si="2"/>
        <v>30.803999999999998</v>
      </c>
      <c r="AH13" s="12" t="s">
        <v>28</v>
      </c>
    </row>
    <row r="14" spans="1:36" x14ac:dyDescent="0.2">
      <c r="A14" s="86" t="s">
        <v>25</v>
      </c>
      <c r="B14" s="202">
        <v>29.52</v>
      </c>
      <c r="C14" s="104">
        <v>44.28</v>
      </c>
      <c r="D14" s="104">
        <v>28.44</v>
      </c>
      <c r="E14" s="104">
        <v>41.04</v>
      </c>
      <c r="F14" s="104">
        <v>43.56</v>
      </c>
      <c r="G14" s="104">
        <v>28.8</v>
      </c>
      <c r="H14" s="104">
        <v>25.56</v>
      </c>
      <c r="I14" s="104">
        <v>25.2</v>
      </c>
      <c r="J14" s="104">
        <v>34.56</v>
      </c>
      <c r="K14" s="104">
        <v>31.319999999999997</v>
      </c>
      <c r="L14" s="104">
        <v>29.52</v>
      </c>
      <c r="M14" s="104">
        <v>33.480000000000004</v>
      </c>
      <c r="N14" s="104">
        <v>32.04</v>
      </c>
      <c r="O14" s="104">
        <v>34.200000000000003</v>
      </c>
      <c r="P14" s="104">
        <v>24.48</v>
      </c>
      <c r="Q14" s="104">
        <v>20.52</v>
      </c>
      <c r="R14" s="104">
        <v>23.040000000000003</v>
      </c>
      <c r="S14" s="104">
        <v>29.52</v>
      </c>
      <c r="T14" s="104">
        <v>40.32</v>
      </c>
      <c r="U14" s="104">
        <v>24.840000000000003</v>
      </c>
      <c r="V14" s="104">
        <v>34.200000000000003</v>
      </c>
      <c r="W14" s="104">
        <v>28.8</v>
      </c>
      <c r="X14" s="104">
        <v>36.72</v>
      </c>
      <c r="Y14" s="104">
        <v>45</v>
      </c>
      <c r="Z14" s="104">
        <v>28.44</v>
      </c>
      <c r="AA14" s="104">
        <v>39.24</v>
      </c>
      <c r="AB14" s="104">
        <v>30.6</v>
      </c>
      <c r="AC14" s="104">
        <v>32.04</v>
      </c>
      <c r="AD14" s="104">
        <v>37.800000000000004</v>
      </c>
      <c r="AE14" s="107">
        <v>30.6</v>
      </c>
      <c r="AF14" s="108">
        <f t="shared" si="1"/>
        <v>45</v>
      </c>
      <c r="AG14" s="144">
        <f t="shared" si="2"/>
        <v>32.256000000000007</v>
      </c>
    </row>
    <row r="15" spans="1:36" x14ac:dyDescent="0.2">
      <c r="A15" s="86" t="s">
        <v>4</v>
      </c>
      <c r="B15" s="202">
        <v>17.28</v>
      </c>
      <c r="C15" s="104">
        <v>28.08</v>
      </c>
      <c r="D15" s="104">
        <v>20.88</v>
      </c>
      <c r="E15" s="104">
        <v>28.08</v>
      </c>
      <c r="F15" s="104">
        <v>31.680000000000003</v>
      </c>
      <c r="G15" s="104">
        <v>21.96</v>
      </c>
      <c r="H15" s="104">
        <v>19.079999999999998</v>
      </c>
      <c r="I15" s="104">
        <v>41.76</v>
      </c>
      <c r="J15" s="104">
        <v>23.400000000000002</v>
      </c>
      <c r="K15" s="104">
        <v>24.840000000000003</v>
      </c>
      <c r="L15" s="104">
        <v>37.440000000000005</v>
      </c>
      <c r="M15" s="104">
        <v>25.2</v>
      </c>
      <c r="N15" s="104">
        <v>23.759999999999998</v>
      </c>
      <c r="O15" s="104">
        <v>14.4</v>
      </c>
      <c r="P15" s="104">
        <v>16.920000000000002</v>
      </c>
      <c r="Q15" s="104">
        <v>18.36</v>
      </c>
      <c r="R15" s="104">
        <v>17.64</v>
      </c>
      <c r="S15" s="104">
        <v>27.36</v>
      </c>
      <c r="T15" s="104">
        <v>28.8</v>
      </c>
      <c r="U15" s="104">
        <v>15.120000000000001</v>
      </c>
      <c r="V15" s="104">
        <v>19.079999999999998</v>
      </c>
      <c r="W15" s="104">
        <v>11.520000000000001</v>
      </c>
      <c r="X15" s="104">
        <v>25.2</v>
      </c>
      <c r="Y15" s="104">
        <v>32.76</v>
      </c>
      <c r="Z15" s="104">
        <v>13.68</v>
      </c>
      <c r="AA15" s="104">
        <v>32.04</v>
      </c>
      <c r="AB15" s="104">
        <v>36</v>
      </c>
      <c r="AC15" s="104">
        <v>32.4</v>
      </c>
      <c r="AD15" s="104">
        <v>35.28</v>
      </c>
      <c r="AE15" s="107">
        <v>32.76</v>
      </c>
      <c r="AF15" s="108">
        <f t="shared" si="1"/>
        <v>41.76</v>
      </c>
      <c r="AG15" s="144">
        <f t="shared" si="2"/>
        <v>25.091999999999995</v>
      </c>
    </row>
    <row r="16" spans="1:36" x14ac:dyDescent="0.2">
      <c r="A16" s="86" t="s">
        <v>143</v>
      </c>
      <c r="B16" s="202">
        <v>30.240000000000002</v>
      </c>
      <c r="C16" s="104">
        <v>29.16</v>
      </c>
      <c r="D16" s="104">
        <v>29.16</v>
      </c>
      <c r="E16" s="104">
        <v>46.440000000000005</v>
      </c>
      <c r="F16" s="104">
        <v>46.800000000000004</v>
      </c>
      <c r="G16" s="104">
        <v>37.440000000000005</v>
      </c>
      <c r="H16" s="104">
        <v>39.24</v>
      </c>
      <c r="I16" s="104">
        <v>32.76</v>
      </c>
      <c r="J16" s="104">
        <v>35.64</v>
      </c>
      <c r="K16" s="104">
        <v>35.28</v>
      </c>
      <c r="L16" s="104">
        <v>32.76</v>
      </c>
      <c r="M16" s="104">
        <v>24.12</v>
      </c>
      <c r="N16" s="104">
        <v>32.04</v>
      </c>
      <c r="O16" s="104">
        <v>31.680000000000003</v>
      </c>
      <c r="P16" s="104">
        <v>20.52</v>
      </c>
      <c r="Q16" s="104">
        <v>27</v>
      </c>
      <c r="R16" s="104">
        <v>28.8</v>
      </c>
      <c r="S16" s="104">
        <v>19.8</v>
      </c>
      <c r="T16" s="104">
        <v>28.8</v>
      </c>
      <c r="U16" s="104">
        <v>31.680000000000003</v>
      </c>
      <c r="V16" s="104">
        <v>19.8</v>
      </c>
      <c r="W16" s="104">
        <v>16.2</v>
      </c>
      <c r="X16" s="104">
        <v>45.72</v>
      </c>
      <c r="Y16" s="104">
        <v>57.24</v>
      </c>
      <c r="Z16" s="104">
        <v>23.759999999999998</v>
      </c>
      <c r="AA16" s="104">
        <v>49.680000000000007</v>
      </c>
      <c r="AB16" s="104">
        <v>37.440000000000005</v>
      </c>
      <c r="AC16" s="104">
        <v>37.080000000000005</v>
      </c>
      <c r="AD16" s="104">
        <v>33.480000000000004</v>
      </c>
      <c r="AE16" s="107">
        <v>23.040000000000003</v>
      </c>
      <c r="AF16" s="108">
        <f t="shared" si="1"/>
        <v>57.24</v>
      </c>
      <c r="AG16" s="145">
        <f t="shared" si="2"/>
        <v>32.76</v>
      </c>
      <c r="AH16" s="12" t="s">
        <v>28</v>
      </c>
      <c r="AJ16" t="s">
        <v>28</v>
      </c>
    </row>
    <row r="17" spans="1:37" x14ac:dyDescent="0.2">
      <c r="A17" s="86" t="s">
        <v>144</v>
      </c>
      <c r="B17" s="120">
        <v>21.240000000000002</v>
      </c>
      <c r="C17" s="11">
        <v>23.040000000000003</v>
      </c>
      <c r="D17" s="11">
        <v>21.96</v>
      </c>
      <c r="E17" s="11">
        <v>28.44</v>
      </c>
      <c r="F17" s="11">
        <v>37.080000000000005</v>
      </c>
      <c r="G17" s="11">
        <v>34.92</v>
      </c>
      <c r="H17" s="11">
        <v>29.880000000000003</v>
      </c>
      <c r="I17" s="11">
        <v>41.04</v>
      </c>
      <c r="J17" s="11">
        <v>30.6</v>
      </c>
      <c r="K17" s="11">
        <v>44.28</v>
      </c>
      <c r="L17" s="11">
        <v>30.240000000000002</v>
      </c>
      <c r="M17" s="11">
        <v>28.8</v>
      </c>
      <c r="N17" s="11">
        <v>22.32</v>
      </c>
      <c r="O17" s="11">
        <v>21.6</v>
      </c>
      <c r="P17" s="11">
        <v>25.92</v>
      </c>
      <c r="Q17" s="11">
        <v>29.52</v>
      </c>
      <c r="R17" s="11">
        <v>30.96</v>
      </c>
      <c r="S17" s="11">
        <v>29.52</v>
      </c>
      <c r="T17" s="11">
        <v>30.6</v>
      </c>
      <c r="U17" s="11">
        <v>24.840000000000003</v>
      </c>
      <c r="V17" s="11">
        <v>19.079999999999998</v>
      </c>
      <c r="W17" s="11">
        <v>19.8</v>
      </c>
      <c r="X17" s="11">
        <v>37.440000000000005</v>
      </c>
      <c r="Y17" s="11">
        <v>42.84</v>
      </c>
      <c r="Z17" s="11">
        <v>21.96</v>
      </c>
      <c r="AA17" s="11">
        <v>45.36</v>
      </c>
      <c r="AB17" s="11">
        <v>34.92</v>
      </c>
      <c r="AC17" s="11">
        <v>39.96</v>
      </c>
      <c r="AD17" s="11">
        <v>29.880000000000003</v>
      </c>
      <c r="AE17" s="106">
        <v>24.840000000000003</v>
      </c>
      <c r="AF17" s="108">
        <f t="shared" si="1"/>
        <v>45.36</v>
      </c>
      <c r="AG17" s="145">
        <f t="shared" si="2"/>
        <v>30.096000000000007</v>
      </c>
      <c r="AJ17" t="s">
        <v>28</v>
      </c>
    </row>
    <row r="18" spans="1:37" x14ac:dyDescent="0.2">
      <c r="A18" s="86" t="s">
        <v>5</v>
      </c>
      <c r="B18" s="202">
        <v>17.64</v>
      </c>
      <c r="C18" s="104">
        <v>31.319999999999997</v>
      </c>
      <c r="D18" s="104">
        <v>21.240000000000002</v>
      </c>
      <c r="E18" s="104">
        <v>31.680000000000003</v>
      </c>
      <c r="F18" s="104">
        <v>31.680000000000003</v>
      </c>
      <c r="G18" s="104">
        <v>32.4</v>
      </c>
      <c r="H18" s="104">
        <v>26.28</v>
      </c>
      <c r="I18" s="104">
        <v>22.32</v>
      </c>
      <c r="J18" s="104">
        <v>29.16</v>
      </c>
      <c r="K18" s="104">
        <v>21.240000000000002</v>
      </c>
      <c r="L18" s="104">
        <v>24.840000000000003</v>
      </c>
      <c r="M18" s="104">
        <v>25.2</v>
      </c>
      <c r="N18" s="104">
        <v>26.28</v>
      </c>
      <c r="O18" s="104">
        <v>24.48</v>
      </c>
      <c r="P18" s="104">
        <v>21.240000000000002</v>
      </c>
      <c r="Q18" s="104">
        <v>19.8</v>
      </c>
      <c r="R18" s="104">
        <v>19.440000000000001</v>
      </c>
      <c r="S18" s="104">
        <v>17.28</v>
      </c>
      <c r="T18" s="104">
        <v>27</v>
      </c>
      <c r="U18" s="104">
        <v>19.8</v>
      </c>
      <c r="V18" s="104">
        <v>14.4</v>
      </c>
      <c r="W18" s="104">
        <v>15.48</v>
      </c>
      <c r="X18" s="104">
        <v>41.04</v>
      </c>
      <c r="Y18" s="104">
        <v>34.92</v>
      </c>
      <c r="Z18" s="104">
        <v>20.16</v>
      </c>
      <c r="AA18" s="104">
        <v>45.36</v>
      </c>
      <c r="AB18" s="104">
        <v>31.680000000000003</v>
      </c>
      <c r="AC18" s="104">
        <v>38.519999999999996</v>
      </c>
      <c r="AD18" s="104">
        <v>33.119999999999997</v>
      </c>
      <c r="AE18" s="107">
        <v>22.32</v>
      </c>
      <c r="AF18" s="108">
        <f t="shared" si="1"/>
        <v>45.36</v>
      </c>
      <c r="AG18" s="144">
        <f t="shared" si="2"/>
        <v>26.243999999999993</v>
      </c>
      <c r="AJ18" t="s">
        <v>28</v>
      </c>
    </row>
    <row r="19" spans="1:37" x14ac:dyDescent="0.2">
      <c r="A19" s="86" t="s">
        <v>6</v>
      </c>
      <c r="B19" s="202">
        <v>20.88</v>
      </c>
      <c r="C19" s="104">
        <v>26.64</v>
      </c>
      <c r="D19" s="104">
        <v>20.52</v>
      </c>
      <c r="E19" s="104">
        <v>29.880000000000003</v>
      </c>
      <c r="F19" s="104">
        <v>39.6</v>
      </c>
      <c r="G19" s="104">
        <v>32.04</v>
      </c>
      <c r="H19" s="104">
        <v>32.4</v>
      </c>
      <c r="I19" s="104">
        <v>24.840000000000003</v>
      </c>
      <c r="J19" s="104">
        <v>25.56</v>
      </c>
      <c r="K19" s="104">
        <v>26.28</v>
      </c>
      <c r="L19" s="104">
        <v>28.44</v>
      </c>
      <c r="M19" s="104">
        <v>25.2</v>
      </c>
      <c r="N19" s="104">
        <v>33.119999999999997</v>
      </c>
      <c r="O19" s="104">
        <v>23.400000000000002</v>
      </c>
      <c r="P19" s="104">
        <v>21.240000000000002</v>
      </c>
      <c r="Q19" s="104">
        <v>17.28</v>
      </c>
      <c r="R19" s="104">
        <v>17.28</v>
      </c>
      <c r="S19" s="104">
        <v>18</v>
      </c>
      <c r="T19" s="104">
        <v>29.16</v>
      </c>
      <c r="U19" s="104">
        <v>21.96</v>
      </c>
      <c r="V19" s="104">
        <v>21.96</v>
      </c>
      <c r="W19" s="104">
        <v>19.079999999999998</v>
      </c>
      <c r="X19" s="104">
        <v>37.800000000000004</v>
      </c>
      <c r="Y19" s="104">
        <v>42.12</v>
      </c>
      <c r="Z19" s="104">
        <v>25.56</v>
      </c>
      <c r="AA19" s="104">
        <v>37.080000000000005</v>
      </c>
      <c r="AB19" s="104">
        <v>44.28</v>
      </c>
      <c r="AC19" s="104">
        <v>45.72</v>
      </c>
      <c r="AD19" s="104">
        <v>30.240000000000002</v>
      </c>
      <c r="AE19" s="107">
        <v>23.400000000000002</v>
      </c>
      <c r="AF19" s="108">
        <f t="shared" si="1"/>
        <v>45.72</v>
      </c>
      <c r="AG19" s="144">
        <f t="shared" si="2"/>
        <v>28.031999999999996</v>
      </c>
      <c r="AJ19" s="12" t="s">
        <v>28</v>
      </c>
    </row>
    <row r="20" spans="1:37" x14ac:dyDescent="0.2">
      <c r="A20" s="86" t="s">
        <v>24</v>
      </c>
      <c r="B20" s="202">
        <v>18</v>
      </c>
      <c r="C20" s="104">
        <v>21.6</v>
      </c>
      <c r="D20" s="104">
        <v>24.12</v>
      </c>
      <c r="E20" s="104">
        <v>37.800000000000004</v>
      </c>
      <c r="F20" s="104">
        <v>45</v>
      </c>
      <c r="G20" s="104">
        <v>27</v>
      </c>
      <c r="H20" s="104">
        <v>21.6</v>
      </c>
      <c r="I20" s="104">
        <v>23.759999999999998</v>
      </c>
      <c r="J20" s="104">
        <v>21.240000000000002</v>
      </c>
      <c r="K20" s="104">
        <v>23.400000000000002</v>
      </c>
      <c r="L20" s="104">
        <v>18</v>
      </c>
      <c r="M20" s="104">
        <v>16.2</v>
      </c>
      <c r="N20" s="104">
        <v>24.840000000000003</v>
      </c>
      <c r="O20" s="104">
        <v>20.16</v>
      </c>
      <c r="P20" s="104">
        <v>15.48</v>
      </c>
      <c r="Q20" s="104">
        <v>19.8</v>
      </c>
      <c r="R20" s="104">
        <v>13.68</v>
      </c>
      <c r="S20" s="104">
        <v>13.68</v>
      </c>
      <c r="T20" s="104">
        <v>22.32</v>
      </c>
      <c r="U20" s="104">
        <v>13.68</v>
      </c>
      <c r="V20" s="104">
        <v>12.96</v>
      </c>
      <c r="W20" s="104">
        <v>18.36</v>
      </c>
      <c r="X20" s="104">
        <v>36</v>
      </c>
      <c r="Y20" s="104">
        <v>30.240000000000002</v>
      </c>
      <c r="Z20" s="104">
        <v>32.04</v>
      </c>
      <c r="AA20" s="104">
        <v>38.159999999999997</v>
      </c>
      <c r="AB20" s="104">
        <v>32.4</v>
      </c>
      <c r="AC20" s="104" t="s">
        <v>199</v>
      </c>
      <c r="AD20" s="104">
        <v>23.400000000000002</v>
      </c>
      <c r="AE20" s="107">
        <v>20.16</v>
      </c>
      <c r="AF20" s="108">
        <f t="shared" si="1"/>
        <v>45</v>
      </c>
      <c r="AG20" s="144">
        <f t="shared" si="2"/>
        <v>23.623448275862064</v>
      </c>
      <c r="AJ20" t="s">
        <v>28</v>
      </c>
    </row>
    <row r="21" spans="1:37" x14ac:dyDescent="0.2">
      <c r="A21" s="86" t="s">
        <v>145</v>
      </c>
      <c r="B21" s="120">
        <v>27.36</v>
      </c>
      <c r="C21" s="11">
        <v>27</v>
      </c>
      <c r="D21" s="11">
        <v>24.48</v>
      </c>
      <c r="E21" s="11">
        <v>35.64</v>
      </c>
      <c r="F21" s="11">
        <v>41.4</v>
      </c>
      <c r="G21" s="11">
        <v>33.119999999999997</v>
      </c>
      <c r="H21" s="11">
        <v>28.44</v>
      </c>
      <c r="I21" s="11">
        <v>21.6</v>
      </c>
      <c r="J21" s="11">
        <v>32.4</v>
      </c>
      <c r="K21" s="11">
        <v>31.680000000000003</v>
      </c>
      <c r="L21" s="11">
        <v>33.840000000000003</v>
      </c>
      <c r="M21" s="11">
        <v>28.44</v>
      </c>
      <c r="N21" s="11">
        <v>29.16</v>
      </c>
      <c r="O21" s="11">
        <v>24.840000000000003</v>
      </c>
      <c r="P21" s="11">
        <v>20.88</v>
      </c>
      <c r="Q21" s="11">
        <v>23.759999999999998</v>
      </c>
      <c r="R21" s="11">
        <v>18.720000000000002</v>
      </c>
      <c r="S21" s="11">
        <v>20.88</v>
      </c>
      <c r="T21" s="11">
        <v>34.92</v>
      </c>
      <c r="U21" s="11">
        <v>21.96</v>
      </c>
      <c r="V21" s="11">
        <v>15.48</v>
      </c>
      <c r="W21" s="11">
        <v>17.64</v>
      </c>
      <c r="X21" s="11">
        <v>41.04</v>
      </c>
      <c r="Y21" s="11">
        <v>31.319999999999997</v>
      </c>
      <c r="Z21" s="11">
        <v>23.400000000000002</v>
      </c>
      <c r="AA21" s="11">
        <v>48.96</v>
      </c>
      <c r="AB21" s="11">
        <v>43.92</v>
      </c>
      <c r="AC21" s="11">
        <v>47.88</v>
      </c>
      <c r="AD21" s="11">
        <v>35.28</v>
      </c>
      <c r="AE21" s="106">
        <v>25.2</v>
      </c>
      <c r="AF21" s="108">
        <f t="shared" si="1"/>
        <v>48.96</v>
      </c>
      <c r="AG21" s="145">
        <f t="shared" si="2"/>
        <v>29.688000000000002</v>
      </c>
      <c r="AH21" s="12" t="s">
        <v>28</v>
      </c>
      <c r="AJ21" s="12" t="s">
        <v>28</v>
      </c>
      <c r="AK21" t="s">
        <v>28</v>
      </c>
    </row>
    <row r="22" spans="1:37" s="5" customFormat="1" x14ac:dyDescent="0.2">
      <c r="A22" s="86" t="s">
        <v>7</v>
      </c>
      <c r="B22" s="202" t="s">
        <v>199</v>
      </c>
      <c r="C22" s="104" t="s">
        <v>199</v>
      </c>
      <c r="D22" s="104" t="s">
        <v>199</v>
      </c>
      <c r="E22" s="104" t="s">
        <v>199</v>
      </c>
      <c r="F22" s="104" t="s">
        <v>199</v>
      </c>
      <c r="G22" s="104" t="s">
        <v>199</v>
      </c>
      <c r="H22" s="104" t="s">
        <v>199</v>
      </c>
      <c r="I22" s="104" t="s">
        <v>199</v>
      </c>
      <c r="J22" s="104" t="s">
        <v>199</v>
      </c>
      <c r="K22" s="104" t="s">
        <v>199</v>
      </c>
      <c r="L22" s="104" t="s">
        <v>199</v>
      </c>
      <c r="M22" s="104" t="s">
        <v>199</v>
      </c>
      <c r="N22" s="104" t="s">
        <v>199</v>
      </c>
      <c r="O22" s="104" t="s">
        <v>199</v>
      </c>
      <c r="P22" s="104" t="s">
        <v>199</v>
      </c>
      <c r="Q22" s="104" t="s">
        <v>199</v>
      </c>
      <c r="R22" s="104" t="s">
        <v>199</v>
      </c>
      <c r="S22" s="104" t="s">
        <v>199</v>
      </c>
      <c r="T22" s="104">
        <v>25.56</v>
      </c>
      <c r="U22" s="104">
        <v>15.120000000000001</v>
      </c>
      <c r="V22" s="104">
        <v>13.68</v>
      </c>
      <c r="W22" s="104">
        <v>16.559999999999999</v>
      </c>
      <c r="X22" s="104" t="s">
        <v>199</v>
      </c>
      <c r="Y22" s="104" t="s">
        <v>199</v>
      </c>
      <c r="Z22" s="104" t="s">
        <v>199</v>
      </c>
      <c r="AA22" s="104" t="s">
        <v>199</v>
      </c>
      <c r="AB22" s="104" t="s">
        <v>199</v>
      </c>
      <c r="AC22" s="104" t="s">
        <v>199</v>
      </c>
      <c r="AD22" s="104" t="s">
        <v>199</v>
      </c>
      <c r="AE22" s="107" t="s">
        <v>199</v>
      </c>
      <c r="AF22" s="108">
        <f t="shared" si="1"/>
        <v>25.56</v>
      </c>
      <c r="AG22" s="144">
        <f t="shared" si="2"/>
        <v>17.73</v>
      </c>
      <c r="AI22" s="5" t="s">
        <v>28</v>
      </c>
      <c r="AJ22" s="5" t="s">
        <v>28</v>
      </c>
    </row>
    <row r="23" spans="1:37" x14ac:dyDescent="0.2">
      <c r="A23" s="86" t="s">
        <v>146</v>
      </c>
      <c r="B23" s="120">
        <v>30.240000000000002</v>
      </c>
      <c r="C23" s="11">
        <v>25.92</v>
      </c>
      <c r="D23" s="11">
        <v>16.920000000000002</v>
      </c>
      <c r="E23" s="11">
        <v>36</v>
      </c>
      <c r="F23" s="11">
        <v>41.76</v>
      </c>
      <c r="G23" s="11">
        <v>26.28</v>
      </c>
      <c r="H23" s="11">
        <v>24.12</v>
      </c>
      <c r="I23" s="11">
        <v>32.04</v>
      </c>
      <c r="J23" s="11">
        <v>36</v>
      </c>
      <c r="K23" s="11">
        <v>33.119999999999997</v>
      </c>
      <c r="L23" s="11">
        <v>27.720000000000002</v>
      </c>
      <c r="M23" s="11">
        <v>19.079999999999998</v>
      </c>
      <c r="N23" s="11">
        <v>21.6</v>
      </c>
      <c r="O23" s="11">
        <v>23.400000000000002</v>
      </c>
      <c r="P23" s="11">
        <v>15.48</v>
      </c>
      <c r="Q23" s="11">
        <v>15.48</v>
      </c>
      <c r="R23" s="11">
        <v>18</v>
      </c>
      <c r="S23" s="11">
        <v>16.920000000000002</v>
      </c>
      <c r="T23" s="11">
        <v>26.28</v>
      </c>
      <c r="U23" s="11">
        <v>16.2</v>
      </c>
      <c r="V23" s="11">
        <v>31.680000000000003</v>
      </c>
      <c r="W23" s="11">
        <v>18.36</v>
      </c>
      <c r="X23" s="11">
        <v>37.440000000000005</v>
      </c>
      <c r="Y23" s="11">
        <v>46.440000000000005</v>
      </c>
      <c r="Z23" s="11">
        <v>28.08</v>
      </c>
      <c r="AA23" s="11">
        <v>39.24</v>
      </c>
      <c r="AB23" s="11">
        <v>33.840000000000003</v>
      </c>
      <c r="AC23" s="11">
        <v>41.04</v>
      </c>
      <c r="AD23" s="11">
        <v>32.4</v>
      </c>
      <c r="AE23" s="106">
        <v>24.48</v>
      </c>
      <c r="AF23" s="108">
        <f t="shared" si="1"/>
        <v>46.440000000000005</v>
      </c>
      <c r="AG23" s="145">
        <f t="shared" si="2"/>
        <v>27.852000000000007</v>
      </c>
      <c r="AJ23" s="12" t="s">
        <v>28</v>
      </c>
    </row>
    <row r="24" spans="1:37" x14ac:dyDescent="0.2">
      <c r="A24" s="86" t="s">
        <v>147</v>
      </c>
      <c r="B24" s="120">
        <v>15.48</v>
      </c>
      <c r="C24" s="11">
        <v>9.3600000000000012</v>
      </c>
      <c r="D24" s="11">
        <v>6.84</v>
      </c>
      <c r="E24" s="11">
        <v>11.879999999999999</v>
      </c>
      <c r="F24" s="11">
        <v>14.4</v>
      </c>
      <c r="G24" s="11">
        <v>7.9200000000000008</v>
      </c>
      <c r="H24" s="11">
        <v>5.7600000000000007</v>
      </c>
      <c r="I24" s="11">
        <v>9</v>
      </c>
      <c r="J24" s="11">
        <v>18.36</v>
      </c>
      <c r="K24" s="11">
        <v>24.840000000000003</v>
      </c>
      <c r="L24" s="11">
        <v>25.2</v>
      </c>
      <c r="M24" s="11">
        <v>27.36</v>
      </c>
      <c r="N24" s="11">
        <v>19.440000000000001</v>
      </c>
      <c r="O24" s="11">
        <v>17.28</v>
      </c>
      <c r="P24" s="11">
        <v>12.96</v>
      </c>
      <c r="Q24" s="11">
        <v>19.440000000000001</v>
      </c>
      <c r="R24" s="11">
        <v>18.36</v>
      </c>
      <c r="S24" s="11">
        <v>13.68</v>
      </c>
      <c r="T24" s="11">
        <v>28.44</v>
      </c>
      <c r="U24" s="11">
        <v>12.6</v>
      </c>
      <c r="V24" s="11">
        <v>14.76</v>
      </c>
      <c r="W24" s="11">
        <v>11.16</v>
      </c>
      <c r="X24" s="11">
        <v>9</v>
      </c>
      <c r="Y24" s="11">
        <v>12.6</v>
      </c>
      <c r="Z24" s="11">
        <v>12.24</v>
      </c>
      <c r="AA24" s="11">
        <v>7.9200000000000008</v>
      </c>
      <c r="AB24" s="11">
        <v>10.44</v>
      </c>
      <c r="AC24" s="11">
        <v>20.16</v>
      </c>
      <c r="AD24" s="11">
        <v>36</v>
      </c>
      <c r="AE24" s="106">
        <v>30.6</v>
      </c>
      <c r="AF24" s="108">
        <f t="shared" si="1"/>
        <v>36</v>
      </c>
      <c r="AG24" s="145">
        <f t="shared" si="2"/>
        <v>16.116000000000003</v>
      </c>
      <c r="AJ24" s="12" t="s">
        <v>28</v>
      </c>
      <c r="AK24" s="12" t="s">
        <v>28</v>
      </c>
    </row>
    <row r="25" spans="1:37" x14ac:dyDescent="0.2">
      <c r="A25" s="86" t="s">
        <v>9</v>
      </c>
      <c r="B25" s="202" t="s">
        <v>199</v>
      </c>
      <c r="C25" s="104" t="s">
        <v>199</v>
      </c>
      <c r="D25" s="104" t="s">
        <v>199</v>
      </c>
      <c r="E25" s="104" t="s">
        <v>199</v>
      </c>
      <c r="F25" s="104" t="s">
        <v>199</v>
      </c>
      <c r="G25" s="104" t="s">
        <v>199</v>
      </c>
      <c r="H25" s="104" t="s">
        <v>199</v>
      </c>
      <c r="I25" s="104" t="s">
        <v>199</v>
      </c>
      <c r="J25" s="104" t="s">
        <v>199</v>
      </c>
      <c r="K25" s="104" t="s">
        <v>199</v>
      </c>
      <c r="L25" s="104" t="s">
        <v>199</v>
      </c>
      <c r="M25" s="104">
        <v>28.44</v>
      </c>
      <c r="N25" s="104">
        <v>23.040000000000003</v>
      </c>
      <c r="O25" s="104">
        <v>11.16</v>
      </c>
      <c r="P25" s="104" t="s">
        <v>199</v>
      </c>
      <c r="Q25" s="104" t="s">
        <v>199</v>
      </c>
      <c r="R25" s="104" t="s">
        <v>199</v>
      </c>
      <c r="S25" s="104" t="s">
        <v>199</v>
      </c>
      <c r="T25" s="104">
        <v>24.12</v>
      </c>
      <c r="U25" s="104">
        <v>13.68</v>
      </c>
      <c r="V25" s="104" t="s">
        <v>199</v>
      </c>
      <c r="W25" s="104" t="s">
        <v>199</v>
      </c>
      <c r="X25" s="104" t="s">
        <v>199</v>
      </c>
      <c r="Y25" s="104" t="s">
        <v>199</v>
      </c>
      <c r="Z25" s="104">
        <v>26.64</v>
      </c>
      <c r="AA25" s="104">
        <v>50.04</v>
      </c>
      <c r="AB25" s="104">
        <v>39.6</v>
      </c>
      <c r="AC25" s="104" t="s">
        <v>199</v>
      </c>
      <c r="AD25" s="104">
        <v>39.24</v>
      </c>
      <c r="AE25" s="104">
        <v>10.08</v>
      </c>
      <c r="AF25" s="108">
        <f t="shared" si="1"/>
        <v>50.04</v>
      </c>
      <c r="AG25" s="144">
        <f t="shared" si="2"/>
        <v>26.604000000000003</v>
      </c>
      <c r="AJ25" s="12" t="s">
        <v>28</v>
      </c>
      <c r="AK25" t="s">
        <v>28</v>
      </c>
    </row>
    <row r="26" spans="1:37" x14ac:dyDescent="0.2">
      <c r="A26" s="86" t="s">
        <v>148</v>
      </c>
      <c r="B26" s="120">
        <v>26.28</v>
      </c>
      <c r="C26" s="11">
        <v>23.400000000000002</v>
      </c>
      <c r="D26" s="11">
        <v>23.759999999999998</v>
      </c>
      <c r="E26" s="11">
        <v>37.440000000000005</v>
      </c>
      <c r="F26" s="11">
        <v>39.96</v>
      </c>
      <c r="G26" s="11">
        <v>38.880000000000003</v>
      </c>
      <c r="H26" s="11">
        <v>21.6</v>
      </c>
      <c r="I26" s="11">
        <v>29.880000000000003</v>
      </c>
      <c r="J26" s="11">
        <v>25.92</v>
      </c>
      <c r="K26" s="11" t="s">
        <v>199</v>
      </c>
      <c r="L26" s="11">
        <v>20.88</v>
      </c>
      <c r="M26" s="11">
        <v>27</v>
      </c>
      <c r="N26" s="11">
        <v>23.759999999999998</v>
      </c>
      <c r="O26" s="11">
        <v>23.400000000000002</v>
      </c>
      <c r="P26" s="11">
        <v>22.32</v>
      </c>
      <c r="Q26" s="11">
        <v>16.2</v>
      </c>
      <c r="R26" s="11">
        <v>23.400000000000002</v>
      </c>
      <c r="S26" s="11">
        <v>28.44</v>
      </c>
      <c r="T26" s="11">
        <v>30.240000000000002</v>
      </c>
      <c r="U26" s="11">
        <v>19.079999999999998</v>
      </c>
      <c r="V26" s="11">
        <v>27</v>
      </c>
      <c r="W26" s="11">
        <v>17.28</v>
      </c>
      <c r="X26" s="11">
        <v>36.36</v>
      </c>
      <c r="Y26" s="11">
        <v>48.24</v>
      </c>
      <c r="Z26" s="11">
        <v>30.6</v>
      </c>
      <c r="AA26" s="11">
        <v>46.440000000000005</v>
      </c>
      <c r="AB26" s="11">
        <v>34.200000000000003</v>
      </c>
      <c r="AC26" s="11">
        <v>40.32</v>
      </c>
      <c r="AD26" s="11">
        <v>44.64</v>
      </c>
      <c r="AE26" s="11">
        <v>30.240000000000002</v>
      </c>
      <c r="AF26" s="108">
        <f t="shared" si="1"/>
        <v>48.24</v>
      </c>
      <c r="AG26" s="144">
        <f t="shared" si="2"/>
        <v>29.557241379310348</v>
      </c>
      <c r="AK26" s="12" t="s">
        <v>28</v>
      </c>
    </row>
    <row r="27" spans="1:37" x14ac:dyDescent="0.2">
      <c r="A27" s="86" t="s">
        <v>10</v>
      </c>
      <c r="B27" s="120">
        <v>21.6</v>
      </c>
      <c r="C27" s="11">
        <v>22.32</v>
      </c>
      <c r="D27" s="11">
        <v>19.440000000000001</v>
      </c>
      <c r="E27" s="11">
        <v>33.119999999999997</v>
      </c>
      <c r="F27" s="11">
        <v>41.76</v>
      </c>
      <c r="G27" s="11">
        <v>27</v>
      </c>
      <c r="H27" s="11">
        <v>27</v>
      </c>
      <c r="I27" s="11">
        <v>27</v>
      </c>
      <c r="J27" s="11">
        <v>35.28</v>
      </c>
      <c r="K27" s="11">
        <v>30.6</v>
      </c>
      <c r="L27" s="11">
        <v>25.92</v>
      </c>
      <c r="M27" s="11">
        <v>20.52</v>
      </c>
      <c r="N27" s="11">
        <v>19.079999999999998</v>
      </c>
      <c r="O27" s="11">
        <v>18.720000000000002</v>
      </c>
      <c r="P27" s="11">
        <v>20.52</v>
      </c>
      <c r="Q27" s="11">
        <v>13.32</v>
      </c>
      <c r="R27" s="11">
        <v>23.040000000000003</v>
      </c>
      <c r="S27" s="11">
        <v>13.32</v>
      </c>
      <c r="T27" s="11">
        <v>26.64</v>
      </c>
      <c r="U27" s="11">
        <v>19.440000000000001</v>
      </c>
      <c r="V27" s="11">
        <v>20.16</v>
      </c>
      <c r="W27" s="11">
        <v>17.28</v>
      </c>
      <c r="X27" s="11">
        <v>34.200000000000003</v>
      </c>
      <c r="Y27" s="11">
        <v>42.480000000000004</v>
      </c>
      <c r="Z27" s="11">
        <v>24.12</v>
      </c>
      <c r="AA27" s="11">
        <v>40.680000000000007</v>
      </c>
      <c r="AB27" s="11">
        <v>31.680000000000003</v>
      </c>
      <c r="AC27" s="11">
        <v>41.04</v>
      </c>
      <c r="AD27" s="11">
        <v>25.92</v>
      </c>
      <c r="AE27" s="11">
        <v>21.96</v>
      </c>
      <c r="AF27" s="108">
        <f t="shared" si="1"/>
        <v>42.480000000000004</v>
      </c>
      <c r="AG27" s="144">
        <f t="shared" si="2"/>
        <v>26.172000000000004</v>
      </c>
      <c r="AJ27" t="s">
        <v>28</v>
      </c>
      <c r="AK27" t="s">
        <v>28</v>
      </c>
    </row>
    <row r="28" spans="1:37" x14ac:dyDescent="0.2">
      <c r="A28" s="86" t="s">
        <v>133</v>
      </c>
      <c r="B28" s="120">
        <v>27.36</v>
      </c>
      <c r="C28" s="11">
        <v>25.56</v>
      </c>
      <c r="D28" s="11">
        <v>25.92</v>
      </c>
      <c r="E28" s="11">
        <v>38.880000000000003</v>
      </c>
      <c r="F28" s="11">
        <v>43.92</v>
      </c>
      <c r="G28" s="11">
        <v>38.159999999999997</v>
      </c>
      <c r="H28" s="11">
        <v>39.6</v>
      </c>
      <c r="I28" s="11">
        <v>39.96</v>
      </c>
      <c r="J28" s="11">
        <v>38.159999999999997</v>
      </c>
      <c r="K28" s="11">
        <v>33.480000000000004</v>
      </c>
      <c r="L28" s="11">
        <v>39.6</v>
      </c>
      <c r="M28" s="11">
        <v>20.16</v>
      </c>
      <c r="N28" s="11">
        <v>29.52</v>
      </c>
      <c r="O28" s="11">
        <v>32.76</v>
      </c>
      <c r="P28" s="11">
        <v>27</v>
      </c>
      <c r="Q28" s="11">
        <v>21.240000000000002</v>
      </c>
      <c r="R28" s="11">
        <v>19.8</v>
      </c>
      <c r="S28" s="11">
        <v>28.8</v>
      </c>
      <c r="T28" s="11">
        <v>34.56</v>
      </c>
      <c r="U28" s="11">
        <v>25.2</v>
      </c>
      <c r="V28" s="11">
        <v>30.96</v>
      </c>
      <c r="W28" s="11">
        <v>19.8</v>
      </c>
      <c r="X28" s="11">
        <v>41.4</v>
      </c>
      <c r="Y28" s="11">
        <v>40.680000000000007</v>
      </c>
      <c r="Z28" s="11">
        <v>20.88</v>
      </c>
      <c r="AA28" s="11">
        <v>41.76</v>
      </c>
      <c r="AB28" s="11">
        <v>43.56</v>
      </c>
      <c r="AC28" s="11">
        <v>44.64</v>
      </c>
      <c r="AD28" s="11">
        <v>39.24</v>
      </c>
      <c r="AE28" s="11">
        <v>30.6</v>
      </c>
      <c r="AF28" s="108">
        <f t="shared" si="1"/>
        <v>44.64</v>
      </c>
      <c r="AG28" s="145">
        <f t="shared" si="2"/>
        <v>32.771999999999998</v>
      </c>
      <c r="AJ28" t="s">
        <v>28</v>
      </c>
    </row>
    <row r="29" spans="1:37" ht="13.5" thickBot="1" x14ac:dyDescent="0.25">
      <c r="A29" s="87" t="s">
        <v>14</v>
      </c>
      <c r="B29" s="203">
        <v>25.2</v>
      </c>
      <c r="C29" s="200">
        <v>12.6</v>
      </c>
      <c r="D29" s="200">
        <v>21.6</v>
      </c>
      <c r="E29" s="200">
        <v>45.36</v>
      </c>
      <c r="F29" s="200">
        <v>39.96</v>
      </c>
      <c r="G29" s="200">
        <v>23.759999999999998</v>
      </c>
      <c r="H29" s="200">
        <v>24.840000000000003</v>
      </c>
      <c r="I29" s="200">
        <v>36</v>
      </c>
      <c r="J29" s="200">
        <v>34.200000000000003</v>
      </c>
      <c r="K29" s="200">
        <v>26.28</v>
      </c>
      <c r="L29" s="200">
        <v>29.880000000000003</v>
      </c>
      <c r="M29" s="200">
        <v>28.08</v>
      </c>
      <c r="N29" s="200">
        <v>26.28</v>
      </c>
      <c r="O29" s="200">
        <v>27.720000000000002</v>
      </c>
      <c r="P29" s="200">
        <v>18.720000000000002</v>
      </c>
      <c r="Q29" s="200">
        <v>19.440000000000001</v>
      </c>
      <c r="R29" s="200">
        <v>32.04</v>
      </c>
      <c r="S29" s="200">
        <v>22.68</v>
      </c>
      <c r="T29" s="200">
        <v>24.12</v>
      </c>
      <c r="U29" s="200">
        <v>21.96</v>
      </c>
      <c r="V29" s="200">
        <v>23.400000000000002</v>
      </c>
      <c r="W29" s="200">
        <v>19.440000000000001</v>
      </c>
      <c r="X29" s="200">
        <v>41.76</v>
      </c>
      <c r="Y29" s="200">
        <v>39.24</v>
      </c>
      <c r="Z29" s="200">
        <v>11.520000000000001</v>
      </c>
      <c r="AA29" s="200">
        <v>17.64</v>
      </c>
      <c r="AB29" s="200">
        <v>30.240000000000002</v>
      </c>
      <c r="AC29" s="200">
        <v>42.12</v>
      </c>
      <c r="AD29" s="200">
        <v>39.24</v>
      </c>
      <c r="AE29" s="200">
        <v>29.52</v>
      </c>
      <c r="AF29" s="164">
        <f t="shared" si="1"/>
        <v>45.36</v>
      </c>
      <c r="AG29" s="201">
        <f t="shared" si="2"/>
        <v>27.827999999999999</v>
      </c>
      <c r="AJ29" t="s">
        <v>28</v>
      </c>
    </row>
    <row r="30" spans="1:37" s="5" customFormat="1" ht="17.100000000000001" customHeight="1" thickBot="1" x14ac:dyDescent="0.25">
      <c r="A30" s="88" t="s">
        <v>15</v>
      </c>
      <c r="B30" s="147">
        <f t="shared" ref="B30:AF30" si="3">MAX(B5:B29)</f>
        <v>32.04</v>
      </c>
      <c r="C30" s="90">
        <f t="shared" si="3"/>
        <v>44.28</v>
      </c>
      <c r="D30" s="90">
        <f t="shared" si="3"/>
        <v>33.480000000000004</v>
      </c>
      <c r="E30" s="90">
        <f t="shared" si="3"/>
        <v>46.440000000000005</v>
      </c>
      <c r="F30" s="90">
        <f t="shared" si="3"/>
        <v>48.96</v>
      </c>
      <c r="G30" s="90">
        <f t="shared" si="3"/>
        <v>56.88</v>
      </c>
      <c r="H30" s="90">
        <f t="shared" si="3"/>
        <v>43.92</v>
      </c>
      <c r="I30" s="90">
        <f t="shared" si="3"/>
        <v>67.319999999999993</v>
      </c>
      <c r="J30" s="90">
        <f t="shared" si="3"/>
        <v>38.159999999999997</v>
      </c>
      <c r="K30" s="90">
        <f t="shared" si="3"/>
        <v>44.28</v>
      </c>
      <c r="L30" s="90">
        <f t="shared" si="3"/>
        <v>39.6</v>
      </c>
      <c r="M30" s="90">
        <f t="shared" si="3"/>
        <v>35.28</v>
      </c>
      <c r="N30" s="90">
        <f t="shared" si="3"/>
        <v>33.119999999999997</v>
      </c>
      <c r="O30" s="90">
        <f t="shared" si="3"/>
        <v>36</v>
      </c>
      <c r="P30" s="90">
        <f t="shared" si="3"/>
        <v>27.720000000000002</v>
      </c>
      <c r="Q30" s="90">
        <f t="shared" si="3"/>
        <v>34.56</v>
      </c>
      <c r="R30" s="90">
        <f t="shared" si="3"/>
        <v>42.480000000000004</v>
      </c>
      <c r="S30" s="90">
        <f t="shared" si="3"/>
        <v>37.080000000000005</v>
      </c>
      <c r="T30" s="90">
        <f t="shared" si="3"/>
        <v>40.32</v>
      </c>
      <c r="U30" s="90">
        <f t="shared" si="3"/>
        <v>31.680000000000003</v>
      </c>
      <c r="V30" s="90">
        <f t="shared" si="3"/>
        <v>37.080000000000005</v>
      </c>
      <c r="W30" s="90">
        <f t="shared" si="3"/>
        <v>29.52</v>
      </c>
      <c r="X30" s="90">
        <f t="shared" si="3"/>
        <v>50.4</v>
      </c>
      <c r="Y30" s="90">
        <f t="shared" si="3"/>
        <v>57.24</v>
      </c>
      <c r="Z30" s="90">
        <f t="shared" si="3"/>
        <v>32.04</v>
      </c>
      <c r="AA30" s="90">
        <f t="shared" si="3"/>
        <v>50.04</v>
      </c>
      <c r="AB30" s="90">
        <f t="shared" si="3"/>
        <v>61.92</v>
      </c>
      <c r="AC30" s="90">
        <f t="shared" si="3"/>
        <v>50.04</v>
      </c>
      <c r="AD30" s="90">
        <f t="shared" si="3"/>
        <v>49.680000000000007</v>
      </c>
      <c r="AE30" s="93">
        <f t="shared" si="3"/>
        <v>39.96</v>
      </c>
      <c r="AF30" s="174">
        <f t="shared" si="3"/>
        <v>67.319999999999993</v>
      </c>
      <c r="AG30" s="175">
        <f>AVERAGE(AG5:AG29)</f>
        <v>27.557169404388716</v>
      </c>
      <c r="AI30" s="5" t="s">
        <v>28</v>
      </c>
    </row>
    <row r="31" spans="1:37" x14ac:dyDescent="0.2">
      <c r="A31" s="42"/>
      <c r="B31" s="43"/>
      <c r="C31" s="43"/>
      <c r="D31" s="43" t="s">
        <v>80</v>
      </c>
      <c r="E31" s="43"/>
      <c r="F31" s="43"/>
      <c r="G31" s="43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50"/>
      <c r="AE31" s="54" t="s">
        <v>28</v>
      </c>
      <c r="AF31" s="47"/>
      <c r="AG31" s="49"/>
      <c r="AJ31" t="s">
        <v>28</v>
      </c>
    </row>
    <row r="32" spans="1:37" x14ac:dyDescent="0.2">
      <c r="A32" s="42"/>
      <c r="B32" s="44" t="s">
        <v>81</v>
      </c>
      <c r="C32" s="44"/>
      <c r="D32" s="44"/>
      <c r="E32" s="44"/>
      <c r="F32" s="44"/>
      <c r="G32" s="44"/>
      <c r="H32" s="44"/>
      <c r="I32" s="44"/>
      <c r="J32" s="81"/>
      <c r="K32" s="81"/>
      <c r="L32" s="81"/>
      <c r="M32" s="81" t="s">
        <v>26</v>
      </c>
      <c r="N32" s="81"/>
      <c r="O32" s="81"/>
      <c r="P32" s="81"/>
      <c r="Q32" s="81"/>
      <c r="R32" s="81"/>
      <c r="S32" s="81"/>
      <c r="T32" s="223" t="s">
        <v>210</v>
      </c>
      <c r="U32" s="223"/>
      <c r="V32" s="223"/>
      <c r="W32" s="223"/>
      <c r="X32" s="223"/>
      <c r="Y32" s="81"/>
      <c r="Z32" s="81"/>
      <c r="AA32" s="81"/>
      <c r="AB32" s="81"/>
      <c r="AC32" s="81"/>
      <c r="AD32" s="81"/>
      <c r="AE32" s="81"/>
      <c r="AF32" s="47"/>
      <c r="AG32" s="46"/>
    </row>
    <row r="33" spans="1:37" x14ac:dyDescent="0.2">
      <c r="A33" s="45"/>
      <c r="B33" s="81"/>
      <c r="C33" s="81"/>
      <c r="D33" s="81"/>
      <c r="E33" s="81"/>
      <c r="F33" s="81"/>
      <c r="G33" s="81"/>
      <c r="H33" s="81"/>
      <c r="I33" s="81"/>
      <c r="J33" s="82"/>
      <c r="K33" s="82"/>
      <c r="L33" s="82"/>
      <c r="M33" s="82" t="s">
        <v>27</v>
      </c>
      <c r="N33" s="82"/>
      <c r="O33" s="82"/>
      <c r="P33" s="82"/>
      <c r="Q33" s="81"/>
      <c r="R33" s="81"/>
      <c r="S33" s="81"/>
      <c r="T33" s="224" t="s">
        <v>77</v>
      </c>
      <c r="U33" s="224"/>
      <c r="V33" s="224"/>
      <c r="W33" s="224"/>
      <c r="X33" s="224"/>
      <c r="Y33" s="81"/>
      <c r="Z33" s="81"/>
      <c r="AA33" s="81"/>
      <c r="AB33" s="81"/>
      <c r="AC33" s="81"/>
      <c r="AD33" s="50"/>
      <c r="AE33" s="50"/>
      <c r="AF33" s="47"/>
      <c r="AG33" s="46"/>
    </row>
    <row r="34" spans="1:37" x14ac:dyDescent="0.2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50"/>
      <c r="AE34" s="50"/>
      <c r="AF34" s="47"/>
      <c r="AG34" s="84"/>
      <c r="AK34" s="12" t="s">
        <v>28</v>
      </c>
    </row>
    <row r="35" spans="1:37" x14ac:dyDescent="0.2">
      <c r="A35" s="45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50"/>
      <c r="AF35" s="47"/>
      <c r="AG35" s="49"/>
      <c r="AJ35" t="s">
        <v>28</v>
      </c>
      <c r="AK35" s="12" t="s">
        <v>28</v>
      </c>
    </row>
    <row r="36" spans="1:37" x14ac:dyDescent="0.2">
      <c r="A36" s="45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51"/>
      <c r="AF36" s="47"/>
      <c r="AG36" s="49"/>
    </row>
    <row r="37" spans="1:37" ht="13.5" thickBot="1" x14ac:dyDescent="0.25">
      <c r="A37" s="55"/>
      <c r="B37" s="56"/>
      <c r="C37" s="56"/>
      <c r="D37" s="56"/>
      <c r="E37" s="56"/>
      <c r="F37" s="56"/>
      <c r="G37" s="56" t="s">
        <v>28</v>
      </c>
      <c r="H37" s="56"/>
      <c r="I37" s="56"/>
      <c r="J37" s="56"/>
      <c r="K37" s="56"/>
      <c r="L37" s="56" t="s">
        <v>28</v>
      </c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7"/>
      <c r="AG37" s="85"/>
    </row>
    <row r="38" spans="1:37" x14ac:dyDescent="0.2">
      <c r="AF38" s="7"/>
    </row>
    <row r="39" spans="1:37" x14ac:dyDescent="0.2">
      <c r="AJ39" t="s">
        <v>28</v>
      </c>
    </row>
    <row r="41" spans="1:37" x14ac:dyDescent="0.2">
      <c r="R41" s="2" t="s">
        <v>28</v>
      </c>
      <c r="S41" s="2" t="s">
        <v>28</v>
      </c>
    </row>
    <row r="42" spans="1:37" x14ac:dyDescent="0.2">
      <c r="N42" s="2" t="s">
        <v>28</v>
      </c>
      <c r="O42" s="2" t="s">
        <v>28</v>
      </c>
      <c r="S42" s="2" t="s">
        <v>28</v>
      </c>
      <c r="AJ42" s="12" t="s">
        <v>28</v>
      </c>
    </row>
    <row r="43" spans="1:37" x14ac:dyDescent="0.2">
      <c r="N43" s="2" t="s">
        <v>28</v>
      </c>
    </row>
    <row r="44" spans="1:37" x14ac:dyDescent="0.2">
      <c r="G44" s="2" t="s">
        <v>28</v>
      </c>
      <c r="AJ44" s="12" t="s">
        <v>28</v>
      </c>
    </row>
    <row r="45" spans="1:37" x14ac:dyDescent="0.2">
      <c r="L45" s="2" t="s">
        <v>28</v>
      </c>
      <c r="M45" s="2" t="s">
        <v>28</v>
      </c>
      <c r="O45" s="2" t="s">
        <v>28</v>
      </c>
      <c r="P45" s="2" t="s">
        <v>28</v>
      </c>
      <c r="W45" s="2" t="s">
        <v>202</v>
      </c>
      <c r="AA45" s="2" t="s">
        <v>28</v>
      </c>
      <c r="AC45" s="2" t="s">
        <v>28</v>
      </c>
      <c r="AG45" s="1" t="s">
        <v>28</v>
      </c>
    </row>
    <row r="46" spans="1:37" x14ac:dyDescent="0.2">
      <c r="K46" s="2" t="s">
        <v>28</v>
      </c>
      <c r="AJ46" s="12" t="s">
        <v>28</v>
      </c>
    </row>
    <row r="47" spans="1:37" x14ac:dyDescent="0.2">
      <c r="K47" s="2" t="s">
        <v>28</v>
      </c>
    </row>
    <row r="48" spans="1:37" x14ac:dyDescent="0.2">
      <c r="G48" s="2" t="s">
        <v>28</v>
      </c>
      <c r="H48" s="2" t="s">
        <v>28</v>
      </c>
    </row>
    <row r="49" spans="8:26" x14ac:dyDescent="0.2">
      <c r="P49" s="2" t="s">
        <v>28</v>
      </c>
    </row>
    <row r="51" spans="8:26" x14ac:dyDescent="0.2">
      <c r="H51" s="2" t="s">
        <v>28</v>
      </c>
      <c r="Z51" s="2" t="s">
        <v>28</v>
      </c>
    </row>
    <row r="52" spans="8:26" x14ac:dyDescent="0.2">
      <c r="I52" s="2" t="s">
        <v>28</v>
      </c>
      <c r="T52" s="2" t="s">
        <v>28</v>
      </c>
    </row>
  </sheetData>
  <sheetProtection password="C6EC" sheet="1" objects="1" scenarios="1"/>
  <mergeCells count="35">
    <mergeCell ref="T32:X32"/>
    <mergeCell ref="T33:X3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2021-07-07T20:48:16Z</cp:lastPrinted>
  <dcterms:created xsi:type="dcterms:W3CDTF">2008-08-15T13:32:29Z</dcterms:created>
  <dcterms:modified xsi:type="dcterms:W3CDTF">2022-03-10T16:38:32Z</dcterms:modified>
</cp:coreProperties>
</file>